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/>
  <xr:revisionPtr revIDLastSave="857" documentId="13_ncr:1_{5BC64D22-415E-4132-BAC6-951F17508F34}" xr6:coauthVersionLast="45" xr6:coauthVersionMax="45" xr10:uidLastSave="{AC1569B1-0F93-4249-942E-0767D12C2A88}"/>
  <bookViews>
    <workbookView xWindow="-120" yWindow="-120" windowWidth="20730" windowHeight="11160" firstSheet="2" activeTab="3" xr2:uid="{00000000-000D-0000-FFFF-FFFF00000000}"/>
  </bookViews>
  <sheets>
    <sheet name="反復1" sheetId="1" r:id="rId1"/>
    <sheet name="反復2" sheetId="2" r:id="rId2"/>
    <sheet name="反復3" sheetId="3" r:id="rId3"/>
    <sheet name="反復4" sheetId="4" r:id="rId4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4" l="1" a="1"/>
  <c r="M21" i="4" s="1"/>
  <c r="K90" i="4" l="1"/>
  <c r="H90" i="4"/>
  <c r="K89" i="4"/>
  <c r="H89" i="4"/>
  <c r="K88" i="4"/>
  <c r="H88" i="4"/>
  <c r="K87" i="4"/>
  <c r="H87" i="4"/>
  <c r="H86" i="4"/>
  <c r="H85" i="4"/>
  <c r="K84" i="4"/>
  <c r="H84" i="4"/>
  <c r="K83" i="4"/>
  <c r="H83" i="4"/>
  <c r="K82" i="4"/>
  <c r="H82" i="4"/>
  <c r="K81" i="4"/>
  <c r="H81" i="4"/>
  <c r="H80" i="4"/>
  <c r="H79" i="4"/>
  <c r="O78" i="4"/>
  <c r="N78" i="4"/>
  <c r="M78" i="4"/>
  <c r="L78" i="4"/>
  <c r="K78" i="4"/>
  <c r="O77" i="4"/>
  <c r="N77" i="4"/>
  <c r="M77" i="4"/>
  <c r="L77" i="4"/>
  <c r="K77" i="4"/>
  <c r="K76" i="4"/>
  <c r="H76" i="4"/>
  <c r="K75" i="4"/>
  <c r="H75" i="4"/>
  <c r="K74" i="4"/>
  <c r="H74" i="4"/>
  <c r="K73" i="4"/>
  <c r="H73" i="4"/>
  <c r="H72" i="4"/>
  <c r="H71" i="4"/>
  <c r="K70" i="4"/>
  <c r="H70" i="4"/>
  <c r="K69" i="4"/>
  <c r="H69" i="4"/>
  <c r="K68" i="4"/>
  <c r="H68" i="4"/>
  <c r="K67" i="4"/>
  <c r="H67" i="4"/>
  <c r="H66" i="4"/>
  <c r="H65" i="4"/>
  <c r="O64" i="4"/>
  <c r="N64" i="4"/>
  <c r="M64" i="4"/>
  <c r="L64" i="4"/>
  <c r="K64" i="4"/>
  <c r="O63" i="4"/>
  <c r="N63" i="4"/>
  <c r="M63" i="4"/>
  <c r="L63" i="4"/>
  <c r="K63" i="4"/>
  <c r="K62" i="4"/>
  <c r="H62" i="4"/>
  <c r="K61" i="4"/>
  <c r="H61" i="4"/>
  <c r="K60" i="4"/>
  <c r="H60" i="4"/>
  <c r="K59" i="4"/>
  <c r="H59" i="4"/>
  <c r="H58" i="4"/>
  <c r="H57" i="4"/>
  <c r="N56" i="4"/>
  <c r="M56" i="4"/>
  <c r="L56" i="4"/>
  <c r="K56" i="4"/>
  <c r="N55" i="4"/>
  <c r="M55" i="4"/>
  <c r="L55" i="4"/>
  <c r="K55" i="4"/>
  <c r="K54" i="4"/>
  <c r="H54" i="4"/>
  <c r="K53" i="4"/>
  <c r="H53" i="4"/>
  <c r="K52" i="4"/>
  <c r="H52" i="4"/>
  <c r="K51" i="4"/>
  <c r="H51" i="4"/>
  <c r="K50" i="4"/>
  <c r="H50" i="4"/>
  <c r="K49" i="4"/>
  <c r="H49" i="4"/>
  <c r="H48" i="4"/>
  <c r="H47" i="4"/>
  <c r="K46" i="4"/>
  <c r="H46" i="4"/>
  <c r="K45" i="4"/>
  <c r="H45" i="4"/>
  <c r="K44" i="4"/>
  <c r="H44" i="4"/>
  <c r="K43" i="4"/>
  <c r="H43" i="4"/>
  <c r="K42" i="4"/>
  <c r="H42" i="4"/>
  <c r="K41" i="4"/>
  <c r="H41" i="4"/>
  <c r="H40" i="4"/>
  <c r="H39" i="4"/>
  <c r="O38" i="4"/>
  <c r="N38" i="4"/>
  <c r="M38" i="4"/>
  <c r="L38" i="4"/>
  <c r="K38" i="4"/>
  <c r="O37" i="4"/>
  <c r="N37" i="4"/>
  <c r="M37" i="4"/>
  <c r="L37" i="4"/>
  <c r="K37" i="4"/>
  <c r="K36" i="4"/>
  <c r="H36" i="4"/>
  <c r="K35" i="4"/>
  <c r="H35" i="4"/>
  <c r="K34" i="4"/>
  <c r="H34" i="4"/>
  <c r="K33" i="4"/>
  <c r="H33" i="4"/>
  <c r="K32" i="4"/>
  <c r="H32" i="4"/>
  <c r="K31" i="4"/>
  <c r="H31" i="4"/>
  <c r="H30" i="4"/>
  <c r="H29" i="4"/>
  <c r="K28" i="4"/>
  <c r="H28" i="4"/>
  <c r="K27" i="4"/>
  <c r="H27" i="4"/>
  <c r="K26" i="4"/>
  <c r="H26" i="4"/>
  <c r="K25" i="4"/>
  <c r="H25" i="4"/>
  <c r="H24" i="4"/>
  <c r="H23" i="4"/>
  <c r="O22" i="4"/>
  <c r="N22" i="4"/>
  <c r="M22" i="4"/>
  <c r="L22" i="4"/>
  <c r="K22" i="4"/>
  <c r="O21" i="4"/>
  <c r="N21" i="4"/>
  <c r="L21" i="4"/>
  <c r="K21" i="4"/>
  <c r="K20" i="4"/>
  <c r="H20" i="4"/>
  <c r="K19" i="4"/>
  <c r="H19" i="4"/>
  <c r="K18" i="4"/>
  <c r="H18" i="4"/>
  <c r="K17" i="4"/>
  <c r="H17" i="4"/>
  <c r="H16" i="4"/>
  <c r="H15" i="4"/>
  <c r="O14" i="4"/>
  <c r="N14" i="4"/>
  <c r="M14" i="4"/>
  <c r="L14" i="4"/>
  <c r="K14" i="4"/>
  <c r="O13" i="4"/>
  <c r="N13" i="4"/>
  <c r="M13" i="4"/>
  <c r="L13" i="4"/>
  <c r="K13" i="4"/>
  <c r="H12" i="4"/>
  <c r="K11" i="4"/>
  <c r="H11" i="4"/>
  <c r="H10" i="4"/>
  <c r="H9" i="4"/>
  <c r="O8" i="4"/>
  <c r="N8" i="4"/>
  <c r="M8" i="4"/>
  <c r="L8" i="4" a="1"/>
  <c r="L8" i="4" s="1"/>
  <c r="K6" i="4" s="1"/>
  <c r="K8" i="4"/>
  <c r="O7" i="4"/>
  <c r="N7" i="4"/>
  <c r="M7" i="4"/>
  <c r="M5" i="4" s="1"/>
  <c r="L7" i="4"/>
  <c r="K7" i="4"/>
  <c r="K5" i="4" s="1"/>
  <c r="O6" i="4"/>
  <c r="N6" i="4"/>
  <c r="M6" i="4"/>
  <c r="L6" i="4"/>
  <c r="O5" i="4"/>
  <c r="N5" i="4"/>
  <c r="L5" i="4"/>
  <c r="R105" i="3" l="1"/>
  <c r="R103" i="3"/>
  <c r="O49" i="3"/>
  <c r="N33" i="3"/>
  <c r="M21" i="3"/>
  <c r="M19" i="3"/>
  <c r="M17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H103" i="3"/>
  <c r="H102" i="3"/>
  <c r="H101" i="3"/>
  <c r="S100" i="3"/>
  <c r="R100" i="3"/>
  <c r="Q100" i="3"/>
  <c r="P100" i="3"/>
  <c r="O100" i="3"/>
  <c r="N100" i="3"/>
  <c r="M100" i="3"/>
  <c r="L100" i="3"/>
  <c r="K100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H89" i="3"/>
  <c r="H88" i="3"/>
  <c r="H87" i="3"/>
  <c r="S86" i="3"/>
  <c r="R86" i="3"/>
  <c r="Q86" i="3"/>
  <c r="P86" i="3"/>
  <c r="O86" i="3"/>
  <c r="N86" i="3"/>
  <c r="M86" i="3"/>
  <c r="L86" i="3"/>
  <c r="K86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S78" i="3"/>
  <c r="R78" i="3"/>
  <c r="Q78" i="3"/>
  <c r="P78" i="3" a="1"/>
  <c r="P78" i="3" s="1"/>
  <c r="O78" i="3"/>
  <c r="N78" i="3"/>
  <c r="M78" i="3"/>
  <c r="L78" i="3"/>
  <c r="K78" i="3"/>
  <c r="S77" i="3"/>
  <c r="R77" i="3"/>
  <c r="Q77" i="3"/>
  <c r="P77" i="3"/>
  <c r="O77" i="3"/>
  <c r="N77" i="3"/>
  <c r="M77" i="3"/>
  <c r="L77" i="3"/>
  <c r="K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S60" i="3"/>
  <c r="R60" i="3"/>
  <c r="Q60" i="3"/>
  <c r="P60" i="3"/>
  <c r="O60" i="3"/>
  <c r="N60" i="3"/>
  <c r="M60" i="3"/>
  <c r="L60" i="3"/>
  <c r="K60" i="3"/>
  <c r="S59" i="3"/>
  <c r="R59" i="3"/>
  <c r="Q59" i="3"/>
  <c r="P59" i="3"/>
  <c r="O59" i="3"/>
  <c r="N59" i="3"/>
  <c r="M59" i="3"/>
  <c r="L59" i="3"/>
  <c r="K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S44" i="3"/>
  <c r="R44" i="3"/>
  <c r="Q44" i="3"/>
  <c r="P44" i="3"/>
  <c r="O44" i="3"/>
  <c r="N44" i="3"/>
  <c r="M44" i="3"/>
  <c r="L44" i="3"/>
  <c r="K44" i="3"/>
  <c r="S43" i="3"/>
  <c r="R43" i="3"/>
  <c r="Q43" i="3"/>
  <c r="P43" i="3"/>
  <c r="O43" i="3"/>
  <c r="O5" i="3" s="1"/>
  <c r="N43" i="3"/>
  <c r="M43" i="3"/>
  <c r="L43" i="3"/>
  <c r="K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S24" i="3"/>
  <c r="R24" i="3"/>
  <c r="Q24" i="3"/>
  <c r="P24" i="3"/>
  <c r="O24" i="3"/>
  <c r="N24" i="3"/>
  <c r="M24" i="3"/>
  <c r="L24" i="3"/>
  <c r="K24" i="3"/>
  <c r="S23" i="3"/>
  <c r="R23" i="3"/>
  <c r="Q23" i="3"/>
  <c r="P23" i="3"/>
  <c r="O23" i="3"/>
  <c r="N23" i="3"/>
  <c r="M23" i="3"/>
  <c r="L23" i="3"/>
  <c r="K23" i="3"/>
  <c r="H22" i="3"/>
  <c r="K21" i="3"/>
  <c r="H20" i="3"/>
  <c r="K19" i="3"/>
  <c r="H19" i="3"/>
  <c r="H18" i="3"/>
  <c r="K17" i="3"/>
  <c r="H17" i="3"/>
  <c r="H16" i="3"/>
  <c r="H15" i="3"/>
  <c r="H14" i="3"/>
  <c r="K13" i="3"/>
  <c r="K8" i="3" s="1"/>
  <c r="H13" i="3"/>
  <c r="H12" i="3"/>
  <c r="K11" i="3"/>
  <c r="H11" i="3"/>
  <c r="H10" i="3"/>
  <c r="H9" i="3"/>
  <c r="S8" i="3"/>
  <c r="R8" i="3"/>
  <c r="Q8" i="3"/>
  <c r="P8" i="3"/>
  <c r="O8" i="3"/>
  <c r="N8" i="3"/>
  <c r="M8" i="3"/>
  <c r="L8" i="3" a="1"/>
  <c r="L8" i="3" s="1"/>
  <c r="L6" i="3" s="1"/>
  <c r="S7" i="3"/>
  <c r="R7" i="3"/>
  <c r="Q7" i="3"/>
  <c r="P7" i="3"/>
  <c r="O7" i="3"/>
  <c r="N7" i="3"/>
  <c r="N5" i="3" s="1"/>
  <c r="M7" i="3"/>
  <c r="L7" i="3"/>
  <c r="K7" i="3"/>
  <c r="S6" i="3"/>
  <c r="R6" i="3"/>
  <c r="Q6" i="3"/>
  <c r="P6" i="3"/>
  <c r="O6" i="3"/>
  <c r="M6" i="3"/>
  <c r="S5" i="3"/>
  <c r="R5" i="3"/>
  <c r="Q5" i="3"/>
  <c r="P5" i="3"/>
  <c r="L5" i="3"/>
  <c r="K5" i="3" l="1"/>
  <c r="N6" i="3"/>
  <c r="M5" i="3"/>
  <c r="K6" i="3"/>
  <c r="M33" i="2"/>
  <c r="K112" i="2" l="1"/>
  <c r="H112" i="2"/>
  <c r="K111" i="2"/>
  <c r="H111" i="2"/>
  <c r="K110" i="2"/>
  <c r="H110" i="2"/>
  <c r="K109" i="2"/>
  <c r="H109" i="2"/>
  <c r="H108" i="2"/>
  <c r="H107" i="2"/>
  <c r="K106" i="2"/>
  <c r="H106" i="2"/>
  <c r="Q105" i="2"/>
  <c r="K105" i="2"/>
  <c r="H105" i="2"/>
  <c r="K104" i="2"/>
  <c r="H104" i="2"/>
  <c r="Q103" i="2"/>
  <c r="K103" i="2" s="1"/>
  <c r="H103" i="2"/>
  <c r="H102" i="2"/>
  <c r="H101" i="2"/>
  <c r="S100" i="2"/>
  <c r="R100" i="2"/>
  <c r="Q100" i="2"/>
  <c r="P100" i="2"/>
  <c r="O100" i="2"/>
  <c r="N100" i="2"/>
  <c r="M100" i="2"/>
  <c r="L100" i="2"/>
  <c r="S99" i="2"/>
  <c r="R99" i="2"/>
  <c r="Q99" i="2"/>
  <c r="P99" i="2"/>
  <c r="O99" i="2"/>
  <c r="N99" i="2"/>
  <c r="M99" i="2"/>
  <c r="L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S86" i="2"/>
  <c r="R86" i="2"/>
  <c r="Q86" i="2"/>
  <c r="P86" i="2"/>
  <c r="O86" i="2"/>
  <c r="N86" i="2"/>
  <c r="M86" i="2"/>
  <c r="L86" i="2"/>
  <c r="K86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K81" i="2"/>
  <c r="H81" i="2"/>
  <c r="H80" i="2"/>
  <c r="H79" i="2"/>
  <c r="S78" i="2"/>
  <c r="R78" i="2"/>
  <c r="Q78" i="2"/>
  <c r="P78" i="2" a="1"/>
  <c r="P78" i="2" s="1"/>
  <c r="O78" i="2"/>
  <c r="N78" i="2"/>
  <c r="M78" i="2"/>
  <c r="L78" i="2"/>
  <c r="K78" i="2"/>
  <c r="S77" i="2"/>
  <c r="R77" i="2"/>
  <c r="Q77" i="2"/>
  <c r="P77" i="2"/>
  <c r="O77" i="2"/>
  <c r="N77" i="2"/>
  <c r="M77" i="2"/>
  <c r="L77" i="2"/>
  <c r="K77" i="2"/>
  <c r="K76" i="2"/>
  <c r="H76" i="2"/>
  <c r="K75" i="2"/>
  <c r="H75" i="2"/>
  <c r="K74" i="2"/>
  <c r="H74" i="2"/>
  <c r="K73" i="2"/>
  <c r="H73" i="2"/>
  <c r="K72" i="2"/>
  <c r="H72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S60" i="2"/>
  <c r="R60" i="2"/>
  <c r="Q60" i="2"/>
  <c r="P60" i="2"/>
  <c r="O60" i="2"/>
  <c r="N60" i="2"/>
  <c r="M60" i="2"/>
  <c r="L60" i="2"/>
  <c r="K60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N49" i="2"/>
  <c r="K49" i="2"/>
  <c r="H49" i="2"/>
  <c r="K48" i="2"/>
  <c r="H48" i="2"/>
  <c r="K47" i="2"/>
  <c r="H47" i="2"/>
  <c r="H46" i="2"/>
  <c r="H45" i="2"/>
  <c r="S44" i="2"/>
  <c r="R44" i="2"/>
  <c r="Q44" i="2"/>
  <c r="P44" i="2"/>
  <c r="O44" i="2"/>
  <c r="N44" i="2"/>
  <c r="M44" i="2"/>
  <c r="L44" i="2"/>
  <c r="K44" i="2"/>
  <c r="S43" i="2"/>
  <c r="R43" i="2"/>
  <c r="Q43" i="2"/>
  <c r="P43" i="2"/>
  <c r="O43" i="2"/>
  <c r="N43" i="2"/>
  <c r="M43" i="2"/>
  <c r="L43" i="2"/>
  <c r="K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S24" i="2"/>
  <c r="R24" i="2"/>
  <c r="Q24" i="2"/>
  <c r="P24" i="2"/>
  <c r="O24" i="2"/>
  <c r="N24" i="2"/>
  <c r="M24" i="2"/>
  <c r="L24" i="2"/>
  <c r="K24" i="2"/>
  <c r="S23" i="2"/>
  <c r="R23" i="2"/>
  <c r="Q23" i="2"/>
  <c r="P23" i="2"/>
  <c r="O23" i="2"/>
  <c r="N23" i="2"/>
  <c r="M23" i="2"/>
  <c r="L23" i="2"/>
  <c r="H22" i="2"/>
  <c r="L21" i="2"/>
  <c r="K21" i="2" s="1"/>
  <c r="H20" i="2"/>
  <c r="L19" i="2"/>
  <c r="K19" i="2"/>
  <c r="H19" i="2"/>
  <c r="H18" i="2"/>
  <c r="L17" i="2"/>
  <c r="K17" i="2"/>
  <c r="H17" i="2"/>
  <c r="H16" i="2"/>
  <c r="H15" i="2"/>
  <c r="H14" i="2"/>
  <c r="K13" i="2"/>
  <c r="H13" i="2"/>
  <c r="H12" i="2"/>
  <c r="K11" i="2"/>
  <c r="H11" i="2"/>
  <c r="H10" i="2"/>
  <c r="H9" i="2"/>
  <c r="S8" i="2"/>
  <c r="R8" i="2"/>
  <c r="Q8" i="2"/>
  <c r="P8" i="2"/>
  <c r="O8" i="2"/>
  <c r="N8" i="2"/>
  <c r="M8" i="2"/>
  <c r="L8" i="2" a="1"/>
  <c r="L8" i="2" s="1"/>
  <c r="S7" i="2"/>
  <c r="R7" i="2"/>
  <c r="Q7" i="2"/>
  <c r="P7" i="2"/>
  <c r="P5" i="2" s="1"/>
  <c r="O7" i="2"/>
  <c r="N7" i="2"/>
  <c r="N5" i="2" s="1"/>
  <c r="M7" i="2"/>
  <c r="L7" i="2"/>
  <c r="S6" i="2"/>
  <c r="R6" i="2"/>
  <c r="Q6" i="2"/>
  <c r="P6" i="2"/>
  <c r="O6" i="2"/>
  <c r="N6" i="2"/>
  <c r="S5" i="2"/>
  <c r="R5" i="2"/>
  <c r="Q5" i="2"/>
  <c r="O5" i="2"/>
  <c r="K100" i="2" l="1"/>
  <c r="K99" i="2"/>
  <c r="K7" i="2"/>
  <c r="K8" i="2"/>
  <c r="L5" i="2"/>
  <c r="M6" i="2"/>
  <c r="K23" i="2"/>
  <c r="M5" i="2"/>
  <c r="K6" i="2"/>
  <c r="L6" i="2"/>
  <c r="P66" i="1"/>
  <c r="P68" i="1"/>
  <c r="P78" i="1" a="1"/>
  <c r="P78" i="1" s="1"/>
  <c r="K5" i="2" l="1"/>
  <c r="M34" i="1" l="1"/>
  <c r="M22" i="1"/>
  <c r="M20" i="1"/>
  <c r="L17" i="1"/>
  <c r="K18" i="1"/>
  <c r="K91" i="1" l="1"/>
  <c r="K90" i="1"/>
  <c r="Q103" i="1" l="1"/>
  <c r="Q105" i="1"/>
  <c r="L19" i="1" l="1"/>
  <c r="L8" i="1" s="1" a="1"/>
  <c r="L8" i="1" s="1"/>
  <c r="L21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00" i="1" l="1"/>
  <c r="N49" i="1" l="1"/>
  <c r="M47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M33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H91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L6" i="1" s="1"/>
  <c r="M24" i="1"/>
  <c r="N24" i="1"/>
  <c r="N6" i="1" s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P6" i="1" l="1"/>
  <c r="M6" i="1"/>
  <c r="Q6" i="1"/>
  <c r="R6" i="1"/>
  <c r="K6" i="1"/>
  <c r="O8" i="1"/>
  <c r="O6" i="1" s="1"/>
  <c r="S8" i="1"/>
  <c r="S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BB0DBC94-94D3-4839-B8A5-0B57CB3074A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271A447A-D736-410A-A3C9-33A20F30D41B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A6A9DC6-6FB2-4EBE-8F2B-99F71AA3E49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<sst xmlns="http://schemas.openxmlformats.org/spreadsheetml/2006/main" count="841" uniqueCount="73">
  <si>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</si>
  <si>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</si>
  <si>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</si>
  <si>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</si>
  <si>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</si>
  <si>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</si>
  <si>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</si>
  <si>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</si>
  <si>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</si>
  <si>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</si>
  <si>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</si>
  <si>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</si>
  <si>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</si>
  <si>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</si>
  <si>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</si>
  <si>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</si>
  <si>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</si>
  <si>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</si>
  <si>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</si>
  <si>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</si>
  <si>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</si>
  <si>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</si>
  <si>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</si>
  <si>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</si>
  <si>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</si>
  <si>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</si>
  <si>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</si>
  <si>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進藤、小野澤、宮沢</t>
  </si>
  <si>
    <t>b</t>
    <phoneticPr fontId="1"/>
  </si>
  <si>
    <t>WBSガントチャート</t>
    <phoneticPr fontId="1"/>
  </si>
  <si>
    <t>納谷、北村、進藤、小野澤、宮沢</t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</si>
  <si>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</si>
  <si>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</si>
  <si>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</si>
  <si>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</si>
  <si>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</si>
  <si>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小野澤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</si>
  <si>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</si>
  <si>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</si>
  <si>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</si>
  <si>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</si>
  <si>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</si>
  <si>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</si>
  <si>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</si>
  <si>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</si>
  <si>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</si>
  <si>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</si>
  <si>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</si>
  <si>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</si>
  <si>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進藤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</si>
  <si>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</si>
  <si>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</si>
  <si>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北村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</si>
  <si>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</si>
  <si>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</si>
  <si>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</si>
  <si>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</si>
  <si>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</si>
  <si>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更新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</si>
  <si>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</si>
  <si>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宮沢</t>
    <rPh sb="0" eb="2">
      <t>ミヤザワ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</si>
  <si>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</si>
  <si>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</si>
  <si>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</si>
  <si>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納谷、進藤、宮沢</t>
  </si>
  <si>
    <t>小野沢</t>
    <rPh sb="0" eb="3">
      <t>オノザワ</t>
    </rPh>
    <phoneticPr fontId="1"/>
  </si>
  <si>
    <t>月</t>
    <rPh sb="0" eb="1">
      <t>ゲツ</t>
    </rPh>
    <phoneticPr fontId="1"/>
  </si>
  <si>
    <t>水</t>
    <phoneticPr fontId="1"/>
  </si>
  <si>
    <t>反復計画書</t>
    <phoneticPr fontId="1"/>
  </si>
  <si>
    <t>宮沢</t>
  </si>
  <si>
    <t>水</t>
  </si>
  <si>
    <t>月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</si>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</sst>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5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zoomScale="85" zoomScaleNormal="85" zoomScaleSheetLayoutView="100" workbookViewId="0">
      <pane xSplit="4" ySplit="4" topLeftCell="I98" activePane="bottomRight" state="frozen"/>
      <selection pane="topRight" activeCell="E1" sqref="E1"/>
      <selection pane="bottomLeft" activeCell="A5" sqref="A5"/>
      <selection pane="bottomRight" activeCell="I98" sqref="I98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.3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102" t="s">
        <v>0</v>
      </c>
      <c r="B1" s="96"/>
      <c r="C1" s="96"/>
      <c r="D1" s="96"/>
      <c r="E1" s="99" t="s">
        <v>1</v>
      </c>
      <c r="F1" s="99" t="s">
        <v>2</v>
      </c>
      <c r="G1" s="96" t="s">
        <v>3</v>
      </c>
      <c r="H1" s="99" t="s">
        <v>4</v>
      </c>
      <c r="I1" s="99" t="s">
        <v>5</v>
      </c>
      <c r="J1" s="99" t="s">
        <v>6</v>
      </c>
      <c r="K1" s="93" t="s">
        <v>7</v>
      </c>
      <c r="L1" s="83">
        <v>43984</v>
      </c>
      <c r="M1" s="84"/>
      <c r="N1" s="83">
        <v>43985</v>
      </c>
      <c r="O1" s="84"/>
      <c r="P1" s="83">
        <v>43986</v>
      </c>
      <c r="Q1" s="84"/>
      <c r="R1" s="83">
        <v>43987</v>
      </c>
      <c r="S1" s="84"/>
    </row>
    <row r="2" spans="1:19" ht="13.5" customHeight="1">
      <c r="A2" s="103"/>
      <c r="B2" s="97"/>
      <c r="C2" s="97"/>
      <c r="D2" s="97"/>
      <c r="E2" s="100"/>
      <c r="F2" s="100"/>
      <c r="G2" s="97"/>
      <c r="H2" s="121"/>
      <c r="I2" s="100"/>
      <c r="J2" s="100"/>
      <c r="K2" s="94"/>
      <c r="L2" s="87" t="s">
        <v>8</v>
      </c>
      <c r="M2" s="86"/>
      <c r="N2" s="85" t="s">
        <v>9</v>
      </c>
      <c r="O2" s="85"/>
      <c r="P2" s="88" t="s">
        <v>10</v>
      </c>
      <c r="Q2" s="86"/>
      <c r="R2" s="85" t="s">
        <v>11</v>
      </c>
      <c r="S2" s="86"/>
    </row>
    <row r="3" spans="1:19" ht="13.5" customHeight="1">
      <c r="A3" s="103"/>
      <c r="B3" s="97"/>
      <c r="C3" s="97"/>
      <c r="D3" s="97"/>
      <c r="E3" s="100"/>
      <c r="F3" s="100"/>
      <c r="G3" s="97"/>
      <c r="H3" s="121"/>
      <c r="I3" s="100"/>
      <c r="J3" s="100"/>
      <c r="K3" s="94"/>
      <c r="L3" s="91" t="s">
        <v>12</v>
      </c>
      <c r="M3" s="90"/>
      <c r="N3" s="89" t="s">
        <v>13</v>
      </c>
      <c r="O3" s="90"/>
      <c r="P3" s="89" t="s">
        <v>14</v>
      </c>
      <c r="Q3" s="90"/>
      <c r="R3" s="92" t="s">
        <v>15</v>
      </c>
      <c r="S3" s="92"/>
    </row>
    <row r="4" spans="1:19" ht="13.5" customHeight="1" thickBot="1">
      <c r="A4" s="104"/>
      <c r="B4" s="98"/>
      <c r="C4" s="98"/>
      <c r="D4" s="98"/>
      <c r="E4" s="101"/>
      <c r="F4" s="101"/>
      <c r="G4" s="98"/>
      <c r="H4" s="122"/>
      <c r="I4" s="101"/>
      <c r="J4" s="101"/>
      <c r="K4" s="9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5" t="s">
        <v>18</v>
      </c>
      <c r="B5" s="106"/>
      <c r="C5" s="106"/>
      <c r="D5" s="107"/>
      <c r="E5" s="111"/>
      <c r="F5" s="111"/>
      <c r="G5" s="123"/>
      <c r="H5" s="16" t="s">
        <v>19</v>
      </c>
      <c r="I5" s="17"/>
      <c r="J5" s="17"/>
      <c r="K5" s="45">
        <f>SUM(K7,K23,K43,K59,K77,K85,K99)</f>
        <v>79.25</v>
      </c>
      <c r="L5" s="27">
        <f>SUM(L7,L23,L43,L59,L77,L85,L99)</f>
        <v>7.25</v>
      </c>
      <c r="M5" s="27">
        <f t="shared" ref="M5:S5" si="0">SUM(M7,M23,M43,M59,M77,M85,M99)</f>
        <v>15.55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 s="11" customFormat="1" ht="12" customHeight="1" thickBot="1">
      <c r="A6" s="108"/>
      <c r="B6" s="109"/>
      <c r="C6" s="109"/>
      <c r="D6" s="110"/>
      <c r="E6" s="112"/>
      <c r="F6" s="112"/>
      <c r="G6" s="124"/>
      <c r="H6" s="18" t="s">
        <v>20</v>
      </c>
      <c r="I6" s="19"/>
      <c r="J6" s="19"/>
      <c r="K6" s="47">
        <f>SUM(L8,L24,L44,L60,L78,L86)</f>
        <v>4</v>
      </c>
      <c r="L6" s="47">
        <f t="shared" ref="L6:S6" si="1">SUM(L8,L24,L44,L60,L78,L86)</f>
        <v>4</v>
      </c>
      <c r="M6" s="47">
        <f t="shared" si="1"/>
        <v>12</v>
      </c>
      <c r="N6" s="47">
        <f t="shared" si="1"/>
        <v>2.8</v>
      </c>
      <c r="O6" s="47">
        <f t="shared" si="1"/>
        <v>15.8</v>
      </c>
      <c r="P6" s="47">
        <f t="shared" si="1"/>
        <v>12.5</v>
      </c>
      <c r="Q6" s="47">
        <f t="shared" si="1"/>
        <v>10.8</v>
      </c>
      <c r="R6" s="47">
        <f t="shared" si="1"/>
        <v>13.1</v>
      </c>
      <c r="S6" s="47">
        <f t="shared" si="1"/>
        <v>14.55</v>
      </c>
    </row>
    <row r="7" spans="1:19" ht="12" customHeight="1" thickTop="1">
      <c r="A7" s="113" t="s">
        <v>21</v>
      </c>
      <c r="B7" s="114"/>
      <c r="C7" s="114"/>
      <c r="D7" s="115"/>
      <c r="E7" s="118"/>
      <c r="F7" s="118"/>
      <c r="G7" s="116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78"/>
      <c r="B8" s="79"/>
      <c r="C8" s="79"/>
      <c r="D8" s="80"/>
      <c r="E8" s="82"/>
      <c r="F8" s="82"/>
      <c r="G8" s="117"/>
      <c r="H8" s="6" t="s">
        <v>20</v>
      </c>
      <c r="I8" s="7"/>
      <c r="J8" s="7"/>
      <c r="K8" s="15">
        <f>SUMPRODUCT((MOD(ROW(K$9:K$22),2)=0)*K$9:K$22)</f>
        <v>8.25</v>
      </c>
      <c r="L8" s="38" cm="1">
        <f t="array" ref="L8">SUMPRODUCT((MOD(ROW(L$9:L$22),2)=0)*L$9:L$22)</f>
        <v>4</v>
      </c>
      <c r="M8" s="29">
        <f t="shared" ref="M8:S8" si="3">SUMPRODUCT((MOD(ROW(M$9:M$22),2)=0)*M$9:M$22)</f>
        <v>4.25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72">
        <v>1</v>
      </c>
      <c r="B9" s="66" t="s">
        <v>22</v>
      </c>
      <c r="C9" s="67"/>
      <c r="D9" s="68"/>
      <c r="E9" s="64" t="s">
        <v>23</v>
      </c>
      <c r="F9" s="6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73"/>
      <c r="B10" s="69"/>
      <c r="C10" s="70"/>
      <c r="D10" s="71"/>
      <c r="E10" s="65"/>
      <c r="F10" s="6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72"/>
      <c r="B11" s="74" t="s">
        <v>25</v>
      </c>
      <c r="C11" s="66" t="s">
        <v>26</v>
      </c>
      <c r="D11" s="68"/>
      <c r="E11" s="60" t="s">
        <v>23</v>
      </c>
      <c r="F11" s="60" t="s">
        <v>24</v>
      </c>
      <c r="G11" s="62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73"/>
      <c r="B12" s="63"/>
      <c r="C12" s="69"/>
      <c r="D12" s="71"/>
      <c r="E12" s="61"/>
      <c r="F12" s="61"/>
      <c r="G12" s="63"/>
      <c r="H12" s="57" t="str">
        <f>IF(E11="","","実績")</f>
        <v>実績</v>
      </c>
      <c r="I12" s="8" t="s">
        <v>27</v>
      </c>
      <c r="J12" s="8">
        <v>3</v>
      </c>
      <c r="K12" s="10">
        <f>SUM(L12:S12)</f>
        <v>1.5</v>
      </c>
      <c r="L12" s="41">
        <v>1.5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72"/>
      <c r="B13" s="74" t="s">
        <v>28</v>
      </c>
      <c r="C13" s="66" t="s">
        <v>29</v>
      </c>
      <c r="D13" s="68"/>
      <c r="E13" s="60" t="s">
        <v>23</v>
      </c>
      <c r="F13" s="60" t="s">
        <v>24</v>
      </c>
      <c r="G13" s="62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73"/>
      <c r="B14" s="63"/>
      <c r="C14" s="69"/>
      <c r="D14" s="71"/>
      <c r="E14" s="61"/>
      <c r="F14" s="61"/>
      <c r="G14" s="63"/>
      <c r="H14" s="57" t="str">
        <f>IF(E13="","","実績")</f>
        <v>実績</v>
      </c>
      <c r="I14" s="8" t="s">
        <v>30</v>
      </c>
      <c r="J14" s="8">
        <v>5</v>
      </c>
      <c r="K14" s="10">
        <f>SUM(L14:S14)</f>
        <v>2.5</v>
      </c>
      <c r="L14" s="41">
        <v>2.5</v>
      </c>
      <c r="M14" s="32"/>
      <c r="N14" s="32"/>
      <c r="O14" s="32"/>
      <c r="P14" s="32"/>
      <c r="Q14" s="32"/>
      <c r="R14" s="32"/>
      <c r="S14" s="32"/>
    </row>
    <row r="15" spans="1:19" ht="12" customHeight="1">
      <c r="A15" s="72">
        <v>2</v>
      </c>
      <c r="B15" s="66" t="s">
        <v>31</v>
      </c>
      <c r="C15" s="67"/>
      <c r="D15" s="68"/>
      <c r="E15" s="64"/>
      <c r="F15" s="64"/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73"/>
      <c r="B16" s="69"/>
      <c r="C16" s="70"/>
      <c r="D16" s="71"/>
      <c r="E16" s="65"/>
      <c r="F16" s="6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72"/>
      <c r="B17" s="74" t="s">
        <v>25</v>
      </c>
      <c r="C17" s="66" t="s">
        <v>31</v>
      </c>
      <c r="D17" s="68"/>
      <c r="E17" s="60" t="s">
        <v>32</v>
      </c>
      <c r="F17" s="60" t="s">
        <v>24</v>
      </c>
      <c r="G17" s="62"/>
      <c r="H17" s="8" t="str">
        <f>IF(E17="","","予定")</f>
        <v>予定</v>
      </c>
      <c r="I17" s="8" t="s">
        <v>30</v>
      </c>
      <c r="J17" s="8">
        <v>5</v>
      </c>
      <c r="K17" s="9">
        <f t="shared" ref="K17:K22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73"/>
      <c r="B18" s="63"/>
      <c r="C18" s="69"/>
      <c r="D18" s="71"/>
      <c r="E18" s="61"/>
      <c r="F18" s="61"/>
      <c r="G18" s="63"/>
      <c r="H18" s="57" t="str">
        <f>IF(E17="","","実績")</f>
        <v>実績</v>
      </c>
      <c r="I18" s="8" t="s">
        <v>30</v>
      </c>
      <c r="J18" s="8">
        <v>5</v>
      </c>
      <c r="K18" s="9">
        <f t="shared" si="4"/>
        <v>1.25</v>
      </c>
      <c r="L18" s="30"/>
      <c r="M18" s="32">
        <v>1.25</v>
      </c>
      <c r="N18" s="32"/>
      <c r="O18" s="32"/>
      <c r="P18" s="32"/>
      <c r="Q18" s="32"/>
      <c r="R18" s="32"/>
      <c r="S18" s="32"/>
    </row>
    <row r="19" spans="1:19" ht="12" customHeight="1">
      <c r="A19" s="72"/>
      <c r="B19" s="74" t="s">
        <v>28</v>
      </c>
      <c r="C19" s="66" t="s">
        <v>33</v>
      </c>
      <c r="D19" s="68"/>
      <c r="E19" s="60"/>
      <c r="F19" s="60" t="s">
        <v>24</v>
      </c>
      <c r="G19" s="62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73"/>
      <c r="B20" s="63"/>
      <c r="C20" s="69"/>
      <c r="D20" s="71"/>
      <c r="E20" s="61"/>
      <c r="F20" s="61"/>
      <c r="G20" s="63"/>
      <c r="H20" s="57" t="str">
        <f>IF(E19="","","実績")</f>
        <v/>
      </c>
      <c r="I20" s="8" t="s">
        <v>30</v>
      </c>
      <c r="J20" s="8">
        <v>5</v>
      </c>
      <c r="K20" s="10">
        <f t="shared" si="4"/>
        <v>2.5</v>
      </c>
      <c r="L20" s="33"/>
      <c r="M20" s="33">
        <f>0.5*5</f>
        <v>2.5</v>
      </c>
      <c r="N20" s="32"/>
      <c r="O20" s="32"/>
      <c r="P20" s="32"/>
      <c r="Q20" s="32"/>
      <c r="R20" s="32"/>
      <c r="S20" s="32"/>
    </row>
    <row r="21" spans="1:19" ht="12" customHeight="1">
      <c r="A21" s="72"/>
      <c r="B21" s="74" t="s">
        <v>34</v>
      </c>
      <c r="C21" s="66" t="s">
        <v>35</v>
      </c>
      <c r="D21" s="68"/>
      <c r="E21" s="60" t="s">
        <v>23</v>
      </c>
      <c r="F21" s="60" t="s">
        <v>24</v>
      </c>
      <c r="G21" s="62"/>
      <c r="H21" s="8"/>
      <c r="I21" s="8" t="s">
        <v>36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73"/>
      <c r="B22" s="63"/>
      <c r="C22" s="69"/>
      <c r="D22" s="71"/>
      <c r="E22" s="61"/>
      <c r="F22" s="61"/>
      <c r="G22" s="63"/>
      <c r="H22" s="57" t="str">
        <f>IF(E21="","","実績")</f>
        <v>実績</v>
      </c>
      <c r="I22" s="57"/>
      <c r="J22" s="57"/>
      <c r="K22" s="10">
        <f t="shared" si="4"/>
        <v>0.5</v>
      </c>
      <c r="L22" s="33"/>
      <c r="M22" s="33">
        <f>0.5*1</f>
        <v>0.5</v>
      </c>
      <c r="N22" s="32"/>
      <c r="O22" s="32"/>
      <c r="P22" s="32"/>
      <c r="Q22" s="32"/>
      <c r="R22" s="32"/>
      <c r="S22" s="32"/>
    </row>
    <row r="23" spans="1:19" ht="12" customHeight="1">
      <c r="A23" s="75" t="s">
        <v>37</v>
      </c>
      <c r="B23" s="76"/>
      <c r="C23" s="76"/>
      <c r="D23" s="77"/>
      <c r="E23" s="81"/>
      <c r="F23" s="81"/>
      <c r="G23" s="119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Q23" si="5">SUMPRODUCT((MOD(ROW(L$25:L$42),2)=1)*L$25:L$42)</f>
        <v>0</v>
      </c>
      <c r="M23" s="35">
        <f t="shared" si="5"/>
        <v>10.55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>
      <c r="A24" s="78"/>
      <c r="B24" s="79"/>
      <c r="C24" s="79"/>
      <c r="D24" s="80"/>
      <c r="E24" s="82"/>
      <c r="F24" s="82"/>
      <c r="G24" s="120"/>
      <c r="H24" s="7" t="s">
        <v>20</v>
      </c>
      <c r="I24" s="7"/>
      <c r="J24" s="7"/>
      <c r="K24" s="15">
        <f>SUMPRODUCT((MOD(ROW(K$25:K$42),2)=0)*K$25:K$42)</f>
        <v>9</v>
      </c>
      <c r="L24" s="42">
        <f t="shared" ref="L24:S24" si="7">SUMPRODUCT((MOD(ROW(L$25:L$42),2)=0)*L$25:L$42)</f>
        <v>0</v>
      </c>
      <c r="M24" s="36">
        <f t="shared" si="7"/>
        <v>7.75</v>
      </c>
      <c r="N24" s="36">
        <f t="shared" si="7"/>
        <v>2.8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>
      <c r="A25" s="72">
        <v>1</v>
      </c>
      <c r="B25" s="66" t="s">
        <v>38</v>
      </c>
      <c r="C25" s="67"/>
      <c r="D25" s="68"/>
      <c r="E25" s="64"/>
      <c r="F25" s="64"/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73"/>
      <c r="B26" s="69"/>
      <c r="C26" s="70"/>
      <c r="D26" s="71"/>
      <c r="E26" s="65"/>
      <c r="F26" s="6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72"/>
      <c r="B27" s="74" t="s">
        <v>25</v>
      </c>
      <c r="C27" s="66" t="s">
        <v>39</v>
      </c>
      <c r="D27" s="68"/>
      <c r="E27" s="60" t="s">
        <v>23</v>
      </c>
      <c r="F27" s="60" t="s">
        <v>24</v>
      </c>
      <c r="G27" s="62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8">SUM(L27:S27)</f>
        <v>1.25</v>
      </c>
      <c r="L27" s="30"/>
      <c r="M27" s="31">
        <v>1.25</v>
      </c>
      <c r="N27" s="31"/>
      <c r="O27" s="31"/>
      <c r="P27" s="31"/>
      <c r="Q27" s="31"/>
      <c r="R27" s="31"/>
      <c r="S27" s="31"/>
    </row>
    <row r="28" spans="1:19" ht="12" customHeight="1">
      <c r="A28" s="73"/>
      <c r="B28" s="63"/>
      <c r="C28" s="69"/>
      <c r="D28" s="71"/>
      <c r="E28" s="61"/>
      <c r="F28" s="61"/>
      <c r="G28" s="63"/>
      <c r="H28" s="57" t="str">
        <f>IF(E27="","","実績")</f>
        <v>実績</v>
      </c>
      <c r="I28" s="8" t="s">
        <v>30</v>
      </c>
      <c r="J28" s="8">
        <v>5</v>
      </c>
      <c r="K28" s="10">
        <f t="shared" si="8"/>
        <v>1.25</v>
      </c>
      <c r="L28" s="48"/>
      <c r="M28" s="31">
        <v>1.25</v>
      </c>
      <c r="N28" s="32"/>
      <c r="O28" s="32"/>
      <c r="P28" s="32"/>
      <c r="Q28" s="32"/>
      <c r="R28" s="32"/>
      <c r="S28" s="32"/>
    </row>
    <row r="29" spans="1:19" ht="12" customHeight="1">
      <c r="A29" s="72"/>
      <c r="B29" s="74" t="s">
        <v>28</v>
      </c>
      <c r="C29" s="66" t="s">
        <v>40</v>
      </c>
      <c r="D29" s="68"/>
      <c r="E29" s="60" t="s">
        <v>23</v>
      </c>
      <c r="F29" s="60" t="s">
        <v>24</v>
      </c>
      <c r="G29" s="62"/>
      <c r="H29" s="8" t="str">
        <f>IF(E29="","","予定")</f>
        <v>予定</v>
      </c>
      <c r="I29" s="8" t="s">
        <v>30</v>
      </c>
      <c r="J29" s="8">
        <v>5</v>
      </c>
      <c r="K29" s="9">
        <f t="shared" si="8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>
      <c r="A30" s="73"/>
      <c r="B30" s="63"/>
      <c r="C30" s="69"/>
      <c r="D30" s="71"/>
      <c r="E30" s="61"/>
      <c r="F30" s="61"/>
      <c r="G30" s="63"/>
      <c r="H30" s="57" t="str">
        <f>IF(E29="","","実績")</f>
        <v>実績</v>
      </c>
      <c r="I30" s="8" t="s">
        <v>30</v>
      </c>
      <c r="J30" s="8">
        <v>5</v>
      </c>
      <c r="K30" s="10">
        <f t="shared" si="8"/>
        <v>2.5</v>
      </c>
      <c r="L30" s="48"/>
      <c r="M30" s="31">
        <v>2.5</v>
      </c>
      <c r="N30" s="32"/>
      <c r="O30" s="32"/>
      <c r="P30" s="32"/>
      <c r="Q30" s="32"/>
      <c r="R30" s="32"/>
      <c r="S30" s="32"/>
    </row>
    <row r="31" spans="1:19" ht="12" customHeight="1">
      <c r="A31" s="72"/>
      <c r="B31" s="74" t="s">
        <v>34</v>
      </c>
      <c r="C31" s="66" t="s">
        <v>41</v>
      </c>
      <c r="D31" s="68"/>
      <c r="E31" s="60" t="s">
        <v>23</v>
      </c>
      <c r="F31" s="60" t="s">
        <v>24</v>
      </c>
      <c r="G31" s="62"/>
      <c r="H31" s="8" t="str">
        <f>IF(E31="","","予定")</f>
        <v>予定</v>
      </c>
      <c r="I31" s="8" t="s">
        <v>30</v>
      </c>
      <c r="J31" s="8">
        <v>5</v>
      </c>
      <c r="K31" s="9">
        <f t="shared" si="8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 ht="12" customHeight="1">
      <c r="A32" s="73"/>
      <c r="B32" s="63"/>
      <c r="C32" s="69"/>
      <c r="D32" s="71"/>
      <c r="E32" s="61"/>
      <c r="F32" s="61"/>
      <c r="G32" s="63"/>
      <c r="H32" s="57" t="str">
        <f>IF(E31="","","実績")</f>
        <v>実績</v>
      </c>
      <c r="I32" s="8" t="s">
        <v>30</v>
      </c>
      <c r="J32" s="8">
        <v>5</v>
      </c>
      <c r="K32" s="10">
        <f t="shared" si="8"/>
        <v>2.5</v>
      </c>
      <c r="L32" s="48"/>
      <c r="M32" s="31">
        <v>2.5</v>
      </c>
      <c r="N32" s="32"/>
      <c r="O32" s="32"/>
      <c r="P32" s="32"/>
      <c r="Q32" s="32"/>
      <c r="R32" s="32"/>
      <c r="S32" s="32"/>
    </row>
    <row r="33" spans="1:19" ht="12" customHeight="1">
      <c r="A33" s="72"/>
      <c r="B33" s="74" t="s">
        <v>42</v>
      </c>
      <c r="C33" s="66" t="s">
        <v>43</v>
      </c>
      <c r="D33" s="68"/>
      <c r="E33" s="60" t="s">
        <v>23</v>
      </c>
      <c r="F33" s="60" t="s">
        <v>24</v>
      </c>
      <c r="G33" s="62"/>
      <c r="H33" s="8" t="str">
        <f>IF(E33="","","予定")</f>
        <v>予定</v>
      </c>
      <c r="I33" s="8" t="s">
        <v>30</v>
      </c>
      <c r="J33" s="8">
        <v>5</v>
      </c>
      <c r="K33" s="9">
        <f t="shared" si="8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>
      <c r="A34" s="73"/>
      <c r="B34" s="63"/>
      <c r="C34" s="69"/>
      <c r="D34" s="71"/>
      <c r="E34" s="61"/>
      <c r="F34" s="61"/>
      <c r="G34" s="63"/>
      <c r="H34" s="57" t="str">
        <f>IF(E33="","","実績")</f>
        <v>実績</v>
      </c>
      <c r="I34" s="8" t="s">
        <v>30</v>
      </c>
      <c r="J34" s="8">
        <v>5</v>
      </c>
      <c r="K34" s="10">
        <f t="shared" si="8"/>
        <v>1.5</v>
      </c>
      <c r="L34" s="41"/>
      <c r="M34" s="31">
        <f>0.5*3</f>
        <v>1.5</v>
      </c>
      <c r="N34" s="32"/>
      <c r="O34" s="32"/>
      <c r="P34" s="32"/>
      <c r="Q34" s="32"/>
      <c r="R34" s="32"/>
      <c r="S34" s="32"/>
    </row>
    <row r="35" spans="1:19" ht="12" customHeight="1">
      <c r="A35" s="72">
        <v>2</v>
      </c>
      <c r="B35" s="66" t="s">
        <v>31</v>
      </c>
      <c r="C35" s="67"/>
      <c r="D35" s="68"/>
      <c r="E35" s="64"/>
      <c r="F35" s="64"/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73"/>
      <c r="B36" s="69"/>
      <c r="C36" s="70"/>
      <c r="D36" s="71"/>
      <c r="E36" s="65"/>
      <c r="F36" s="6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72"/>
      <c r="B37" s="74" t="s">
        <v>25</v>
      </c>
      <c r="C37" s="66" t="s">
        <v>31</v>
      </c>
      <c r="D37" s="68"/>
      <c r="E37" s="60" t="s">
        <v>32</v>
      </c>
      <c r="F37" s="60" t="s">
        <v>24</v>
      </c>
      <c r="G37" s="62"/>
      <c r="H37" s="8" t="str">
        <f>IF(E37="","","予定")</f>
        <v>予定</v>
      </c>
      <c r="I37" s="51" t="s">
        <v>30</v>
      </c>
      <c r="J37" s="57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 ht="12" customHeight="1">
      <c r="A38" s="73"/>
      <c r="B38" s="63"/>
      <c r="C38" s="69"/>
      <c r="D38" s="71"/>
      <c r="E38" s="61"/>
      <c r="F38" s="61"/>
      <c r="G38" s="63"/>
      <c r="H38" s="57" t="str">
        <f>IF(E37="","","実績")</f>
        <v>実績</v>
      </c>
      <c r="I38" s="57"/>
      <c r="J38" s="57"/>
      <c r="K38" s="10">
        <f>SUM(L38:S38)</f>
        <v>1.25</v>
      </c>
      <c r="L38" s="41"/>
      <c r="M38" s="50"/>
      <c r="N38" s="49">
        <v>1.25</v>
      </c>
      <c r="O38" s="32"/>
      <c r="P38" s="32"/>
      <c r="Q38" s="32"/>
      <c r="R38" s="32"/>
      <c r="S38" s="32"/>
    </row>
    <row r="39" spans="1:19" ht="12" customHeight="1">
      <c r="A39" s="72"/>
      <c r="B39" s="74" t="s">
        <v>28</v>
      </c>
      <c r="C39" s="66" t="s">
        <v>44</v>
      </c>
      <c r="D39" s="68"/>
      <c r="E39" s="60"/>
      <c r="F39" s="60" t="s">
        <v>24</v>
      </c>
      <c r="G39" s="62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73"/>
      <c r="B40" s="63"/>
      <c r="C40" s="69"/>
      <c r="D40" s="71"/>
      <c r="E40" s="61"/>
      <c r="F40" s="61"/>
      <c r="G40" s="63"/>
      <c r="H40" s="57" t="str">
        <f>IF(E39="","","実績")</f>
        <v/>
      </c>
      <c r="I40" s="57"/>
      <c r="J40" s="57"/>
      <c r="K40" s="10">
        <f>SUM(L40:M40)</f>
        <v>0</v>
      </c>
      <c r="L40" s="48"/>
      <c r="M40" s="49"/>
      <c r="N40" s="32">
        <v>1.25</v>
      </c>
      <c r="O40" s="32"/>
      <c r="P40" s="32"/>
      <c r="Q40" s="32"/>
      <c r="R40" s="32"/>
      <c r="S40" s="32"/>
    </row>
    <row r="41" spans="1:19" ht="12" customHeight="1">
      <c r="A41" s="72"/>
      <c r="B41" s="74" t="s">
        <v>34</v>
      </c>
      <c r="C41" s="66" t="s">
        <v>45</v>
      </c>
      <c r="D41" s="68"/>
      <c r="E41" s="60" t="s">
        <v>23</v>
      </c>
      <c r="F41" s="60" t="s">
        <v>24</v>
      </c>
      <c r="G41" s="62"/>
      <c r="H41" s="8" t="str">
        <f>IF(E41="","","予定")</f>
        <v>予定</v>
      </c>
      <c r="I41" s="8" t="s">
        <v>36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 ht="12" customHeight="1">
      <c r="A42" s="73"/>
      <c r="B42" s="63"/>
      <c r="C42" s="69"/>
      <c r="D42" s="71"/>
      <c r="E42" s="61"/>
      <c r="F42" s="61"/>
      <c r="G42" s="63"/>
      <c r="H42" s="57" t="str">
        <f>IF(E41="","","実績")</f>
        <v>実績</v>
      </c>
      <c r="I42" s="57"/>
      <c r="J42" s="57"/>
      <c r="K42" s="10">
        <f>SUM(L42:M42)</f>
        <v>0</v>
      </c>
      <c r="L42" s="48"/>
      <c r="M42" s="49"/>
      <c r="N42" s="32">
        <v>0.3</v>
      </c>
      <c r="O42" s="32"/>
      <c r="P42" s="32"/>
      <c r="Q42" s="32"/>
      <c r="R42" s="32"/>
      <c r="S42" s="32"/>
    </row>
    <row r="43" spans="1:19" ht="12" customHeight="1">
      <c r="A43" s="75" t="s">
        <v>46</v>
      </c>
      <c r="B43" s="76"/>
      <c r="C43" s="76"/>
      <c r="D43" s="77"/>
      <c r="E43" s="81"/>
      <c r="F43" s="81"/>
      <c r="G43" s="119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9">SUMPRODUCT((MOD(ROW(L$45:L$58),2)=1)*L$45:L$58)</f>
        <v>0</v>
      </c>
      <c r="M43" s="35">
        <f t="shared" si="9"/>
        <v>5</v>
      </c>
      <c r="N43" s="35">
        <f>SUMPRODUCT((MOD(ROW(N$45:N$58),2)=1)*N$45:N$58)</f>
        <v>8.3000000000000007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>
      <c r="A44" s="78"/>
      <c r="B44" s="79"/>
      <c r="C44" s="79"/>
      <c r="D44" s="80"/>
      <c r="E44" s="82"/>
      <c r="F44" s="82"/>
      <c r="G44" s="120"/>
      <c r="H44" s="7" t="s">
        <v>20</v>
      </c>
      <c r="I44" s="7"/>
      <c r="J44" s="7"/>
      <c r="K44" s="15">
        <f>SUMPRODUCT((MOD(ROW(K$45:K$58),2)=0)*K$45:K$58)</f>
        <v>13.3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13.3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>
      <c r="A45" s="72">
        <v>1</v>
      </c>
      <c r="B45" s="66" t="s">
        <v>22</v>
      </c>
      <c r="C45" s="67"/>
      <c r="D45" s="68"/>
      <c r="E45" s="64"/>
      <c r="F45" s="64"/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73"/>
      <c r="B46" s="69"/>
      <c r="C46" s="70"/>
      <c r="D46" s="71"/>
      <c r="E46" s="65"/>
      <c r="F46" s="6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72"/>
      <c r="B47" s="74" t="s">
        <v>25</v>
      </c>
      <c r="C47" s="66" t="s">
        <v>47</v>
      </c>
      <c r="D47" s="68"/>
      <c r="E47" s="60" t="s">
        <v>23</v>
      </c>
      <c r="F47" s="60" t="s">
        <v>24</v>
      </c>
      <c r="G47" s="62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73"/>
      <c r="B48" s="63"/>
      <c r="C48" s="69"/>
      <c r="D48" s="71"/>
      <c r="E48" s="61"/>
      <c r="F48" s="61"/>
      <c r="G48" s="63"/>
      <c r="H48" s="57" t="str">
        <f>IF(E47="","","実績")</f>
        <v>実績</v>
      </c>
      <c r="I48" s="57"/>
      <c r="J48" s="57"/>
      <c r="K48" s="10">
        <f>SUM(L48:S48)</f>
        <v>5</v>
      </c>
      <c r="L48" s="41"/>
      <c r="M48" s="31"/>
      <c r="N48" s="32"/>
      <c r="O48" s="32">
        <v>5</v>
      </c>
      <c r="P48" s="32"/>
      <c r="Q48" s="32"/>
      <c r="R48" s="32"/>
      <c r="S48" s="32"/>
    </row>
    <row r="49" spans="1:19" ht="12" customHeight="1">
      <c r="A49" s="72"/>
      <c r="B49" s="74" t="s">
        <v>28</v>
      </c>
      <c r="C49" s="66" t="s">
        <v>48</v>
      </c>
      <c r="D49" s="68"/>
      <c r="E49" s="60" t="s">
        <v>23</v>
      </c>
      <c r="F49" s="60" t="s">
        <v>24</v>
      </c>
      <c r="G49" s="62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73"/>
      <c r="B50" s="63"/>
      <c r="C50" s="69"/>
      <c r="D50" s="71"/>
      <c r="E50" s="61"/>
      <c r="F50" s="61"/>
      <c r="G50" s="63"/>
      <c r="H50" s="57" t="str">
        <f>IF(E49="","","実績")</f>
        <v>実績</v>
      </c>
      <c r="I50" s="57"/>
      <c r="J50" s="57"/>
      <c r="K50" s="10">
        <f>SUM(L50:S50)</f>
        <v>5</v>
      </c>
      <c r="L50" s="41"/>
      <c r="M50" s="32"/>
      <c r="N50" s="32"/>
      <c r="O50" s="32">
        <v>5</v>
      </c>
      <c r="P50" s="32"/>
      <c r="Q50" s="32"/>
      <c r="R50" s="32"/>
      <c r="S50" s="32"/>
    </row>
    <row r="51" spans="1:19" ht="12" customHeight="1">
      <c r="A51" s="72">
        <v>2</v>
      </c>
      <c r="B51" s="66" t="s">
        <v>31</v>
      </c>
      <c r="C51" s="67"/>
      <c r="D51" s="68"/>
      <c r="E51" s="64"/>
      <c r="F51" s="64"/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73"/>
      <c r="B52" s="69"/>
      <c r="C52" s="70"/>
      <c r="D52" s="71"/>
      <c r="E52" s="65"/>
      <c r="F52" s="6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72"/>
      <c r="B53" s="74" t="s">
        <v>25</v>
      </c>
      <c r="C53" s="66" t="s">
        <v>31</v>
      </c>
      <c r="D53" s="68"/>
      <c r="E53" s="60" t="s">
        <v>32</v>
      </c>
      <c r="F53" s="60" t="s">
        <v>24</v>
      </c>
      <c r="G53" s="62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>
      <c r="A54" s="73"/>
      <c r="B54" s="63"/>
      <c r="C54" s="69"/>
      <c r="D54" s="71"/>
      <c r="E54" s="61"/>
      <c r="F54" s="61"/>
      <c r="G54" s="63"/>
      <c r="H54" s="57" t="str">
        <f>IF(E53="","","実績")</f>
        <v>実績</v>
      </c>
      <c r="I54" s="57"/>
      <c r="J54" s="57"/>
      <c r="K54" s="10">
        <f t="shared" si="12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>
      <c r="A55" s="72"/>
      <c r="B55" s="74" t="s">
        <v>28</v>
      </c>
      <c r="C55" s="66" t="s">
        <v>44</v>
      </c>
      <c r="D55" s="68"/>
      <c r="E55" s="60"/>
      <c r="F55" s="60" t="s">
        <v>24</v>
      </c>
      <c r="G55" s="62"/>
      <c r="H55" s="8" t="str">
        <f>IF(E55="","","予定")</f>
        <v/>
      </c>
      <c r="I55" s="8" t="s">
        <v>30</v>
      </c>
      <c r="J55" s="8">
        <v>5</v>
      </c>
      <c r="K55" s="9">
        <f t="shared" si="12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>
      <c r="A56" s="73"/>
      <c r="B56" s="63"/>
      <c r="C56" s="69"/>
      <c r="D56" s="71"/>
      <c r="E56" s="61"/>
      <c r="F56" s="61"/>
      <c r="G56" s="63"/>
      <c r="H56" s="57" t="str">
        <f>IF(E55="","","実績")</f>
        <v/>
      </c>
      <c r="I56" s="57"/>
      <c r="J56" s="57"/>
      <c r="K56" s="10">
        <f t="shared" si="12"/>
        <v>1.5</v>
      </c>
      <c r="L56" s="41"/>
      <c r="M56" s="32"/>
      <c r="N56" s="32"/>
      <c r="O56" s="32">
        <v>1.5</v>
      </c>
      <c r="P56" s="32"/>
      <c r="Q56" s="32"/>
      <c r="R56" s="32"/>
      <c r="S56" s="32"/>
    </row>
    <row r="57" spans="1:19" ht="12" customHeight="1">
      <c r="A57" s="72"/>
      <c r="B57" s="74" t="s">
        <v>34</v>
      </c>
      <c r="C57" s="66" t="s">
        <v>45</v>
      </c>
      <c r="D57" s="68"/>
      <c r="E57" s="60" t="s">
        <v>23</v>
      </c>
      <c r="F57" s="60" t="s">
        <v>24</v>
      </c>
      <c r="G57" s="62"/>
      <c r="H57" s="8" t="str">
        <f>IF(E57="","","予定")</f>
        <v>予定</v>
      </c>
      <c r="I57" s="8" t="s">
        <v>49</v>
      </c>
      <c r="J57" s="8">
        <v>1</v>
      </c>
      <c r="K57" s="9">
        <f t="shared" si="12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 ht="12" customHeight="1">
      <c r="A58" s="73"/>
      <c r="B58" s="63"/>
      <c r="C58" s="69"/>
      <c r="D58" s="71"/>
      <c r="E58" s="61"/>
      <c r="F58" s="61"/>
      <c r="G58" s="63"/>
      <c r="H58" s="57" t="str">
        <f>IF(E57="","","実績")</f>
        <v>実績</v>
      </c>
      <c r="I58" s="57"/>
      <c r="J58" s="57"/>
      <c r="K58" s="10">
        <f t="shared" si="12"/>
        <v>0.3</v>
      </c>
      <c r="L58" s="43"/>
      <c r="M58" s="44"/>
      <c r="N58" s="44"/>
      <c r="O58" s="44">
        <v>0.3</v>
      </c>
      <c r="P58" s="44"/>
      <c r="Q58" s="44"/>
      <c r="R58" s="44"/>
      <c r="S58" s="44"/>
    </row>
    <row r="59" spans="1:19" ht="12" customHeight="1">
      <c r="A59" s="75" t="s">
        <v>50</v>
      </c>
      <c r="B59" s="76"/>
      <c r="C59" s="76"/>
      <c r="D59" s="77"/>
      <c r="E59" s="81"/>
      <c r="F59" s="81"/>
      <c r="G59" s="119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5</v>
      </c>
      <c r="O59" s="35">
        <f>SUMPRODUCT((MOD(ROW(O$61:O$76),2)=1)*O$61:O$76)</f>
        <v>15.8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>
      <c r="A60" s="78"/>
      <c r="B60" s="79"/>
      <c r="C60" s="79"/>
      <c r="D60" s="80"/>
      <c r="E60" s="82"/>
      <c r="F60" s="82"/>
      <c r="G60" s="120"/>
      <c r="H60" s="7" t="s">
        <v>20</v>
      </c>
      <c r="I60" s="7"/>
      <c r="J60" s="7"/>
      <c r="K60" s="15">
        <f>SUMPRODUCT((MOD(ROW(K$61:K$76),2)=0)*K$61:K$76)</f>
        <v>27.900000000000002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2.5</v>
      </c>
      <c r="P60" s="36">
        <f t="shared" si="15"/>
        <v>12.5</v>
      </c>
      <c r="Q60" s="36">
        <f t="shared" si="15"/>
        <v>10.8</v>
      </c>
      <c r="R60" s="36">
        <f t="shared" si="15"/>
        <v>2.1</v>
      </c>
      <c r="S60" s="36">
        <f t="shared" si="15"/>
        <v>0</v>
      </c>
    </row>
    <row r="61" spans="1:19" ht="12" customHeight="1">
      <c r="A61" s="72">
        <v>1</v>
      </c>
      <c r="B61" s="66" t="s">
        <v>38</v>
      </c>
      <c r="C61" s="67"/>
      <c r="D61" s="68"/>
      <c r="E61" s="64"/>
      <c r="F61" s="64" t="s">
        <v>24</v>
      </c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73"/>
      <c r="B62" s="69"/>
      <c r="C62" s="70"/>
      <c r="D62" s="71"/>
      <c r="E62" s="65"/>
      <c r="F62" s="6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72"/>
      <c r="B63" s="74" t="s">
        <v>25</v>
      </c>
      <c r="C63" s="66" t="s">
        <v>47</v>
      </c>
      <c r="D63" s="68"/>
      <c r="E63" s="60" t="s">
        <v>23</v>
      </c>
      <c r="F63" s="60" t="s">
        <v>24</v>
      </c>
      <c r="G63" s="62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6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 ht="12" customHeight="1">
      <c r="A64" s="73"/>
      <c r="B64" s="63"/>
      <c r="C64" s="69"/>
      <c r="D64" s="71"/>
      <c r="E64" s="61"/>
      <c r="F64" s="61"/>
      <c r="G64" s="63"/>
      <c r="H64" s="57" t="str">
        <f>IF(E63="","","実績")</f>
        <v>実績</v>
      </c>
      <c r="I64" s="57"/>
      <c r="J64" s="57"/>
      <c r="K64" s="10">
        <f t="shared" si="16"/>
        <v>7.5</v>
      </c>
      <c r="L64" s="41"/>
      <c r="M64" s="32"/>
      <c r="N64" s="32"/>
      <c r="O64" s="32">
        <v>2.5</v>
      </c>
      <c r="P64" s="32">
        <v>2.5</v>
      </c>
      <c r="Q64" s="32">
        <v>2.5</v>
      </c>
      <c r="R64" s="32"/>
      <c r="S64" s="32"/>
    </row>
    <row r="65" spans="1:19" ht="12" customHeight="1">
      <c r="A65" s="72"/>
      <c r="B65" s="74" t="s">
        <v>28</v>
      </c>
      <c r="C65" s="66" t="s">
        <v>48</v>
      </c>
      <c r="D65" s="68"/>
      <c r="E65" s="60" t="s">
        <v>23</v>
      </c>
      <c r="F65" s="60" t="s">
        <v>24</v>
      </c>
      <c r="G65" s="62"/>
      <c r="H65" s="8" t="str">
        <f>IF(E65="","","予定")</f>
        <v>予定</v>
      </c>
      <c r="I65" s="8" t="s">
        <v>30</v>
      </c>
      <c r="J65" s="8">
        <v>5</v>
      </c>
      <c r="K65" s="9">
        <f t="shared" si="16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 ht="12" customHeight="1">
      <c r="A66" s="73"/>
      <c r="B66" s="63"/>
      <c r="C66" s="69"/>
      <c r="D66" s="71"/>
      <c r="E66" s="61"/>
      <c r="F66" s="61"/>
      <c r="G66" s="63"/>
      <c r="H66" s="57" t="str">
        <f>IF(E65="","","実績")</f>
        <v>実績</v>
      </c>
      <c r="I66" s="57"/>
      <c r="J66" s="57"/>
      <c r="K66" s="10">
        <f t="shared" si="16"/>
        <v>11.25</v>
      </c>
      <c r="L66" s="41"/>
      <c r="M66" s="32"/>
      <c r="N66" s="32"/>
      <c r="O66" s="32"/>
      <c r="P66" s="32">
        <f>1.25*5</f>
        <v>6.25</v>
      </c>
      <c r="Q66" s="32">
        <v>5</v>
      </c>
      <c r="R66" s="32"/>
      <c r="S66" s="32"/>
    </row>
    <row r="67" spans="1:19" ht="12" customHeight="1">
      <c r="A67" s="72"/>
      <c r="B67" s="74" t="s">
        <v>34</v>
      </c>
      <c r="C67" s="66" t="s">
        <v>51</v>
      </c>
      <c r="D67" s="68"/>
      <c r="E67" s="60" t="s">
        <v>23</v>
      </c>
      <c r="F67" s="60" t="s">
        <v>24</v>
      </c>
      <c r="G67" s="62"/>
      <c r="H67" s="8" t="str">
        <f>IF(E67="","","予定")</f>
        <v>予定</v>
      </c>
      <c r="I67" s="8" t="s">
        <v>30</v>
      </c>
      <c r="J67" s="8">
        <v>5</v>
      </c>
      <c r="K67" s="9">
        <f t="shared" si="16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 ht="12" customHeight="1">
      <c r="A68" s="73"/>
      <c r="B68" s="63"/>
      <c r="C68" s="69"/>
      <c r="D68" s="71"/>
      <c r="E68" s="61"/>
      <c r="F68" s="61"/>
      <c r="G68" s="63"/>
      <c r="H68" s="57" t="str">
        <f>IF(E67="","","実績")</f>
        <v>実績</v>
      </c>
      <c r="I68" s="57"/>
      <c r="J68" s="57"/>
      <c r="K68" s="10">
        <f t="shared" si="16"/>
        <v>3.75</v>
      </c>
      <c r="L68" s="41"/>
      <c r="M68" s="32"/>
      <c r="N68" s="32"/>
      <c r="O68" s="32"/>
      <c r="P68" s="32">
        <f>0.75*5</f>
        <v>3.75</v>
      </c>
      <c r="Q68" s="32"/>
      <c r="R68" s="32"/>
      <c r="S68" s="32"/>
    </row>
    <row r="69" spans="1:19" ht="12" customHeight="1">
      <c r="A69" s="72">
        <v>2</v>
      </c>
      <c r="B69" s="66" t="s">
        <v>31</v>
      </c>
      <c r="C69" s="67"/>
      <c r="D69" s="68"/>
      <c r="E69" s="64"/>
      <c r="F69" s="64" t="s">
        <v>24</v>
      </c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73"/>
      <c r="B70" s="69"/>
      <c r="C70" s="70"/>
      <c r="D70" s="71"/>
      <c r="E70" s="65"/>
      <c r="F70" s="6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72"/>
      <c r="B71" s="74" t="s">
        <v>25</v>
      </c>
      <c r="C71" s="66" t="s">
        <v>31</v>
      </c>
      <c r="D71" s="68"/>
      <c r="E71" s="60" t="s">
        <v>32</v>
      </c>
      <c r="F71" s="60" t="s">
        <v>24</v>
      </c>
      <c r="G71" s="62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7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>
      <c r="A72" s="73"/>
      <c r="B72" s="63"/>
      <c r="C72" s="69"/>
      <c r="D72" s="71"/>
      <c r="E72" s="61"/>
      <c r="F72" s="61"/>
      <c r="G72" s="63"/>
      <c r="H72" s="57" t="str">
        <f>IF(E71="","","実績")</f>
        <v>実績</v>
      </c>
      <c r="I72" s="57"/>
      <c r="J72" s="57"/>
      <c r="K72" s="10">
        <f t="shared" si="17"/>
        <v>3</v>
      </c>
      <c r="L72" s="41"/>
      <c r="M72" s="32"/>
      <c r="N72" s="32"/>
      <c r="O72" s="32"/>
      <c r="P72" s="32"/>
      <c r="Q72" s="32">
        <v>1.5</v>
      </c>
      <c r="R72" s="32">
        <v>1.5</v>
      </c>
      <c r="S72" s="32"/>
    </row>
    <row r="73" spans="1:19" ht="12" customHeight="1">
      <c r="A73" s="72"/>
      <c r="B73" s="74" t="s">
        <v>28</v>
      </c>
      <c r="C73" s="66" t="s">
        <v>44</v>
      </c>
      <c r="D73" s="68"/>
      <c r="E73" s="60"/>
      <c r="F73" s="60" t="s">
        <v>24</v>
      </c>
      <c r="G73" s="62"/>
      <c r="H73" s="8" t="str">
        <f>IF(E73="","","予定")</f>
        <v/>
      </c>
      <c r="I73" s="8" t="s">
        <v>30</v>
      </c>
      <c r="J73" s="8">
        <v>5</v>
      </c>
      <c r="K73" s="9">
        <f t="shared" si="17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>
      <c r="A74" s="73"/>
      <c r="B74" s="63"/>
      <c r="C74" s="69"/>
      <c r="D74" s="71"/>
      <c r="E74" s="61"/>
      <c r="F74" s="61"/>
      <c r="G74" s="63"/>
      <c r="H74" s="57" t="str">
        <f>IF(E73="","","実績")</f>
        <v/>
      </c>
      <c r="I74" s="57"/>
      <c r="J74" s="57"/>
      <c r="K74" s="10">
        <f t="shared" si="17"/>
        <v>1.8</v>
      </c>
      <c r="L74" s="41"/>
      <c r="M74" s="32"/>
      <c r="N74" s="32"/>
      <c r="O74" s="32"/>
      <c r="P74" s="32"/>
      <c r="Q74" s="32">
        <v>1.5</v>
      </c>
      <c r="R74" s="32">
        <v>0.3</v>
      </c>
      <c r="S74" s="32"/>
    </row>
    <row r="75" spans="1:19" ht="12" customHeight="1">
      <c r="A75" s="72"/>
      <c r="B75" s="74" t="s">
        <v>34</v>
      </c>
      <c r="C75" s="66" t="s">
        <v>45</v>
      </c>
      <c r="D75" s="68"/>
      <c r="E75" s="60" t="s">
        <v>23</v>
      </c>
      <c r="F75" s="60" t="s">
        <v>24</v>
      </c>
      <c r="G75" s="62"/>
      <c r="H75" s="8" t="str">
        <f>IF(E75="","","予定")</f>
        <v>予定</v>
      </c>
      <c r="I75" s="8" t="s">
        <v>52</v>
      </c>
      <c r="J75" s="8">
        <v>1</v>
      </c>
      <c r="K75" s="9">
        <f t="shared" si="17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 ht="12" customHeight="1">
      <c r="A76" s="73"/>
      <c r="B76" s="63"/>
      <c r="C76" s="69"/>
      <c r="D76" s="71"/>
      <c r="E76" s="61"/>
      <c r="F76" s="61"/>
      <c r="G76" s="63"/>
      <c r="H76" s="57" t="str">
        <f>IF(E75="","","実績")</f>
        <v>実績</v>
      </c>
      <c r="I76" s="57"/>
      <c r="J76" s="57"/>
      <c r="K76" s="10">
        <f t="shared" si="17"/>
        <v>0.6</v>
      </c>
      <c r="L76" s="43"/>
      <c r="M76" s="44"/>
      <c r="N76" s="44"/>
      <c r="O76" s="44"/>
      <c r="P76" s="44"/>
      <c r="Q76" s="44">
        <v>0.3</v>
      </c>
      <c r="R76" s="44">
        <v>0.3</v>
      </c>
      <c r="S76" s="44"/>
    </row>
    <row r="77" spans="1:19" ht="12" customHeight="1">
      <c r="A77" s="75" t="s">
        <v>53</v>
      </c>
      <c r="B77" s="76"/>
      <c r="C77" s="76"/>
      <c r="D77" s="77"/>
      <c r="E77" s="81"/>
      <c r="F77" s="81"/>
      <c r="G77" s="119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12.5</v>
      </c>
      <c r="Q77" s="35">
        <f>SUMPRODUCT((MOD(ROW(Q$79:Q$84),2)=1)*Q$79:Q$84)</f>
        <v>4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>
      <c r="A78" s="78"/>
      <c r="B78" s="79"/>
      <c r="C78" s="79"/>
      <c r="D78" s="80"/>
      <c r="E78" s="82"/>
      <c r="F78" s="82"/>
      <c r="G78" s="120"/>
      <c r="H78" s="7" t="s">
        <v>20</v>
      </c>
      <c r="I78" s="7"/>
      <c r="J78" s="7"/>
      <c r="K78" s="15">
        <f>SUMPRODUCT((MOD(ROW(K$79:K$84),2)=0)*K$79:K$84)</f>
        <v>21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 cm="1">
        <f t="array" ref="P78">SUMPRODUCT((MOD(ROW(P$79:P$84),2)=0)*P$79:P$84)</f>
        <v>0</v>
      </c>
      <c r="Q78" s="36">
        <f t="shared" si="20"/>
        <v>0</v>
      </c>
      <c r="R78" s="36">
        <f t="shared" si="20"/>
        <v>11</v>
      </c>
      <c r="S78" s="36">
        <f t="shared" si="20"/>
        <v>10</v>
      </c>
    </row>
    <row r="79" spans="1:19" ht="12" customHeight="1">
      <c r="A79" s="72">
        <v>1</v>
      </c>
      <c r="B79" s="66" t="s">
        <v>38</v>
      </c>
      <c r="C79" s="67"/>
      <c r="D79" s="68"/>
      <c r="E79" s="64"/>
      <c r="F79" s="64" t="s">
        <v>24</v>
      </c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73"/>
      <c r="B80" s="69"/>
      <c r="C80" s="70"/>
      <c r="D80" s="71"/>
      <c r="E80" s="65"/>
      <c r="F80" s="6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72"/>
      <c r="B81" s="74" t="s">
        <v>25</v>
      </c>
      <c r="C81" s="66" t="s">
        <v>54</v>
      </c>
      <c r="D81" s="68"/>
      <c r="E81" s="60" t="s">
        <v>23</v>
      </c>
      <c r="F81" s="60" t="s">
        <v>24</v>
      </c>
      <c r="G81" s="62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S81" s="31"/>
    </row>
    <row r="82" spans="1:19" ht="12" customHeight="1">
      <c r="A82" s="73"/>
      <c r="B82" s="63"/>
      <c r="C82" s="69"/>
      <c r="D82" s="71"/>
      <c r="E82" s="61"/>
      <c r="F82" s="61"/>
      <c r="G82" s="63"/>
      <c r="H82" s="57" t="str">
        <f>IF(E81="","","実績")</f>
        <v>実績</v>
      </c>
      <c r="I82" s="57"/>
      <c r="J82" s="57"/>
      <c r="K82" s="10">
        <f t="shared" si="21"/>
        <v>13.5</v>
      </c>
      <c r="L82" s="41"/>
      <c r="M82" s="32"/>
      <c r="N82" s="32"/>
      <c r="O82" s="32"/>
      <c r="P82" s="32"/>
      <c r="Q82" s="32"/>
      <c r="R82" s="31">
        <v>11</v>
      </c>
      <c r="S82" s="32">
        <v>2.5</v>
      </c>
    </row>
    <row r="83" spans="1:19" ht="12" customHeight="1">
      <c r="A83" s="72"/>
      <c r="B83" s="74" t="s">
        <v>28</v>
      </c>
      <c r="C83" s="66" t="s">
        <v>55</v>
      </c>
      <c r="D83" s="68"/>
      <c r="E83" s="60" t="s">
        <v>23</v>
      </c>
      <c r="F83" s="60" t="s">
        <v>24</v>
      </c>
      <c r="G83" s="62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 ht="12" customHeight="1">
      <c r="A84" s="73"/>
      <c r="B84" s="63"/>
      <c r="C84" s="69"/>
      <c r="D84" s="71"/>
      <c r="E84" s="61"/>
      <c r="F84" s="61"/>
      <c r="G84" s="63"/>
      <c r="H84" s="57" t="str">
        <f>IF(E83="","","実績")</f>
        <v>実績</v>
      </c>
      <c r="I84" s="57"/>
      <c r="J84" s="57"/>
      <c r="K84" s="10">
        <f t="shared" si="21"/>
        <v>7.5</v>
      </c>
      <c r="L84" s="41"/>
      <c r="M84" s="32"/>
      <c r="N84" s="32"/>
      <c r="O84" s="32"/>
      <c r="P84" s="32"/>
      <c r="Q84" s="32"/>
      <c r="R84" s="32"/>
      <c r="S84" s="32">
        <v>7.5</v>
      </c>
    </row>
    <row r="85" spans="1:19" ht="12" customHeight="1">
      <c r="A85" s="75" t="s">
        <v>56</v>
      </c>
      <c r="B85" s="76"/>
      <c r="C85" s="76"/>
      <c r="D85" s="77"/>
      <c r="E85" s="81"/>
      <c r="F85" s="81"/>
      <c r="G85" s="119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 ht="12" customHeight="1">
      <c r="A86" s="78"/>
      <c r="B86" s="79"/>
      <c r="C86" s="79"/>
      <c r="D86" s="80"/>
      <c r="E86" s="82"/>
      <c r="F86" s="82"/>
      <c r="G86" s="120"/>
      <c r="H86" s="7" t="s">
        <v>20</v>
      </c>
      <c r="I86" s="7"/>
      <c r="J86" s="7"/>
      <c r="K86" s="15">
        <f>SUMPRODUCT((MOD(ROW(K$87:K$98),2)=0)*K$87:K$98)</f>
        <v>4.55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4.55</v>
      </c>
    </row>
    <row r="87" spans="1:19" ht="12" customHeight="1">
      <c r="A87" s="72">
        <v>1</v>
      </c>
      <c r="B87" s="66" t="s">
        <v>38</v>
      </c>
      <c r="C87" s="67"/>
      <c r="D87" s="68"/>
      <c r="E87" s="64"/>
      <c r="F87" s="64" t="s">
        <v>24</v>
      </c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73"/>
      <c r="B88" s="69"/>
      <c r="C88" s="70"/>
      <c r="D88" s="71"/>
      <c r="E88" s="65"/>
      <c r="F88" s="6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72"/>
      <c r="B89" s="74" t="s">
        <v>25</v>
      </c>
      <c r="C89" s="66" t="s">
        <v>57</v>
      </c>
      <c r="D89" s="68"/>
      <c r="E89" s="60" t="s">
        <v>58</v>
      </c>
      <c r="F89" s="60" t="s">
        <v>24</v>
      </c>
      <c r="G89" s="62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 ht="12" customHeight="1">
      <c r="A90" s="73"/>
      <c r="B90" s="63"/>
      <c r="C90" s="69"/>
      <c r="D90" s="71"/>
      <c r="E90" s="61"/>
      <c r="F90" s="61"/>
      <c r="G90" s="63"/>
      <c r="H90" s="57" t="str">
        <f>IF(E89="","","実績")</f>
        <v>実績</v>
      </c>
      <c r="I90" s="57"/>
      <c r="J90" s="57"/>
      <c r="K90" s="10">
        <f>SUM(L90:S90)</f>
        <v>3</v>
      </c>
      <c r="L90" s="41"/>
      <c r="M90" s="32"/>
      <c r="N90" s="32"/>
      <c r="O90" s="32"/>
      <c r="P90" s="32"/>
      <c r="Q90" s="32"/>
      <c r="R90" s="32"/>
      <c r="S90" s="32">
        <v>3</v>
      </c>
    </row>
    <row r="91" spans="1:19" ht="12" customHeight="1">
      <c r="A91" s="72"/>
      <c r="B91" s="74" t="s">
        <v>28</v>
      </c>
      <c r="C91" s="125" t="s">
        <v>59</v>
      </c>
      <c r="D91" s="68"/>
      <c r="E91" s="60" t="s">
        <v>58</v>
      </c>
      <c r="F91" s="60" t="s">
        <v>24</v>
      </c>
      <c r="G91" s="62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 ht="12" customHeight="1">
      <c r="A92" s="73"/>
      <c r="B92" s="63"/>
      <c r="C92" s="69"/>
      <c r="D92" s="71"/>
      <c r="E92" s="61"/>
      <c r="F92" s="61"/>
      <c r="G92" s="63"/>
      <c r="H92" s="57" t="str">
        <f>IF(E91="","","実績")</f>
        <v>実績</v>
      </c>
      <c r="I92" s="57"/>
      <c r="J92" s="57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>
        <v>0</v>
      </c>
    </row>
    <row r="93" spans="1:19" ht="12" customHeight="1">
      <c r="A93" s="72">
        <v>2</v>
      </c>
      <c r="B93" s="66" t="s">
        <v>31</v>
      </c>
      <c r="C93" s="67"/>
      <c r="D93" s="68"/>
      <c r="E93" s="64"/>
      <c r="F93" s="64" t="s">
        <v>24</v>
      </c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73"/>
      <c r="B94" s="69"/>
      <c r="C94" s="70"/>
      <c r="D94" s="71"/>
      <c r="E94" s="65"/>
      <c r="F94" s="6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72"/>
      <c r="B95" s="74" t="s">
        <v>25</v>
      </c>
      <c r="C95" s="66" t="s">
        <v>31</v>
      </c>
      <c r="D95" s="68"/>
      <c r="E95" s="60" t="s">
        <v>32</v>
      </c>
      <c r="F95" s="60" t="s">
        <v>24</v>
      </c>
      <c r="G95" s="62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 ht="12" customHeight="1">
      <c r="A96" s="73"/>
      <c r="B96" s="63"/>
      <c r="C96" s="69"/>
      <c r="D96" s="71"/>
      <c r="E96" s="61"/>
      <c r="F96" s="61"/>
      <c r="G96" s="63"/>
      <c r="H96" s="57" t="str">
        <f>IF(E95="","","実績")</f>
        <v>実績</v>
      </c>
      <c r="I96" s="57"/>
      <c r="J96" s="57"/>
      <c r="K96" s="10">
        <f t="shared" si="25"/>
        <v>1.25</v>
      </c>
      <c r="L96" s="41"/>
      <c r="M96" s="32"/>
      <c r="N96" s="32"/>
      <c r="O96" s="32"/>
      <c r="P96" s="32"/>
      <c r="Q96" s="32"/>
      <c r="R96" s="32"/>
      <c r="S96" s="32">
        <v>1.25</v>
      </c>
    </row>
    <row r="97" spans="1:19" ht="12" customHeight="1">
      <c r="A97" s="72"/>
      <c r="B97" s="74" t="s">
        <v>28</v>
      </c>
      <c r="C97" s="66" t="s">
        <v>45</v>
      </c>
      <c r="D97" s="68"/>
      <c r="E97" s="60" t="s">
        <v>23</v>
      </c>
      <c r="F97" s="60" t="s">
        <v>24</v>
      </c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 ht="12" customHeight="1">
      <c r="A98" s="73"/>
      <c r="B98" s="63"/>
      <c r="C98" s="69"/>
      <c r="D98" s="71"/>
      <c r="E98" s="61"/>
      <c r="F98" s="61"/>
      <c r="G98" s="63"/>
      <c r="H98" s="57" t="str">
        <f>IF(E97="","","実績")</f>
        <v>実績</v>
      </c>
      <c r="I98" s="57"/>
      <c r="J98" s="57"/>
      <c r="K98" s="10">
        <f t="shared" si="25"/>
        <v>0.3</v>
      </c>
      <c r="L98" s="43"/>
      <c r="M98" s="44"/>
      <c r="N98" s="44"/>
      <c r="O98" s="44"/>
      <c r="P98" s="44"/>
      <c r="Q98" s="44"/>
      <c r="R98" s="44"/>
      <c r="S98" s="44">
        <v>0.3</v>
      </c>
    </row>
    <row r="99" spans="1:19" ht="12" customHeight="1">
      <c r="A99" s="75" t="s">
        <v>61</v>
      </c>
      <c r="B99" s="76"/>
      <c r="C99" s="76"/>
      <c r="D99" s="77"/>
      <c r="E99" s="81"/>
      <c r="F99" s="81"/>
      <c r="G99" s="119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 ht="12" customHeight="1">
      <c r="A100" s="78"/>
      <c r="B100" s="79"/>
      <c r="C100" s="79"/>
      <c r="D100" s="80"/>
      <c r="E100" s="82"/>
      <c r="F100" s="82"/>
      <c r="G100" s="120"/>
      <c r="H100" s="7" t="s">
        <v>20</v>
      </c>
      <c r="I100" s="7"/>
      <c r="J100" s="7"/>
      <c r="K100" s="15">
        <f>SUMPRODUCT((MOD(ROW(K$101:K$112),2)=0)*K$101:K$112)</f>
        <v>5.55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5.55</v>
      </c>
    </row>
    <row r="101" spans="1:19" ht="12" customHeight="1">
      <c r="A101" s="72">
        <v>1</v>
      </c>
      <c r="B101" s="66" t="s">
        <v>38</v>
      </c>
      <c r="C101" s="67"/>
      <c r="D101" s="68"/>
      <c r="E101" s="64"/>
      <c r="F101" s="64" t="s">
        <v>24</v>
      </c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73"/>
      <c r="B102" s="69"/>
      <c r="C102" s="70"/>
      <c r="D102" s="71"/>
      <c r="E102" s="65"/>
      <c r="F102" s="6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72"/>
      <c r="B103" s="74" t="s">
        <v>25</v>
      </c>
      <c r="C103" s="66" t="s">
        <v>62</v>
      </c>
      <c r="D103" s="68"/>
      <c r="E103" s="60" t="s">
        <v>23</v>
      </c>
      <c r="F103" s="60" t="s">
        <v>24</v>
      </c>
      <c r="G103" s="62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 ht="12" customHeight="1">
      <c r="A104" s="73"/>
      <c r="B104" s="63"/>
      <c r="C104" s="69"/>
      <c r="D104" s="71"/>
      <c r="E104" s="61"/>
      <c r="F104" s="61"/>
      <c r="G104" s="63"/>
      <c r="H104" s="57" t="str">
        <f>IF(E103="","","実績")</f>
        <v>実績</v>
      </c>
      <c r="I104" s="57"/>
      <c r="J104" s="57"/>
      <c r="K104" s="10">
        <f>SUM(L104:S104)</f>
        <v>2.5</v>
      </c>
      <c r="L104" s="41"/>
      <c r="M104" s="32"/>
      <c r="N104" s="32"/>
      <c r="O104" s="32"/>
      <c r="P104" s="32"/>
      <c r="Q104" s="32"/>
      <c r="R104" s="32"/>
      <c r="S104" s="32">
        <v>2.5</v>
      </c>
    </row>
    <row r="105" spans="1:19" ht="12" customHeight="1">
      <c r="A105" s="72"/>
      <c r="B105" s="74" t="s">
        <v>28</v>
      </c>
      <c r="C105" s="66" t="s">
        <v>63</v>
      </c>
      <c r="D105" s="68"/>
      <c r="E105" s="60" t="s">
        <v>23</v>
      </c>
      <c r="F105" s="60" t="s">
        <v>24</v>
      </c>
      <c r="G105" s="62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 ht="12" customHeight="1">
      <c r="A106" s="73"/>
      <c r="B106" s="63"/>
      <c r="C106" s="69"/>
      <c r="D106" s="71"/>
      <c r="E106" s="61"/>
      <c r="F106" s="61"/>
      <c r="G106" s="63"/>
      <c r="H106" s="57" t="str">
        <f>IF(E105="","","実績")</f>
        <v>実績</v>
      </c>
      <c r="I106" s="57"/>
      <c r="J106" s="57"/>
      <c r="K106" s="10">
        <f>SUM(L106:S106)</f>
        <v>1.5</v>
      </c>
      <c r="L106" s="41"/>
      <c r="M106" s="32"/>
      <c r="N106" s="32"/>
      <c r="O106" s="32"/>
      <c r="P106" s="32"/>
      <c r="Q106" s="32"/>
      <c r="R106" s="32"/>
      <c r="S106" s="32">
        <v>1.5</v>
      </c>
    </row>
    <row r="107" spans="1:19" ht="12" customHeight="1">
      <c r="A107" s="72">
        <v>2</v>
      </c>
      <c r="B107" s="66" t="s">
        <v>31</v>
      </c>
      <c r="C107" s="67"/>
      <c r="D107" s="68"/>
      <c r="E107" s="64"/>
      <c r="F107" s="64" t="s">
        <v>24</v>
      </c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73"/>
      <c r="B108" s="69"/>
      <c r="C108" s="70"/>
      <c r="D108" s="71"/>
      <c r="E108" s="65"/>
      <c r="F108" s="6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72"/>
      <c r="B109" s="74" t="s">
        <v>25</v>
      </c>
      <c r="C109" s="66" t="s">
        <v>31</v>
      </c>
      <c r="D109" s="68"/>
      <c r="E109" s="60" t="s">
        <v>32</v>
      </c>
      <c r="F109" s="60" t="s">
        <v>24</v>
      </c>
      <c r="G109" s="62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 ht="12" customHeight="1">
      <c r="A110" s="73"/>
      <c r="B110" s="63"/>
      <c r="C110" s="69"/>
      <c r="D110" s="71"/>
      <c r="E110" s="61"/>
      <c r="F110" s="61"/>
      <c r="G110" s="63"/>
      <c r="H110" s="57" t="str">
        <f>IF(E109="","","実績")</f>
        <v>実績</v>
      </c>
      <c r="I110" s="57"/>
      <c r="J110" s="57"/>
      <c r="K110" s="10">
        <f t="shared" si="28"/>
        <v>1.25</v>
      </c>
      <c r="L110" s="41"/>
      <c r="M110" s="32"/>
      <c r="N110" s="32"/>
      <c r="O110" s="32"/>
      <c r="P110" s="32"/>
      <c r="Q110" s="32"/>
      <c r="R110" s="32"/>
      <c r="S110" s="32">
        <v>1.25</v>
      </c>
    </row>
    <row r="111" spans="1:19" ht="12" customHeight="1">
      <c r="A111" s="72"/>
      <c r="B111" s="74" t="s">
        <v>28</v>
      </c>
      <c r="C111" s="66" t="s">
        <v>45</v>
      </c>
      <c r="D111" s="68"/>
      <c r="E111" s="60" t="s">
        <v>23</v>
      </c>
      <c r="F111" s="60" t="s">
        <v>24</v>
      </c>
      <c r="G111" s="62"/>
      <c r="H111" s="8" t="str">
        <f>IF(E111="","","予定")</f>
        <v>予定</v>
      </c>
      <c r="I111" s="8" t="s">
        <v>65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 ht="12" customHeight="1">
      <c r="A112" s="73"/>
      <c r="B112" s="63"/>
      <c r="C112" s="69"/>
      <c r="D112" s="71"/>
      <c r="E112" s="61"/>
      <c r="F112" s="61"/>
      <c r="G112" s="63"/>
      <c r="H112" s="57" t="str">
        <f>IF(E111="","","実績")</f>
        <v>実績</v>
      </c>
      <c r="I112" s="57"/>
      <c r="J112" s="57"/>
      <c r="K112" s="10">
        <f t="shared" si="28"/>
        <v>0.3</v>
      </c>
      <c r="L112" s="41"/>
      <c r="M112" s="32"/>
      <c r="N112" s="32"/>
      <c r="O112" s="32"/>
      <c r="P112" s="32"/>
      <c r="Q112" s="32"/>
      <c r="R112" s="32"/>
      <c r="S112" s="32">
        <v>0.3</v>
      </c>
    </row>
    <row r="113" spans="12:19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45:S47 L50:S58 N49:S49 M48:S48 L48:L49 L9:S18 L25:S36 L79:S80 L83:S84 L81:Q81 L82:R82 S81:S82">
    <cfRule type="expression" dxfId="53" priority="27" stopIfTrue="1">
      <formula>AND(ROW()&gt;4, COLUMN()&gt;8, MOD(ROW(),2)=1, ISNONTEXT(L9), L9&gt;0)</formula>
    </cfRule>
    <cfRule type="expression" dxfId="52" priority="28" stopIfTrue="1">
      <formula>AND(ROW()&gt;4, COLUMN()&gt;8,  MOD(ROW(),2)=0, ISNONTEXT(L9), L9&gt;0)</formula>
    </cfRule>
  </conditionalFormatting>
  <conditionalFormatting sqref="L19:S20">
    <cfRule type="expression" dxfId="51" priority="23" stopIfTrue="1">
      <formula>AND(ROW()&gt;4, COLUMN()&gt;8, MOD(ROW(),2)=1, ISNONTEXT(L19), L19&gt;0)</formula>
    </cfRule>
    <cfRule type="expression" dxfId="50" priority="24" stopIfTrue="1">
      <formula>AND(ROW()&gt;4, COLUMN()&gt;8,  MOD(ROW(),2)=0, ISNONTEXT(L19), L19&gt;0)</formula>
    </cfRule>
  </conditionalFormatting>
  <conditionalFormatting sqref="L61:S64 L67:S76">
    <cfRule type="expression" dxfId="49" priority="21" stopIfTrue="1">
      <formula>AND(ROW()&gt;4, COLUMN()&gt;8, MOD(ROW(),2)=1, ISNONTEXT(L61), L61&gt;0)</formula>
    </cfRule>
    <cfRule type="expression" dxfId="48" priority="22" stopIfTrue="1">
      <formula>AND(ROW()&gt;4, COLUMN()&gt;8,  MOD(ROW(),2)=0, ISNONTEXT(L61), L61&gt;0)</formula>
    </cfRule>
  </conditionalFormatting>
  <conditionalFormatting sqref="L21:S22">
    <cfRule type="expression" dxfId="47" priority="15" stopIfTrue="1">
      <formula>AND(ROW()&gt;4, COLUMN()&gt;8, MOD(ROW(),2)=1, ISNONTEXT(L21), L21&gt;0)</formula>
    </cfRule>
    <cfRule type="expression" dxfId="46" priority="16" stopIfTrue="1">
      <formula>AND(ROW()&gt;4, COLUMN()&gt;8,  MOD(ROW(),2)=0, ISNONTEXT(L21), L21&gt;0)</formula>
    </cfRule>
  </conditionalFormatting>
  <conditionalFormatting sqref="L37:S38 L41:S42">
    <cfRule type="expression" dxfId="45" priority="9" stopIfTrue="1">
      <formula>AND(ROW()&gt;4, COLUMN()&gt;8, MOD(ROW(),2)=1, ISNONTEXT(L37), L37&gt;0)</formula>
    </cfRule>
    <cfRule type="expression" dxfId="44" priority="10" stopIfTrue="1">
      <formula>AND(ROW()&gt;4, COLUMN()&gt;8,  MOD(ROW(),2)=0, ISNONTEXT(L37), L37&gt;0)</formula>
    </cfRule>
  </conditionalFormatting>
  <conditionalFormatting sqref="L39:S40">
    <cfRule type="expression" dxfId="43" priority="7" stopIfTrue="1">
      <formula>AND(ROW()&gt;4, COLUMN()&gt;8, MOD(ROW(),2)=1, ISNONTEXT(L39), L39&gt;0)</formula>
    </cfRule>
    <cfRule type="expression" dxfId="42" priority="8" stopIfTrue="1">
      <formula>AND(ROW()&gt;4, COLUMN()&gt;8,  MOD(ROW(),2)=0, ISNONTEXT(L39), L39&gt;0)</formula>
    </cfRule>
  </conditionalFormatting>
  <conditionalFormatting sqref="L65:S66">
    <cfRule type="expression" dxfId="41" priority="5" stopIfTrue="1">
      <formula>AND(ROW()&gt;4, COLUMN()&gt;8, MOD(ROW(),2)=1, ISNONTEXT(L65), L65&gt;0)</formula>
    </cfRule>
    <cfRule type="expression" dxfId="4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B5CA-7C70-48FD-B1DA-981C27919DDB}">
  <dimension ref="A1:S113"/>
  <sheetViews>
    <sheetView topLeftCell="A78" workbookViewId="0">
      <selection activeCell="F9" sqref="F9:F10"/>
    </sheetView>
  </sheetViews>
  <sheetFormatPr defaultRowHeight="13.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9">
      <c r="A1" s="102" t="s">
        <v>0</v>
      </c>
      <c r="B1" s="96"/>
      <c r="C1" s="96"/>
      <c r="D1" s="96"/>
      <c r="E1" s="99" t="s">
        <v>1</v>
      </c>
      <c r="F1" s="99" t="s">
        <v>2</v>
      </c>
      <c r="G1" s="96" t="s">
        <v>3</v>
      </c>
      <c r="H1" s="99" t="s">
        <v>4</v>
      </c>
      <c r="I1" s="99" t="s">
        <v>5</v>
      </c>
      <c r="J1" s="99" t="s">
        <v>6</v>
      </c>
      <c r="K1" s="93" t="s">
        <v>7</v>
      </c>
      <c r="L1" s="83">
        <v>43990</v>
      </c>
      <c r="M1" s="84"/>
      <c r="N1" s="83">
        <v>43991</v>
      </c>
      <c r="O1" s="84"/>
      <c r="P1" s="83">
        <v>43992</v>
      </c>
      <c r="Q1" s="84"/>
      <c r="R1" s="83">
        <v>43993</v>
      </c>
      <c r="S1" s="84"/>
    </row>
    <row r="2" spans="1:19">
      <c r="A2" s="103"/>
      <c r="B2" s="97"/>
      <c r="C2" s="97"/>
      <c r="D2" s="97"/>
      <c r="E2" s="100"/>
      <c r="F2" s="100"/>
      <c r="G2" s="97"/>
      <c r="H2" s="121"/>
      <c r="I2" s="100"/>
      <c r="J2" s="100"/>
      <c r="K2" s="94"/>
      <c r="L2" s="87" t="s">
        <v>66</v>
      </c>
      <c r="M2" s="86"/>
      <c r="N2" s="88" t="s">
        <v>8</v>
      </c>
      <c r="O2" s="86"/>
      <c r="P2" s="88" t="s">
        <v>67</v>
      </c>
      <c r="Q2" s="86"/>
      <c r="R2" s="85" t="s">
        <v>10</v>
      </c>
      <c r="S2" s="86"/>
    </row>
    <row r="3" spans="1:19">
      <c r="A3" s="103"/>
      <c r="B3" s="97"/>
      <c r="C3" s="97"/>
      <c r="D3" s="97"/>
      <c r="E3" s="100"/>
      <c r="F3" s="100"/>
      <c r="G3" s="97"/>
      <c r="H3" s="121"/>
      <c r="I3" s="100"/>
      <c r="J3" s="100"/>
      <c r="K3" s="94"/>
      <c r="L3" s="91" t="s">
        <v>12</v>
      </c>
      <c r="M3" s="90"/>
      <c r="N3" s="89" t="s">
        <v>13</v>
      </c>
      <c r="O3" s="90"/>
      <c r="P3" s="89" t="s">
        <v>14</v>
      </c>
      <c r="Q3" s="90"/>
      <c r="R3" s="92" t="s">
        <v>15</v>
      </c>
      <c r="S3" s="92"/>
    </row>
    <row r="4" spans="1:19">
      <c r="A4" s="104"/>
      <c r="B4" s="98"/>
      <c r="C4" s="98"/>
      <c r="D4" s="98"/>
      <c r="E4" s="101"/>
      <c r="F4" s="101"/>
      <c r="G4" s="98"/>
      <c r="H4" s="122"/>
      <c r="I4" s="101"/>
      <c r="J4" s="101"/>
      <c r="K4" s="9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>
      <c r="A5" s="105" t="s">
        <v>18</v>
      </c>
      <c r="B5" s="106"/>
      <c r="C5" s="106"/>
      <c r="D5" s="107"/>
      <c r="E5" s="111"/>
      <c r="F5" s="111"/>
      <c r="G5" s="123"/>
      <c r="H5" s="16" t="s">
        <v>19</v>
      </c>
      <c r="I5" s="17"/>
      <c r="J5" s="17"/>
      <c r="K5" s="45">
        <f>SUM(K7,K23,K43,K59,K77,K85,K99)</f>
        <v>81.75</v>
      </c>
      <c r="L5" s="27">
        <f>SUM(L7,L23,L43,L59,L77,L85,L99)</f>
        <v>11</v>
      </c>
      <c r="M5" s="27">
        <f t="shared" ref="M5:S5" si="0">SUM(M7,M23,M43,M59,M77,M85,M99)</f>
        <v>14.3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>
      <c r="A6" s="108"/>
      <c r="B6" s="109"/>
      <c r="C6" s="109"/>
      <c r="D6" s="110"/>
      <c r="E6" s="112"/>
      <c r="F6" s="112"/>
      <c r="G6" s="124"/>
      <c r="H6" s="18" t="s">
        <v>20</v>
      </c>
      <c r="I6" s="19"/>
      <c r="J6" s="19"/>
      <c r="K6" s="47">
        <f>SUM(L8,L24,L44,L60,L78,L86)</f>
        <v>11</v>
      </c>
      <c r="L6" s="47">
        <f t="shared" ref="L6:S6" si="1">SUM(L8,L24,L44,L60,L78,L86)</f>
        <v>11</v>
      </c>
      <c r="M6" s="47">
        <f t="shared" si="1"/>
        <v>14.100000000000001</v>
      </c>
      <c r="N6" s="47">
        <f t="shared" si="1"/>
        <v>13.5</v>
      </c>
      <c r="O6" s="47">
        <f t="shared" si="1"/>
        <v>14.8</v>
      </c>
      <c r="P6" s="47">
        <f t="shared" si="1"/>
        <v>12</v>
      </c>
      <c r="Q6" s="47">
        <f t="shared" si="1"/>
        <v>5.3</v>
      </c>
      <c r="R6" s="47">
        <f t="shared" si="1"/>
        <v>0</v>
      </c>
      <c r="S6" s="47">
        <f t="shared" si="1"/>
        <v>0</v>
      </c>
    </row>
    <row r="7" spans="1:19">
      <c r="A7" s="113" t="s">
        <v>21</v>
      </c>
      <c r="B7" s="114"/>
      <c r="C7" s="114"/>
      <c r="D7" s="115"/>
      <c r="E7" s="118"/>
      <c r="F7" s="118"/>
      <c r="G7" s="116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>
      <c r="A8" s="78"/>
      <c r="B8" s="79"/>
      <c r="C8" s="79"/>
      <c r="D8" s="80"/>
      <c r="E8" s="82"/>
      <c r="F8" s="82"/>
      <c r="G8" s="117"/>
      <c r="H8" s="6" t="s">
        <v>20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7.25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>
      <c r="A9" s="72">
        <v>1</v>
      </c>
      <c r="B9" s="66" t="s">
        <v>22</v>
      </c>
      <c r="C9" s="67"/>
      <c r="D9" s="68"/>
      <c r="E9" s="64" t="s">
        <v>23</v>
      </c>
      <c r="F9" s="6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>
      <c r="A10" s="73"/>
      <c r="B10" s="69"/>
      <c r="C10" s="70"/>
      <c r="D10" s="71"/>
      <c r="E10" s="65"/>
      <c r="F10" s="6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>
      <c r="A11" s="72"/>
      <c r="B11" s="74" t="s">
        <v>25</v>
      </c>
      <c r="C11" s="66" t="s">
        <v>68</v>
      </c>
      <c r="D11" s="68"/>
      <c r="E11" s="60" t="s">
        <v>23</v>
      </c>
      <c r="F11" s="64" t="s">
        <v>24</v>
      </c>
      <c r="G11" s="62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>
      <c r="A12" s="73"/>
      <c r="B12" s="63"/>
      <c r="C12" s="69"/>
      <c r="D12" s="71"/>
      <c r="E12" s="61"/>
      <c r="F12" s="65"/>
      <c r="G12" s="63"/>
      <c r="H12" s="57" t="str">
        <f>IF(E11="","","実績")</f>
        <v>実績</v>
      </c>
      <c r="I12" s="8"/>
      <c r="J12" s="8"/>
      <c r="K12" s="10"/>
      <c r="L12" s="41">
        <v>1.5</v>
      </c>
      <c r="M12" s="32"/>
      <c r="N12" s="32"/>
      <c r="O12" s="32"/>
      <c r="P12" s="32"/>
      <c r="Q12" s="32"/>
      <c r="R12" s="32"/>
      <c r="S12" s="32"/>
    </row>
    <row r="13" spans="1:19">
      <c r="A13" s="72"/>
      <c r="B13" s="74" t="s">
        <v>28</v>
      </c>
      <c r="C13" s="66" t="s">
        <v>29</v>
      </c>
      <c r="D13" s="68"/>
      <c r="E13" s="60" t="s">
        <v>23</v>
      </c>
      <c r="F13" s="64" t="s">
        <v>24</v>
      </c>
      <c r="G13" s="62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>
      <c r="A14" s="73"/>
      <c r="B14" s="63"/>
      <c r="C14" s="69"/>
      <c r="D14" s="71"/>
      <c r="E14" s="61"/>
      <c r="F14" s="65"/>
      <c r="G14" s="63"/>
      <c r="H14" s="57" t="str">
        <f>IF(E13="","","実績")</f>
        <v>実績</v>
      </c>
      <c r="I14" s="8"/>
      <c r="J14" s="8"/>
      <c r="K14" s="10"/>
      <c r="L14" s="41">
        <v>1.5</v>
      </c>
      <c r="M14" s="32"/>
      <c r="N14" s="32"/>
      <c r="O14" s="32"/>
      <c r="P14" s="32"/>
      <c r="Q14" s="32"/>
      <c r="R14" s="32"/>
      <c r="S14" s="32"/>
    </row>
    <row r="15" spans="1:19">
      <c r="A15" s="72">
        <v>2</v>
      </c>
      <c r="B15" s="66" t="s">
        <v>31</v>
      </c>
      <c r="C15" s="67"/>
      <c r="D15" s="68"/>
      <c r="E15" s="64"/>
      <c r="F15" s="64"/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>
      <c r="A16" s="73"/>
      <c r="B16" s="69"/>
      <c r="C16" s="70"/>
      <c r="D16" s="71"/>
      <c r="E16" s="65"/>
      <c r="F16" s="6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>
      <c r="A17" s="72"/>
      <c r="B17" s="74" t="s">
        <v>25</v>
      </c>
      <c r="C17" s="66" t="s">
        <v>31</v>
      </c>
      <c r="D17" s="68"/>
      <c r="E17" s="60" t="s">
        <v>32</v>
      </c>
      <c r="F17" s="64" t="s">
        <v>24</v>
      </c>
      <c r="G17" s="62"/>
      <c r="H17" s="8" t="str">
        <f>IF(E17="","","予定")</f>
        <v>予定</v>
      </c>
      <c r="I17" s="8" t="s">
        <v>30</v>
      </c>
      <c r="J17" s="8">
        <v>5</v>
      </c>
      <c r="K17" s="9">
        <f t="shared" ref="K17:K21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>
      <c r="A18" s="73"/>
      <c r="B18" s="63"/>
      <c r="C18" s="69"/>
      <c r="D18" s="71"/>
      <c r="E18" s="61"/>
      <c r="F18" s="65"/>
      <c r="G18" s="63"/>
      <c r="H18" s="57" t="str">
        <f>IF(E17="","","実績")</f>
        <v>実績</v>
      </c>
      <c r="I18" s="8"/>
      <c r="J18" s="8"/>
      <c r="K18" s="9"/>
      <c r="L18" s="30">
        <v>1.25</v>
      </c>
      <c r="M18" s="32"/>
      <c r="N18" s="32"/>
      <c r="O18" s="32"/>
      <c r="P18" s="32"/>
      <c r="Q18" s="32"/>
      <c r="R18" s="32"/>
      <c r="S18" s="32"/>
    </row>
    <row r="19" spans="1:19">
      <c r="A19" s="72"/>
      <c r="B19" s="74" t="s">
        <v>28</v>
      </c>
      <c r="C19" s="66" t="s">
        <v>33</v>
      </c>
      <c r="D19" s="68"/>
      <c r="E19" s="60"/>
      <c r="F19" s="64" t="s">
        <v>24</v>
      </c>
      <c r="G19" s="62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>
      <c r="A20" s="73"/>
      <c r="B20" s="63"/>
      <c r="C20" s="69"/>
      <c r="D20" s="71"/>
      <c r="E20" s="61"/>
      <c r="F20" s="65"/>
      <c r="G20" s="63"/>
      <c r="H20" s="57" t="str">
        <f>IF(E19="","","実績")</f>
        <v/>
      </c>
      <c r="I20" s="8"/>
      <c r="J20" s="8"/>
      <c r="K20" s="10"/>
      <c r="L20" s="33">
        <v>2.5</v>
      </c>
      <c r="M20" s="33"/>
      <c r="N20" s="32"/>
      <c r="O20" s="32"/>
      <c r="P20" s="32"/>
      <c r="Q20" s="32"/>
      <c r="R20" s="32"/>
      <c r="S20" s="32"/>
    </row>
    <row r="21" spans="1:19">
      <c r="A21" s="72"/>
      <c r="B21" s="74" t="s">
        <v>34</v>
      </c>
      <c r="C21" s="66" t="s">
        <v>35</v>
      </c>
      <c r="D21" s="68"/>
      <c r="E21" s="60" t="s">
        <v>23</v>
      </c>
      <c r="F21" s="64" t="s">
        <v>24</v>
      </c>
      <c r="G21" s="62"/>
      <c r="H21" s="8"/>
      <c r="I21" s="8" t="s">
        <v>36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>
      <c r="A22" s="73"/>
      <c r="B22" s="63"/>
      <c r="C22" s="69"/>
      <c r="D22" s="71"/>
      <c r="E22" s="61"/>
      <c r="F22" s="65"/>
      <c r="G22" s="63"/>
      <c r="H22" s="57" t="str">
        <f>IF(E21="","","実績")</f>
        <v>実績</v>
      </c>
      <c r="I22" s="57"/>
      <c r="J22" s="57"/>
      <c r="K22" s="10"/>
      <c r="L22" s="33">
        <v>0.5</v>
      </c>
      <c r="M22" s="33"/>
      <c r="N22" s="32"/>
      <c r="O22" s="32"/>
      <c r="P22" s="32"/>
      <c r="Q22" s="32"/>
      <c r="R22" s="32"/>
      <c r="S22" s="32"/>
    </row>
    <row r="23" spans="1:19">
      <c r="A23" s="75" t="s">
        <v>37</v>
      </c>
      <c r="B23" s="76"/>
      <c r="C23" s="76"/>
      <c r="D23" s="77"/>
      <c r="E23" s="81"/>
      <c r="F23" s="81"/>
      <c r="G23" s="119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S23" si="5">SUMPRODUCT((MOD(ROW(L$25:L$42),2)=1)*L$25:L$42)</f>
        <v>3.75</v>
      </c>
      <c r="M23" s="35">
        <f t="shared" si="5"/>
        <v>6.8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>
      <c r="A24" s="78"/>
      <c r="B24" s="79"/>
      <c r="C24" s="79"/>
      <c r="D24" s="80"/>
      <c r="E24" s="82"/>
      <c r="F24" s="82"/>
      <c r="G24" s="120"/>
      <c r="H24" s="7" t="s">
        <v>20</v>
      </c>
      <c r="I24" s="7"/>
      <c r="J24" s="7"/>
      <c r="K24" s="15">
        <f>SUMPRODUCT((MOD(ROW(K$25:K$42),2)=0)*K$25:K$42)</f>
        <v>6.55</v>
      </c>
      <c r="L24" s="42">
        <f t="shared" ref="L24:S24" si="6">SUMPRODUCT((MOD(ROW(L$25:L$42),2)=0)*L$25:L$42)</f>
        <v>3.75</v>
      </c>
      <c r="M24" s="36">
        <f t="shared" si="6"/>
        <v>2.8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>
      <c r="A25" s="72">
        <v>1</v>
      </c>
      <c r="B25" s="66" t="s">
        <v>38</v>
      </c>
      <c r="C25" s="67"/>
      <c r="D25" s="68"/>
      <c r="E25" s="64"/>
      <c r="F25" s="64"/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>
      <c r="A26" s="73"/>
      <c r="B26" s="69"/>
      <c r="C26" s="70"/>
      <c r="D26" s="71"/>
      <c r="E26" s="65"/>
      <c r="F26" s="6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>
      <c r="A27" s="72"/>
      <c r="B27" s="74" t="s">
        <v>25</v>
      </c>
      <c r="C27" s="66" t="s">
        <v>39</v>
      </c>
      <c r="D27" s="68"/>
      <c r="E27" s="60" t="s">
        <v>23</v>
      </c>
      <c r="F27" s="64" t="s">
        <v>24</v>
      </c>
      <c r="G27" s="62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7">SUM(L27:S27)</f>
        <v>1.25</v>
      </c>
      <c r="L27" s="30">
        <v>1.25</v>
      </c>
      <c r="M27" s="31"/>
      <c r="N27" s="31"/>
      <c r="O27" s="31"/>
      <c r="P27" s="31"/>
      <c r="Q27" s="31"/>
      <c r="R27" s="31"/>
      <c r="S27" s="31"/>
    </row>
    <row r="28" spans="1:19">
      <c r="A28" s="73"/>
      <c r="B28" s="63"/>
      <c r="C28" s="69"/>
      <c r="D28" s="71"/>
      <c r="E28" s="61"/>
      <c r="F28" s="65"/>
      <c r="G28" s="63"/>
      <c r="H28" s="57" t="str">
        <f>IF(E27="","","実績")</f>
        <v>実績</v>
      </c>
      <c r="I28" s="8"/>
      <c r="J28" s="8"/>
      <c r="K28" s="10">
        <f t="shared" si="7"/>
        <v>1.25</v>
      </c>
      <c r="L28" s="48">
        <v>1.25</v>
      </c>
      <c r="M28" s="31"/>
      <c r="N28" s="32"/>
      <c r="O28" s="32"/>
      <c r="P28" s="32"/>
      <c r="Q28" s="32"/>
      <c r="R28" s="32"/>
      <c r="S28" s="32"/>
    </row>
    <row r="29" spans="1:19">
      <c r="A29" s="72"/>
      <c r="B29" s="74" t="s">
        <v>28</v>
      </c>
      <c r="C29" s="66" t="s">
        <v>40</v>
      </c>
      <c r="D29" s="68"/>
      <c r="E29" s="60" t="s">
        <v>23</v>
      </c>
      <c r="F29" s="64" t="s">
        <v>24</v>
      </c>
      <c r="G29" s="62"/>
      <c r="H29" s="8" t="str">
        <f>IF(E29="","","予定")</f>
        <v>予定</v>
      </c>
      <c r="I29" s="8" t="s">
        <v>30</v>
      </c>
      <c r="J29" s="8">
        <v>5</v>
      </c>
      <c r="K29" s="9">
        <f t="shared" si="7"/>
        <v>2.5</v>
      </c>
      <c r="L29" s="30">
        <v>2.5</v>
      </c>
      <c r="M29" s="31"/>
      <c r="N29" s="31"/>
      <c r="O29" s="31"/>
      <c r="P29" s="31"/>
      <c r="Q29" s="31"/>
      <c r="R29" s="31"/>
      <c r="S29" s="31"/>
    </row>
    <row r="30" spans="1:19">
      <c r="A30" s="73"/>
      <c r="B30" s="63"/>
      <c r="C30" s="69"/>
      <c r="D30" s="71"/>
      <c r="E30" s="61"/>
      <c r="F30" s="65"/>
      <c r="G30" s="63"/>
      <c r="H30" s="57" t="str">
        <f>IF(E29="","","実績")</f>
        <v>実績</v>
      </c>
      <c r="I30" s="8"/>
      <c r="J30" s="8"/>
      <c r="K30" s="10">
        <f t="shared" si="7"/>
        <v>0</v>
      </c>
      <c r="L30" s="48"/>
      <c r="M30" s="31"/>
      <c r="N30" s="32"/>
      <c r="O30" s="32"/>
      <c r="P30" s="32"/>
      <c r="Q30" s="32"/>
      <c r="R30" s="32"/>
      <c r="S30" s="32"/>
    </row>
    <row r="31" spans="1:19">
      <c r="A31" s="72"/>
      <c r="B31" s="74" t="s">
        <v>34</v>
      </c>
      <c r="C31" s="66" t="s">
        <v>41</v>
      </c>
      <c r="D31" s="68"/>
      <c r="E31" s="60" t="s">
        <v>23</v>
      </c>
      <c r="F31" s="64" t="s">
        <v>24</v>
      </c>
      <c r="G31" s="62"/>
      <c r="H31" s="8" t="str">
        <f>IF(E31="","","予定")</f>
        <v>予定</v>
      </c>
      <c r="I31" s="8" t="s">
        <v>30</v>
      </c>
      <c r="J31" s="8">
        <v>5</v>
      </c>
      <c r="K31" s="9">
        <f t="shared" si="7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>
      <c r="A32" s="73"/>
      <c r="B32" s="63"/>
      <c r="C32" s="69"/>
      <c r="D32" s="71"/>
      <c r="E32" s="61"/>
      <c r="F32" s="65"/>
      <c r="G32" s="63"/>
      <c r="H32" s="57" t="str">
        <f>IF(E31="","","実績")</f>
        <v>実績</v>
      </c>
      <c r="I32" s="8"/>
      <c r="J32" s="8"/>
      <c r="K32" s="10">
        <f t="shared" si="7"/>
        <v>1</v>
      </c>
      <c r="L32" s="48">
        <v>1</v>
      </c>
      <c r="M32" s="31"/>
      <c r="N32" s="32"/>
      <c r="O32" s="32"/>
      <c r="P32" s="32"/>
      <c r="Q32" s="32"/>
      <c r="R32" s="32"/>
      <c r="S32" s="32"/>
    </row>
    <row r="33" spans="1:19">
      <c r="A33" s="72"/>
      <c r="B33" s="74" t="s">
        <v>42</v>
      </c>
      <c r="C33" s="66" t="s">
        <v>43</v>
      </c>
      <c r="D33" s="68"/>
      <c r="E33" s="60" t="s">
        <v>23</v>
      </c>
      <c r="F33" s="64" t="s">
        <v>24</v>
      </c>
      <c r="G33" s="62"/>
      <c r="H33" s="8" t="str">
        <f>IF(E33="","","予定")</f>
        <v>予定</v>
      </c>
      <c r="I33" s="8" t="s">
        <v>30</v>
      </c>
      <c r="J33" s="8">
        <v>5</v>
      </c>
      <c r="K33" s="9">
        <f t="shared" si="7"/>
        <v>1.5</v>
      </c>
      <c r="L33" s="52"/>
      <c r="M33" s="31">
        <f>0.5*3</f>
        <v>1.5</v>
      </c>
      <c r="N33" s="31"/>
      <c r="O33" s="31"/>
      <c r="P33" s="31"/>
      <c r="Q33" s="31"/>
      <c r="R33" s="31"/>
      <c r="S33" s="31"/>
    </row>
    <row r="34" spans="1:19">
      <c r="A34" s="73"/>
      <c r="B34" s="63"/>
      <c r="C34" s="69"/>
      <c r="D34" s="71"/>
      <c r="E34" s="61"/>
      <c r="F34" s="65"/>
      <c r="G34" s="63"/>
      <c r="H34" s="57" t="str">
        <f>IF(E33="","","実績")</f>
        <v>実績</v>
      </c>
      <c r="I34" s="8"/>
      <c r="J34" s="8"/>
      <c r="K34" s="10">
        <f t="shared" si="7"/>
        <v>1.5</v>
      </c>
      <c r="L34" s="41">
        <v>1.5</v>
      </c>
      <c r="M34" s="31"/>
      <c r="N34" s="32"/>
      <c r="O34" s="32"/>
      <c r="P34" s="32"/>
      <c r="Q34" s="32"/>
      <c r="R34" s="32"/>
      <c r="S34" s="32"/>
    </row>
    <row r="35" spans="1:19">
      <c r="A35" s="72">
        <v>2</v>
      </c>
      <c r="B35" s="66" t="s">
        <v>31</v>
      </c>
      <c r="C35" s="67"/>
      <c r="D35" s="68"/>
      <c r="E35" s="64"/>
      <c r="F35" s="64"/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>
      <c r="A36" s="73"/>
      <c r="B36" s="69"/>
      <c r="C36" s="70"/>
      <c r="D36" s="71"/>
      <c r="E36" s="65"/>
      <c r="F36" s="6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>
      <c r="A37" s="72"/>
      <c r="B37" s="74" t="s">
        <v>25</v>
      </c>
      <c r="C37" s="66" t="s">
        <v>31</v>
      </c>
      <c r="D37" s="68"/>
      <c r="E37" s="60" t="s">
        <v>32</v>
      </c>
      <c r="F37" s="64" t="s">
        <v>24</v>
      </c>
      <c r="G37" s="62"/>
      <c r="H37" s="8" t="str">
        <f>IF(E37="","","予定")</f>
        <v>予定</v>
      </c>
      <c r="I37" s="51" t="s">
        <v>30</v>
      </c>
      <c r="J37" s="57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>
      <c r="A38" s="73"/>
      <c r="B38" s="63"/>
      <c r="C38" s="69"/>
      <c r="D38" s="71"/>
      <c r="E38" s="61"/>
      <c r="F38" s="65"/>
      <c r="G38" s="63"/>
      <c r="H38" s="57" t="str">
        <f>IF(E37="","","実績")</f>
        <v>実績</v>
      </c>
      <c r="I38" s="57"/>
      <c r="J38" s="57"/>
      <c r="K38" s="10">
        <f>SUM(L38:S38)</f>
        <v>1.25</v>
      </c>
      <c r="L38" s="41"/>
      <c r="M38" s="50">
        <v>1.25</v>
      </c>
      <c r="N38" s="49"/>
      <c r="O38" s="32"/>
      <c r="P38" s="32"/>
      <c r="Q38" s="32"/>
      <c r="R38" s="32"/>
      <c r="S38" s="32"/>
    </row>
    <row r="39" spans="1:19">
      <c r="A39" s="72"/>
      <c r="B39" s="74" t="s">
        <v>28</v>
      </c>
      <c r="C39" s="66" t="s">
        <v>44</v>
      </c>
      <c r="D39" s="68"/>
      <c r="E39" s="60"/>
      <c r="F39" s="64" t="s">
        <v>24</v>
      </c>
      <c r="G39" s="62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>
      <c r="A40" s="73"/>
      <c r="B40" s="63"/>
      <c r="C40" s="69"/>
      <c r="D40" s="71"/>
      <c r="E40" s="61"/>
      <c r="F40" s="65"/>
      <c r="G40" s="63"/>
      <c r="H40" s="57" t="str">
        <f>IF(E39="","","実績")</f>
        <v/>
      </c>
      <c r="I40" s="57"/>
      <c r="J40" s="57"/>
      <c r="K40" s="10">
        <f>SUM(L40:M40)</f>
        <v>1.25</v>
      </c>
      <c r="L40" s="48"/>
      <c r="M40" s="49">
        <v>1.25</v>
      </c>
      <c r="N40" s="32"/>
      <c r="O40" s="32"/>
      <c r="P40" s="32"/>
      <c r="Q40" s="32"/>
      <c r="R40" s="32"/>
      <c r="S40" s="32"/>
    </row>
    <row r="41" spans="1:19">
      <c r="A41" s="72"/>
      <c r="B41" s="74" t="s">
        <v>34</v>
      </c>
      <c r="C41" s="66" t="s">
        <v>45</v>
      </c>
      <c r="D41" s="68"/>
      <c r="E41" s="60" t="s">
        <v>23</v>
      </c>
      <c r="F41" s="64" t="s">
        <v>24</v>
      </c>
      <c r="G41" s="62"/>
      <c r="H41" s="8" t="str">
        <f>IF(E41="","","予定")</f>
        <v>予定</v>
      </c>
      <c r="I41" s="8" t="s">
        <v>36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>
      <c r="A42" s="73"/>
      <c r="B42" s="63"/>
      <c r="C42" s="69"/>
      <c r="D42" s="71"/>
      <c r="E42" s="61"/>
      <c r="F42" s="65"/>
      <c r="G42" s="63"/>
      <c r="H42" s="57" t="str">
        <f>IF(E41="","","実績")</f>
        <v>実績</v>
      </c>
      <c r="I42" s="57"/>
      <c r="J42" s="57"/>
      <c r="K42" s="10">
        <f>SUM(L42:M42)</f>
        <v>0.3</v>
      </c>
      <c r="L42" s="48"/>
      <c r="M42" s="49">
        <v>0.3</v>
      </c>
      <c r="N42" s="32"/>
      <c r="O42" s="32"/>
      <c r="P42" s="32"/>
      <c r="Q42" s="32"/>
      <c r="R42" s="32"/>
      <c r="S42" s="32"/>
    </row>
    <row r="43" spans="1:19">
      <c r="A43" s="75" t="s">
        <v>46</v>
      </c>
      <c r="B43" s="76"/>
      <c r="C43" s="76"/>
      <c r="D43" s="77"/>
      <c r="E43" s="81"/>
      <c r="F43" s="81"/>
      <c r="G43" s="119"/>
      <c r="H43" s="20" t="s">
        <v>19</v>
      </c>
      <c r="I43" s="20"/>
      <c r="J43" s="20"/>
      <c r="K43" s="21">
        <f>SUMPRODUCT((MOD(ROW(K$45:K$58),2)=1)*K$45:K$58)</f>
        <v>15.8</v>
      </c>
      <c r="L43" s="35">
        <f t="shared" ref="L43:M43" si="8">SUMPRODUCT((MOD(ROW(L$45:L$58),2)=1)*L$45:L$58)</f>
        <v>0</v>
      </c>
      <c r="M43" s="35">
        <f t="shared" si="8"/>
        <v>7.5</v>
      </c>
      <c r="N43" s="35">
        <f>SUMPRODUCT((MOD(ROW(N$45:N$58),2)=1)*N$45:N$58)</f>
        <v>8.3000000000000007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>
      <c r="A44" s="78"/>
      <c r="B44" s="79"/>
      <c r="C44" s="79"/>
      <c r="D44" s="80"/>
      <c r="E44" s="82"/>
      <c r="F44" s="82"/>
      <c r="G44" s="120"/>
      <c r="H44" s="7" t="s">
        <v>20</v>
      </c>
      <c r="I44" s="7"/>
      <c r="J44" s="7"/>
      <c r="K44" s="15">
        <f>SUMPRODUCT((MOD(ROW(K$45:K$58),2)=0)*K$45:K$58)</f>
        <v>11.3</v>
      </c>
      <c r="L44" s="36">
        <f t="shared" ref="L44:S44" si="10">SUMPRODUCT((MOD(ROW(L$45:L$58),2)=0)*L$45:L$58)</f>
        <v>0</v>
      </c>
      <c r="M44" s="36">
        <f>SUMPRODUCT((MOD(ROW(M$45:M$58),2)=0)*M$45:M$58)</f>
        <v>11.3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>
      <c r="A45" s="72">
        <v>1</v>
      </c>
      <c r="B45" s="66" t="s">
        <v>22</v>
      </c>
      <c r="C45" s="67"/>
      <c r="D45" s="68"/>
      <c r="E45" s="64"/>
      <c r="F45" s="64" t="s">
        <v>24</v>
      </c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>
      <c r="A46" s="73"/>
      <c r="B46" s="69"/>
      <c r="C46" s="70"/>
      <c r="D46" s="71"/>
      <c r="E46" s="65"/>
      <c r="F46" s="6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>
      <c r="A47" s="72"/>
      <c r="B47" s="74" t="s">
        <v>25</v>
      </c>
      <c r="C47" s="66" t="s">
        <v>47</v>
      </c>
      <c r="D47" s="68"/>
      <c r="E47" s="60" t="s">
        <v>23</v>
      </c>
      <c r="F47" s="64" t="s">
        <v>24</v>
      </c>
      <c r="G47" s="62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7.5</v>
      </c>
      <c r="L47" s="33"/>
      <c r="M47" s="31">
        <v>7.5</v>
      </c>
      <c r="N47" s="31"/>
      <c r="O47" s="31"/>
      <c r="P47" s="31"/>
      <c r="Q47" s="31"/>
      <c r="R47" s="31"/>
      <c r="S47" s="31"/>
    </row>
    <row r="48" spans="1:19">
      <c r="A48" s="73"/>
      <c r="B48" s="63"/>
      <c r="C48" s="69"/>
      <c r="D48" s="71"/>
      <c r="E48" s="61"/>
      <c r="F48" s="65"/>
      <c r="G48" s="63"/>
      <c r="H48" s="57" t="str">
        <f>IF(E47="","","実績")</f>
        <v>実績</v>
      </c>
      <c r="I48" s="57"/>
      <c r="J48" s="57"/>
      <c r="K48" s="10">
        <f>SUM(L48:S48)</f>
        <v>4</v>
      </c>
      <c r="L48" s="41"/>
      <c r="M48" s="31">
        <v>4</v>
      </c>
      <c r="N48" s="32"/>
      <c r="O48" s="32"/>
      <c r="P48" s="32"/>
      <c r="Q48" s="32"/>
      <c r="R48" s="32"/>
      <c r="S48" s="32"/>
    </row>
    <row r="49" spans="1:19">
      <c r="A49" s="72"/>
      <c r="B49" s="74" t="s">
        <v>28</v>
      </c>
      <c r="C49" s="66" t="s">
        <v>48</v>
      </c>
      <c r="D49" s="68"/>
      <c r="E49" s="60" t="s">
        <v>23</v>
      </c>
      <c r="F49" s="64" t="s">
        <v>24</v>
      </c>
      <c r="G49" s="62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M49" s="1"/>
      <c r="N49" s="31">
        <f>1*5</f>
        <v>5</v>
      </c>
      <c r="O49" s="31"/>
      <c r="P49" s="31"/>
      <c r="Q49" s="31"/>
      <c r="R49" s="31"/>
      <c r="S49" s="31"/>
    </row>
    <row r="50" spans="1:19">
      <c r="A50" s="73"/>
      <c r="B50" s="63"/>
      <c r="C50" s="69"/>
      <c r="D50" s="71"/>
      <c r="E50" s="61"/>
      <c r="F50" s="65"/>
      <c r="G50" s="63"/>
      <c r="H50" s="57" t="str">
        <f>IF(E49="","","実績")</f>
        <v>実績</v>
      </c>
      <c r="I50" s="57"/>
      <c r="J50" s="57"/>
      <c r="K50" s="10">
        <f>SUM(L50:S50)</f>
        <v>4</v>
      </c>
      <c r="L50" s="41"/>
      <c r="M50" s="32">
        <v>4</v>
      </c>
      <c r="N50" s="32"/>
      <c r="O50" s="32"/>
      <c r="P50" s="32"/>
      <c r="Q50" s="32"/>
      <c r="R50" s="32"/>
      <c r="S50" s="32"/>
    </row>
    <row r="51" spans="1:19">
      <c r="A51" s="72">
        <v>2</v>
      </c>
      <c r="B51" s="66" t="s">
        <v>31</v>
      </c>
      <c r="C51" s="67"/>
      <c r="D51" s="68"/>
      <c r="E51" s="64"/>
      <c r="F51" s="64"/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>
      <c r="A52" s="73"/>
      <c r="B52" s="69"/>
      <c r="C52" s="70"/>
      <c r="D52" s="71"/>
      <c r="E52" s="65"/>
      <c r="F52" s="6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>
      <c r="A53" s="72"/>
      <c r="B53" s="74" t="s">
        <v>25</v>
      </c>
      <c r="C53" s="66" t="s">
        <v>31</v>
      </c>
      <c r="D53" s="68"/>
      <c r="E53" s="60" t="s">
        <v>32</v>
      </c>
      <c r="F53" s="64" t="s">
        <v>24</v>
      </c>
      <c r="G53" s="62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>
      <c r="A54" s="73"/>
      <c r="B54" s="63"/>
      <c r="C54" s="69"/>
      <c r="D54" s="71"/>
      <c r="E54" s="61"/>
      <c r="F54" s="65"/>
      <c r="G54" s="63"/>
      <c r="H54" s="57" t="str">
        <f>IF(E53="","","実績")</f>
        <v>実績</v>
      </c>
      <c r="I54" s="57"/>
      <c r="J54" s="57"/>
      <c r="K54" s="10">
        <f t="shared" si="11"/>
        <v>1.5</v>
      </c>
      <c r="L54" s="41"/>
      <c r="M54" s="32">
        <v>1.5</v>
      </c>
      <c r="N54" s="32"/>
      <c r="O54" s="32"/>
      <c r="P54" s="32"/>
      <c r="Q54" s="32"/>
      <c r="R54" s="32"/>
      <c r="S54" s="32"/>
    </row>
    <row r="55" spans="1:19">
      <c r="A55" s="72"/>
      <c r="B55" s="74" t="s">
        <v>28</v>
      </c>
      <c r="C55" s="66" t="s">
        <v>44</v>
      </c>
      <c r="D55" s="68"/>
      <c r="E55" s="60"/>
      <c r="F55" s="64" t="s">
        <v>24</v>
      </c>
      <c r="G55" s="62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>
      <c r="A56" s="73"/>
      <c r="B56" s="63"/>
      <c r="C56" s="69"/>
      <c r="D56" s="71"/>
      <c r="E56" s="61"/>
      <c r="F56" s="65"/>
      <c r="G56" s="63"/>
      <c r="H56" s="57" t="str">
        <f>IF(E55="","","実績")</f>
        <v/>
      </c>
      <c r="I56" s="57"/>
      <c r="J56" s="57"/>
      <c r="K56" s="10">
        <f t="shared" si="11"/>
        <v>1.5</v>
      </c>
      <c r="L56" s="41"/>
      <c r="M56" s="32">
        <v>1.5</v>
      </c>
      <c r="N56" s="32"/>
      <c r="O56" s="32"/>
      <c r="P56" s="32"/>
      <c r="Q56" s="32"/>
      <c r="R56" s="32"/>
      <c r="S56" s="32"/>
    </row>
    <row r="57" spans="1:19">
      <c r="A57" s="72"/>
      <c r="B57" s="74" t="s">
        <v>34</v>
      </c>
      <c r="C57" s="66" t="s">
        <v>45</v>
      </c>
      <c r="D57" s="68"/>
      <c r="E57" s="60" t="s">
        <v>23</v>
      </c>
      <c r="F57" s="64" t="s">
        <v>24</v>
      </c>
      <c r="G57" s="62"/>
      <c r="H57" s="8" t="str">
        <f>IF(E57="","","予定")</f>
        <v>予定</v>
      </c>
      <c r="I57" s="8" t="s">
        <v>49</v>
      </c>
      <c r="J57" s="8">
        <v>1</v>
      </c>
      <c r="K57" s="9">
        <f t="shared" si="11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>
      <c r="A58" s="73"/>
      <c r="B58" s="63"/>
      <c r="C58" s="69"/>
      <c r="D58" s="71"/>
      <c r="E58" s="61"/>
      <c r="F58" s="65"/>
      <c r="G58" s="63"/>
      <c r="H58" s="57" t="str">
        <f>IF(E57="","","実績")</f>
        <v>実績</v>
      </c>
      <c r="I58" s="57"/>
      <c r="J58" s="57"/>
      <c r="K58" s="10">
        <f t="shared" si="11"/>
        <v>0.3</v>
      </c>
      <c r="L58" s="43"/>
      <c r="M58" s="44">
        <v>0.3</v>
      </c>
      <c r="N58" s="44"/>
      <c r="O58" s="44"/>
      <c r="P58" s="44"/>
      <c r="Q58" s="44"/>
      <c r="R58" s="44"/>
      <c r="S58" s="44"/>
    </row>
    <row r="59" spans="1:19">
      <c r="A59" s="75" t="s">
        <v>50</v>
      </c>
      <c r="B59" s="76"/>
      <c r="C59" s="76"/>
      <c r="D59" s="77"/>
      <c r="E59" s="81"/>
      <c r="F59" s="81"/>
      <c r="G59" s="119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5</v>
      </c>
      <c r="O59" s="35">
        <f>SUMPRODUCT((MOD(ROW(O$61:O$76),2)=1)*O$61:O$76)</f>
        <v>15.8</v>
      </c>
      <c r="P59" s="35">
        <f t="shared" ref="P59:S59" si="13">SUMPRODUCT((MOD(ROW(P$61:P$76),2)=1)*P$61:P$76)</f>
        <v>0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>
      <c r="A60" s="78"/>
      <c r="B60" s="79"/>
      <c r="C60" s="79"/>
      <c r="D60" s="80"/>
      <c r="E60" s="82"/>
      <c r="F60" s="82"/>
      <c r="G60" s="120"/>
      <c r="H60" s="7" t="s">
        <v>20</v>
      </c>
      <c r="I60" s="7"/>
      <c r="J60" s="7"/>
      <c r="K60" s="15">
        <f>SUMPRODUCT((MOD(ROW(K$61:K$76),2)=0)*K$61:K$76)</f>
        <v>25.8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13.5</v>
      </c>
      <c r="O60" s="36">
        <f t="shared" si="14"/>
        <v>12.3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>
      <c r="A61" s="72">
        <v>1</v>
      </c>
      <c r="B61" s="66" t="s">
        <v>38</v>
      </c>
      <c r="C61" s="67"/>
      <c r="D61" s="68"/>
      <c r="E61" s="64"/>
      <c r="F61" s="64"/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>
      <c r="A62" s="73"/>
      <c r="B62" s="69"/>
      <c r="C62" s="70"/>
      <c r="D62" s="71"/>
      <c r="E62" s="65"/>
      <c r="F62" s="6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>
      <c r="A63" s="72"/>
      <c r="B63" s="74" t="s">
        <v>25</v>
      </c>
      <c r="C63" s="66" t="s">
        <v>47</v>
      </c>
      <c r="D63" s="68"/>
      <c r="E63" s="60" t="s">
        <v>23</v>
      </c>
      <c r="F63" s="64" t="s">
        <v>24</v>
      </c>
      <c r="G63" s="62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>
      <c r="A64" s="73"/>
      <c r="B64" s="63"/>
      <c r="C64" s="69"/>
      <c r="D64" s="71"/>
      <c r="E64" s="61"/>
      <c r="F64" s="65"/>
      <c r="G64" s="63"/>
      <c r="H64" s="57" t="str">
        <f>IF(E63="","","実績")</f>
        <v>実績</v>
      </c>
      <c r="I64" s="57"/>
      <c r="J64" s="57"/>
      <c r="K64" s="10">
        <f t="shared" si="15"/>
        <v>5</v>
      </c>
      <c r="L64" s="41"/>
      <c r="M64" s="32"/>
      <c r="N64" s="32">
        <v>5</v>
      </c>
      <c r="O64" s="32"/>
      <c r="P64" s="32"/>
      <c r="Q64" s="32"/>
      <c r="R64" s="32"/>
      <c r="S64" s="32"/>
    </row>
    <row r="65" spans="1:19">
      <c r="A65" s="72"/>
      <c r="B65" s="74" t="s">
        <v>28</v>
      </c>
      <c r="C65" s="66" t="s">
        <v>48</v>
      </c>
      <c r="D65" s="68"/>
      <c r="E65" s="60" t="s">
        <v>23</v>
      </c>
      <c r="F65" s="64" t="s">
        <v>24</v>
      </c>
      <c r="G65" s="62"/>
      <c r="H65" s="8" t="str">
        <f>IF(E65="","","予定")</f>
        <v>予定</v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>
      <c r="A66" s="73"/>
      <c r="B66" s="63"/>
      <c r="C66" s="69"/>
      <c r="D66" s="71"/>
      <c r="E66" s="61"/>
      <c r="F66" s="65"/>
      <c r="G66" s="63"/>
      <c r="H66" s="57" t="str">
        <f>IF(E65="","","実績")</f>
        <v>実績</v>
      </c>
      <c r="I66" s="57"/>
      <c r="J66" s="57"/>
      <c r="K66" s="10">
        <f t="shared" si="15"/>
        <v>12.5</v>
      </c>
      <c r="L66" s="41"/>
      <c r="M66" s="32"/>
      <c r="N66" s="32">
        <v>7.5</v>
      </c>
      <c r="O66" s="32">
        <v>5</v>
      </c>
      <c r="P66" s="32"/>
      <c r="Q66" s="32"/>
      <c r="R66" s="32"/>
      <c r="S66" s="32"/>
    </row>
    <row r="67" spans="1:19">
      <c r="A67" s="72"/>
      <c r="B67" s="74" t="s">
        <v>34</v>
      </c>
      <c r="C67" s="66" t="s">
        <v>51</v>
      </c>
      <c r="D67" s="68"/>
      <c r="E67" s="60" t="s">
        <v>23</v>
      </c>
      <c r="F67" s="64" t="s">
        <v>24</v>
      </c>
      <c r="G67" s="62"/>
      <c r="H67" s="8" t="str">
        <f>IF(E67="","","予定")</f>
        <v>予定</v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>
      <c r="A68" s="73"/>
      <c r="B68" s="63"/>
      <c r="C68" s="69"/>
      <c r="D68" s="71"/>
      <c r="E68" s="61"/>
      <c r="F68" s="65"/>
      <c r="G68" s="63"/>
      <c r="H68" s="57" t="str">
        <f>IF(E67="","","実績")</f>
        <v>実績</v>
      </c>
      <c r="I68" s="57"/>
      <c r="J68" s="57"/>
      <c r="K68" s="10">
        <f t="shared" si="15"/>
        <v>5</v>
      </c>
      <c r="L68" s="41"/>
      <c r="M68" s="32"/>
      <c r="N68" s="32">
        <v>1</v>
      </c>
      <c r="O68" s="32">
        <v>4</v>
      </c>
      <c r="P68" s="32"/>
      <c r="Q68" s="32"/>
      <c r="R68" s="32"/>
      <c r="S68" s="32"/>
    </row>
    <row r="69" spans="1:19">
      <c r="A69" s="72">
        <v>2</v>
      </c>
      <c r="B69" s="66" t="s">
        <v>31</v>
      </c>
      <c r="C69" s="67"/>
      <c r="D69" s="68"/>
      <c r="E69" s="64"/>
      <c r="F69" s="64"/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>
      <c r="A70" s="73"/>
      <c r="B70" s="69"/>
      <c r="C70" s="70"/>
      <c r="D70" s="71"/>
      <c r="E70" s="65"/>
      <c r="F70" s="6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>
      <c r="A71" s="72"/>
      <c r="B71" s="74" t="s">
        <v>25</v>
      </c>
      <c r="C71" s="66" t="s">
        <v>31</v>
      </c>
      <c r="D71" s="68"/>
      <c r="E71" s="60" t="s">
        <v>32</v>
      </c>
      <c r="F71" s="64" t="s">
        <v>24</v>
      </c>
      <c r="G71" s="62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>
      <c r="A72" s="73"/>
      <c r="B72" s="63"/>
      <c r="C72" s="69"/>
      <c r="D72" s="71"/>
      <c r="E72" s="61"/>
      <c r="F72" s="65"/>
      <c r="G72" s="63"/>
      <c r="H72" s="57" t="str">
        <f>IF(E71="","","実績")</f>
        <v>実績</v>
      </c>
      <c r="I72" s="57"/>
      <c r="J72" s="57"/>
      <c r="K72" s="10">
        <f t="shared" si="16"/>
        <v>1.5</v>
      </c>
      <c r="L72" s="41"/>
      <c r="M72" s="32"/>
      <c r="N72" s="32"/>
      <c r="O72" s="32">
        <v>1.5</v>
      </c>
      <c r="P72" s="32"/>
      <c r="Q72" s="32"/>
      <c r="R72" s="32"/>
      <c r="S72" s="32"/>
    </row>
    <row r="73" spans="1:19">
      <c r="A73" s="72"/>
      <c r="B73" s="74" t="s">
        <v>28</v>
      </c>
      <c r="C73" s="66" t="s">
        <v>44</v>
      </c>
      <c r="D73" s="68"/>
      <c r="E73" s="60"/>
      <c r="F73" s="64" t="s">
        <v>24</v>
      </c>
      <c r="G73" s="62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>
      <c r="A74" s="73"/>
      <c r="B74" s="63"/>
      <c r="C74" s="69"/>
      <c r="D74" s="71"/>
      <c r="E74" s="61"/>
      <c r="F74" s="65"/>
      <c r="G74" s="63"/>
      <c r="H74" s="57" t="str">
        <f>IF(E73="","","実績")</f>
        <v/>
      </c>
      <c r="I74" s="57"/>
      <c r="J74" s="57"/>
      <c r="K74" s="10">
        <f t="shared" si="16"/>
        <v>1.5</v>
      </c>
      <c r="L74" s="41"/>
      <c r="M74" s="32"/>
      <c r="N74" s="32"/>
      <c r="O74" s="32">
        <v>1.5</v>
      </c>
      <c r="P74" s="32"/>
      <c r="Q74" s="32"/>
      <c r="R74" s="32"/>
      <c r="S74" s="32"/>
    </row>
    <row r="75" spans="1:19">
      <c r="A75" s="72"/>
      <c r="B75" s="74" t="s">
        <v>34</v>
      </c>
      <c r="C75" s="66" t="s">
        <v>45</v>
      </c>
      <c r="D75" s="68"/>
      <c r="E75" s="60" t="s">
        <v>23</v>
      </c>
      <c r="F75" s="64" t="s">
        <v>24</v>
      </c>
      <c r="G75" s="62"/>
      <c r="H75" s="8" t="str">
        <f>IF(E75="","","予定")</f>
        <v>予定</v>
      </c>
      <c r="I75" s="8" t="s">
        <v>52</v>
      </c>
      <c r="J75" s="8">
        <v>1</v>
      </c>
      <c r="K75" s="9">
        <f t="shared" si="16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>
      <c r="A76" s="73"/>
      <c r="B76" s="63"/>
      <c r="C76" s="69"/>
      <c r="D76" s="71"/>
      <c r="E76" s="61"/>
      <c r="F76" s="65"/>
      <c r="G76" s="63"/>
      <c r="H76" s="57" t="str">
        <f>IF(E75="","","実績")</f>
        <v>実績</v>
      </c>
      <c r="I76" s="57"/>
      <c r="J76" s="57"/>
      <c r="K76" s="10">
        <f t="shared" si="16"/>
        <v>0.3</v>
      </c>
      <c r="L76" s="43"/>
      <c r="M76" s="44"/>
      <c r="N76" s="44"/>
      <c r="O76" s="44">
        <v>0.3</v>
      </c>
      <c r="P76" s="44"/>
      <c r="Q76" s="44"/>
      <c r="R76" s="44"/>
      <c r="S76" s="44"/>
    </row>
    <row r="77" spans="1:19">
      <c r="A77" s="75" t="s">
        <v>53</v>
      </c>
      <c r="B77" s="76"/>
      <c r="C77" s="76"/>
      <c r="D77" s="77"/>
      <c r="E77" s="81"/>
      <c r="F77" s="81"/>
      <c r="G77" s="119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12.5</v>
      </c>
      <c r="Q77" s="35">
        <f>SUMPRODUCT((MOD(ROW(Q$79:Q$84),2)=1)*Q$79:Q$84)</f>
        <v>4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>
      <c r="A78" s="78"/>
      <c r="B78" s="79"/>
      <c r="C78" s="79"/>
      <c r="D78" s="80"/>
      <c r="E78" s="82"/>
      <c r="F78" s="82"/>
      <c r="G78" s="120"/>
      <c r="H78" s="7" t="s">
        <v>20</v>
      </c>
      <c r="I78" s="7"/>
      <c r="J78" s="7"/>
      <c r="K78" s="15">
        <f>SUMPRODUCT((MOD(ROW(K$79:K$84),2)=0)*K$79:K$84)</f>
        <v>14.5</v>
      </c>
      <c r="L78" s="36">
        <f t="shared" ref="L78:O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2.5</v>
      </c>
      <c r="P78" s="36" cm="1">
        <f t="array" ref="P78">SUMPRODUCT((MOD(ROW(P$79:P$84),2)=0)*P$79:P$84)</f>
        <v>12</v>
      </c>
      <c r="Q78" s="36">
        <f t="shared" ref="Q78:S78" si="20">SUMPRODUCT((MOD(ROW(Q$79:Q$84),2)=0)*Q$79:Q$84)</f>
        <v>0</v>
      </c>
      <c r="R78" s="36">
        <f t="shared" si="20"/>
        <v>0</v>
      </c>
      <c r="S78" s="36">
        <f t="shared" si="20"/>
        <v>0</v>
      </c>
    </row>
    <row r="79" spans="1:19">
      <c r="A79" s="72">
        <v>1</v>
      </c>
      <c r="B79" s="66" t="s">
        <v>38</v>
      </c>
      <c r="C79" s="67"/>
      <c r="D79" s="68"/>
      <c r="E79" s="64"/>
      <c r="F79" s="64" t="s">
        <v>24</v>
      </c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>
      <c r="A80" s="73"/>
      <c r="B80" s="69"/>
      <c r="C80" s="70"/>
      <c r="D80" s="71"/>
      <c r="E80" s="65"/>
      <c r="F80" s="6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>
      <c r="A81" s="72"/>
      <c r="B81" s="74" t="s">
        <v>25</v>
      </c>
      <c r="C81" s="66" t="s">
        <v>54</v>
      </c>
      <c r="D81" s="68"/>
      <c r="E81" s="60" t="s">
        <v>23</v>
      </c>
      <c r="F81" s="60" t="s">
        <v>24</v>
      </c>
      <c r="G81" s="62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R81" s="1"/>
      <c r="S81" s="31"/>
    </row>
    <row r="82" spans="1:19">
      <c r="A82" s="73"/>
      <c r="B82" s="63"/>
      <c r="C82" s="69"/>
      <c r="D82" s="71"/>
      <c r="E82" s="61"/>
      <c r="F82" s="61"/>
      <c r="G82" s="63"/>
      <c r="H82" s="57" t="str">
        <f>IF(E81="","","実績")</f>
        <v>実績</v>
      </c>
      <c r="I82" s="57"/>
      <c r="J82" s="57"/>
      <c r="K82" s="10">
        <f t="shared" si="21"/>
        <v>7.5</v>
      </c>
      <c r="L82" s="41"/>
      <c r="M82" s="32"/>
      <c r="N82" s="32"/>
      <c r="O82" s="32">
        <v>2.5</v>
      </c>
      <c r="P82" s="32">
        <v>5</v>
      </c>
      <c r="Q82" s="32"/>
      <c r="R82" s="31"/>
      <c r="S82" s="32"/>
    </row>
    <row r="83" spans="1:19">
      <c r="A83" s="72"/>
      <c r="B83" s="74" t="s">
        <v>28</v>
      </c>
      <c r="C83" s="66" t="s">
        <v>55</v>
      </c>
      <c r="D83" s="68"/>
      <c r="E83" s="60" t="s">
        <v>23</v>
      </c>
      <c r="F83" s="60" t="s">
        <v>24</v>
      </c>
      <c r="G83" s="62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>
      <c r="A84" s="73"/>
      <c r="B84" s="63"/>
      <c r="C84" s="69"/>
      <c r="D84" s="71"/>
      <c r="E84" s="61"/>
      <c r="F84" s="61"/>
      <c r="G84" s="63"/>
      <c r="H84" s="57" t="str">
        <f>IF(E83="","","実績")</f>
        <v>実績</v>
      </c>
      <c r="I84" s="57"/>
      <c r="J84" s="57"/>
      <c r="K84" s="10">
        <f t="shared" si="21"/>
        <v>7</v>
      </c>
      <c r="L84" s="41"/>
      <c r="M84" s="32"/>
      <c r="N84" s="32"/>
      <c r="O84" s="32"/>
      <c r="P84" s="32">
        <v>7</v>
      </c>
      <c r="Q84" s="32"/>
      <c r="R84" s="32"/>
      <c r="S84" s="32"/>
    </row>
    <row r="85" spans="1:19">
      <c r="A85" s="75" t="s">
        <v>56</v>
      </c>
      <c r="B85" s="76"/>
      <c r="C85" s="76"/>
      <c r="D85" s="77"/>
      <c r="E85" s="81"/>
      <c r="F85" s="81"/>
      <c r="G85" s="119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>
      <c r="A86" s="78"/>
      <c r="B86" s="79"/>
      <c r="C86" s="79"/>
      <c r="D86" s="80"/>
      <c r="E86" s="82"/>
      <c r="F86" s="82"/>
      <c r="G86" s="120"/>
      <c r="H86" s="7" t="s">
        <v>20</v>
      </c>
      <c r="I86" s="7"/>
      <c r="J86" s="7"/>
      <c r="K86" s="15">
        <f>SUMPRODUCT((MOD(ROW(K$87:K$98),2)=0)*K$87:K$98)</f>
        <v>5.3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5.3</v>
      </c>
      <c r="R86" s="36">
        <f t="shared" si="24"/>
        <v>0</v>
      </c>
      <c r="S86" s="36">
        <f t="shared" si="24"/>
        <v>0</v>
      </c>
    </row>
    <row r="87" spans="1:19">
      <c r="A87" s="72">
        <v>1</v>
      </c>
      <c r="B87" s="66" t="s">
        <v>38</v>
      </c>
      <c r="C87" s="67"/>
      <c r="D87" s="68"/>
      <c r="E87" s="64"/>
      <c r="F87" s="64" t="s">
        <v>24</v>
      </c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>
      <c r="A88" s="73"/>
      <c r="B88" s="69"/>
      <c r="C88" s="70"/>
      <c r="D88" s="71"/>
      <c r="E88" s="65"/>
      <c r="F88" s="6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>
      <c r="A89" s="72"/>
      <c r="B89" s="74" t="s">
        <v>25</v>
      </c>
      <c r="C89" s="66" t="s">
        <v>57</v>
      </c>
      <c r="D89" s="68"/>
      <c r="E89" s="60" t="s">
        <v>58</v>
      </c>
      <c r="F89" s="60" t="s">
        <v>24</v>
      </c>
      <c r="G89" s="62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>
      <c r="A90" s="73"/>
      <c r="B90" s="63"/>
      <c r="C90" s="69"/>
      <c r="D90" s="71"/>
      <c r="E90" s="61"/>
      <c r="F90" s="61"/>
      <c r="G90" s="63"/>
      <c r="H90" s="57" t="str">
        <f>IF(E89="","","実績")</f>
        <v>実績</v>
      </c>
      <c r="I90" s="57"/>
      <c r="J90" s="57"/>
      <c r="K90" s="10">
        <f>SUM(L90:S90)</f>
        <v>2.5</v>
      </c>
      <c r="L90" s="41"/>
      <c r="M90" s="32"/>
      <c r="N90" s="32"/>
      <c r="O90" s="32"/>
      <c r="P90" s="32"/>
      <c r="Q90" s="52">
        <v>2.5</v>
      </c>
      <c r="R90" s="32"/>
      <c r="S90" s="32"/>
    </row>
    <row r="91" spans="1:19">
      <c r="A91" s="72"/>
      <c r="B91" s="74" t="s">
        <v>28</v>
      </c>
      <c r="C91" s="125" t="s">
        <v>59</v>
      </c>
      <c r="D91" s="68"/>
      <c r="E91" s="60" t="s">
        <v>58</v>
      </c>
      <c r="F91" s="60" t="s">
        <v>24</v>
      </c>
      <c r="G91" s="62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>
      <c r="A92" s="73"/>
      <c r="B92" s="63"/>
      <c r="C92" s="69"/>
      <c r="D92" s="71"/>
      <c r="E92" s="61"/>
      <c r="F92" s="61"/>
      <c r="G92" s="63"/>
      <c r="H92" s="57" t="str">
        <f>IF(E91="","","実績")</f>
        <v>実績</v>
      </c>
      <c r="I92" s="57"/>
      <c r="J92" s="57"/>
      <c r="K92" s="10">
        <f>SUM(L92:S92)</f>
        <v>1.25</v>
      </c>
      <c r="L92" s="41"/>
      <c r="M92" s="32"/>
      <c r="N92" s="32"/>
      <c r="O92" s="32"/>
      <c r="P92" s="32"/>
      <c r="Q92" s="52">
        <v>1.25</v>
      </c>
      <c r="R92" s="32"/>
      <c r="S92" s="32"/>
    </row>
    <row r="93" spans="1:19">
      <c r="A93" s="72">
        <v>2</v>
      </c>
      <c r="B93" s="66" t="s">
        <v>31</v>
      </c>
      <c r="C93" s="67"/>
      <c r="D93" s="68"/>
      <c r="E93" s="64"/>
      <c r="F93" s="64" t="s">
        <v>24</v>
      </c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>
      <c r="A94" s="73"/>
      <c r="B94" s="69"/>
      <c r="C94" s="70"/>
      <c r="D94" s="71"/>
      <c r="E94" s="65"/>
      <c r="F94" s="6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>
      <c r="A95" s="72"/>
      <c r="B95" s="74" t="s">
        <v>25</v>
      </c>
      <c r="C95" s="66" t="s">
        <v>31</v>
      </c>
      <c r="D95" s="68"/>
      <c r="E95" s="60" t="s">
        <v>32</v>
      </c>
      <c r="F95" s="60" t="s">
        <v>24</v>
      </c>
      <c r="G95" s="62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>
      <c r="A96" s="73"/>
      <c r="B96" s="63"/>
      <c r="C96" s="69"/>
      <c r="D96" s="71"/>
      <c r="E96" s="61"/>
      <c r="F96" s="61"/>
      <c r="G96" s="63"/>
      <c r="H96" s="57" t="str">
        <f>IF(E95="","","実績")</f>
        <v>実績</v>
      </c>
      <c r="I96" s="57"/>
      <c r="J96" s="57"/>
      <c r="K96" s="10">
        <f t="shared" si="25"/>
        <v>1.25</v>
      </c>
      <c r="L96" s="41"/>
      <c r="M96" s="32"/>
      <c r="N96" s="32"/>
      <c r="O96" s="32"/>
      <c r="P96" s="32"/>
      <c r="Q96" s="32">
        <v>1.25</v>
      </c>
      <c r="R96" s="32"/>
      <c r="S96" s="32"/>
    </row>
    <row r="97" spans="1:19">
      <c r="A97" s="72"/>
      <c r="B97" s="74" t="s">
        <v>28</v>
      </c>
      <c r="C97" s="66" t="s">
        <v>45</v>
      </c>
      <c r="D97" s="68"/>
      <c r="E97" s="60" t="s">
        <v>23</v>
      </c>
      <c r="F97" s="60" t="s">
        <v>24</v>
      </c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>
      <c r="A98" s="73"/>
      <c r="B98" s="63"/>
      <c r="C98" s="69"/>
      <c r="D98" s="71"/>
      <c r="E98" s="61"/>
      <c r="F98" s="61"/>
      <c r="G98" s="63"/>
      <c r="H98" s="57" t="str">
        <f>IF(E97="","","実績")</f>
        <v>実績</v>
      </c>
      <c r="I98" s="57"/>
      <c r="J98" s="57"/>
      <c r="K98" s="10">
        <f t="shared" si="25"/>
        <v>0.3</v>
      </c>
      <c r="L98" s="43"/>
      <c r="M98" s="44"/>
      <c r="N98" s="44"/>
      <c r="O98" s="44"/>
      <c r="P98" s="44"/>
      <c r="Q98" s="44">
        <v>0.3</v>
      </c>
      <c r="R98" s="44"/>
      <c r="S98" s="44"/>
    </row>
    <row r="99" spans="1:19">
      <c r="A99" s="75" t="s">
        <v>61</v>
      </c>
      <c r="B99" s="76"/>
      <c r="C99" s="76"/>
      <c r="D99" s="77"/>
      <c r="E99" s="81"/>
      <c r="F99" s="81"/>
      <c r="G99" s="119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>
      <c r="A100" s="78"/>
      <c r="B100" s="79"/>
      <c r="C100" s="79"/>
      <c r="D100" s="80"/>
      <c r="E100" s="82"/>
      <c r="F100" s="82"/>
      <c r="G100" s="120"/>
      <c r="H100" s="7" t="s">
        <v>20</v>
      </c>
      <c r="I100" s="7"/>
      <c r="J100" s="7"/>
      <c r="K100" s="15">
        <f>SUMPRODUCT((MOD(ROW(K$101:K$112),2)=0)*K$101:K$112)</f>
        <v>5.55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5.55</v>
      </c>
      <c r="R100" s="37">
        <f t="shared" si="27"/>
        <v>0</v>
      </c>
      <c r="S100" s="37">
        <f t="shared" si="27"/>
        <v>0</v>
      </c>
    </row>
    <row r="101" spans="1:19">
      <c r="A101" s="72">
        <v>1</v>
      </c>
      <c r="B101" s="66" t="s">
        <v>38</v>
      </c>
      <c r="C101" s="67"/>
      <c r="D101" s="68"/>
      <c r="E101" s="64"/>
      <c r="F101" s="64" t="s">
        <v>24</v>
      </c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>
      <c r="A102" s="73"/>
      <c r="B102" s="69"/>
      <c r="C102" s="70"/>
      <c r="D102" s="71"/>
      <c r="E102" s="65"/>
      <c r="F102" s="6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>
      <c r="A103" s="72"/>
      <c r="B103" s="74" t="s">
        <v>25</v>
      </c>
      <c r="C103" s="66" t="s">
        <v>62</v>
      </c>
      <c r="D103" s="68"/>
      <c r="E103" s="60" t="s">
        <v>23</v>
      </c>
      <c r="F103" s="60" t="s">
        <v>24</v>
      </c>
      <c r="G103" s="62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>
      <c r="A104" s="73"/>
      <c r="B104" s="63"/>
      <c r="C104" s="69"/>
      <c r="D104" s="71"/>
      <c r="E104" s="61"/>
      <c r="F104" s="61"/>
      <c r="G104" s="63"/>
      <c r="H104" s="57" t="str">
        <f>IF(E103="","","実績")</f>
        <v>実績</v>
      </c>
      <c r="I104" s="57"/>
      <c r="J104" s="57"/>
      <c r="K104" s="10">
        <f>SUM(L104:S104)</f>
        <v>2.5</v>
      </c>
      <c r="L104" s="41"/>
      <c r="M104" s="32"/>
      <c r="N104" s="32"/>
      <c r="O104" s="32"/>
      <c r="P104" s="32"/>
      <c r="Q104" s="32">
        <v>2.5</v>
      </c>
      <c r="R104" s="32"/>
      <c r="S104" s="32"/>
    </row>
    <row r="105" spans="1:19">
      <c r="A105" s="72"/>
      <c r="B105" s="74" t="s">
        <v>28</v>
      </c>
      <c r="C105" s="66" t="s">
        <v>63</v>
      </c>
      <c r="D105" s="68"/>
      <c r="E105" s="60" t="s">
        <v>23</v>
      </c>
      <c r="F105" s="60" t="s">
        <v>24</v>
      </c>
      <c r="G105" s="62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>
      <c r="A106" s="73"/>
      <c r="B106" s="63"/>
      <c r="C106" s="69"/>
      <c r="D106" s="71"/>
      <c r="E106" s="61"/>
      <c r="F106" s="61"/>
      <c r="G106" s="63"/>
      <c r="H106" s="57" t="str">
        <f>IF(E105="","","実績")</f>
        <v>実績</v>
      </c>
      <c r="I106" s="57"/>
      <c r="J106" s="57"/>
      <c r="K106" s="10">
        <f>SUM(L106:S106)</f>
        <v>1.5</v>
      </c>
      <c r="L106" s="41"/>
      <c r="M106" s="32"/>
      <c r="N106" s="32"/>
      <c r="O106" s="32"/>
      <c r="P106" s="32"/>
      <c r="Q106" s="32">
        <v>1.5</v>
      </c>
      <c r="R106" s="32"/>
      <c r="S106" s="32"/>
    </row>
    <row r="107" spans="1:19">
      <c r="A107" s="72">
        <v>2</v>
      </c>
      <c r="B107" s="66" t="s">
        <v>31</v>
      </c>
      <c r="C107" s="67"/>
      <c r="D107" s="68"/>
      <c r="E107" s="64"/>
      <c r="F107" s="64" t="s">
        <v>24</v>
      </c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>
      <c r="A108" s="73"/>
      <c r="B108" s="69"/>
      <c r="C108" s="70"/>
      <c r="D108" s="71"/>
      <c r="E108" s="65"/>
      <c r="F108" s="6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>
      <c r="A109" s="72"/>
      <c r="B109" s="74" t="s">
        <v>25</v>
      </c>
      <c r="C109" s="66" t="s">
        <v>31</v>
      </c>
      <c r="D109" s="68"/>
      <c r="E109" s="60" t="s">
        <v>32</v>
      </c>
      <c r="F109" s="60" t="s">
        <v>24</v>
      </c>
      <c r="G109" s="62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>
      <c r="A110" s="73"/>
      <c r="B110" s="63"/>
      <c r="C110" s="69"/>
      <c r="D110" s="71"/>
      <c r="E110" s="61"/>
      <c r="F110" s="61"/>
      <c r="G110" s="63"/>
      <c r="H110" s="57" t="str">
        <f>IF(E109="","","実績")</f>
        <v>実績</v>
      </c>
      <c r="I110" s="57"/>
      <c r="J110" s="57"/>
      <c r="K110" s="10">
        <f t="shared" si="28"/>
        <v>1.25</v>
      </c>
      <c r="L110" s="41"/>
      <c r="M110" s="32"/>
      <c r="N110" s="32"/>
      <c r="O110" s="32"/>
      <c r="P110" s="32"/>
      <c r="Q110" s="52">
        <v>1.25</v>
      </c>
      <c r="R110" s="32"/>
      <c r="S110" s="32"/>
    </row>
    <row r="111" spans="1:19">
      <c r="A111" s="72"/>
      <c r="B111" s="74" t="s">
        <v>28</v>
      </c>
      <c r="C111" s="66" t="s">
        <v>45</v>
      </c>
      <c r="D111" s="68"/>
      <c r="E111" s="60" t="s">
        <v>23</v>
      </c>
      <c r="F111" s="60" t="s">
        <v>24</v>
      </c>
      <c r="G111" s="62"/>
      <c r="H111" s="8" t="str">
        <f>IF(E111="","","予定")</f>
        <v>予定</v>
      </c>
      <c r="I111" s="8" t="s">
        <v>69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>
      <c r="A112" s="73"/>
      <c r="B112" s="63"/>
      <c r="C112" s="69"/>
      <c r="D112" s="71"/>
      <c r="E112" s="61"/>
      <c r="F112" s="61"/>
      <c r="G112" s="63"/>
      <c r="H112" s="57" t="str">
        <f>IF(E111="","","実績")</f>
        <v>実績</v>
      </c>
      <c r="I112" s="57"/>
      <c r="J112" s="57"/>
      <c r="K112" s="10">
        <f t="shared" si="28"/>
        <v>0.3</v>
      </c>
      <c r="L112" s="41"/>
      <c r="M112" s="32"/>
      <c r="N112" s="32"/>
      <c r="O112" s="32"/>
      <c r="P112" s="32"/>
      <c r="Q112" s="52">
        <v>0.3</v>
      </c>
      <c r="R112" s="32"/>
      <c r="S112" s="32"/>
    </row>
    <row r="113" spans="17:17">
      <c r="Q113" s="52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45:S47 L50:S58 N49:S49 M48:S48 L48:L49 L9:S18 L79:S80 L83:S84 L81:Q81 L82:R82 S81:S82 L25:S36 L87:S98 L101:S111 L112:P112 R112:S112 Q112:Q113">
    <cfRule type="expression" dxfId="39" priority="13" stopIfTrue="1">
      <formula>AND(ROW()&gt;4, COLUMN()&gt;8, MOD(ROW(),2)=1, ISNONTEXT(L9), L9&gt;0)</formula>
    </cfRule>
    <cfRule type="expression" dxfId="38" priority="14" stopIfTrue="1">
      <formula>AND(ROW()&gt;4, COLUMN()&gt;8,  MOD(ROW(),2)=0, ISNONTEXT(L9), L9&gt;0)</formula>
    </cfRule>
  </conditionalFormatting>
  <conditionalFormatting sqref="L19:S20">
    <cfRule type="expression" dxfId="37" priority="11" stopIfTrue="1">
      <formula>AND(ROW()&gt;4, COLUMN()&gt;8, MOD(ROW(),2)=1, ISNONTEXT(L19), L19&gt;0)</formula>
    </cfRule>
    <cfRule type="expression" dxfId="36" priority="12" stopIfTrue="1">
      <formula>AND(ROW()&gt;4, COLUMN()&gt;8,  MOD(ROW(),2)=0, ISNONTEXT(L19), L19&gt;0)</formula>
    </cfRule>
  </conditionalFormatting>
  <conditionalFormatting sqref="L61:S64 L67:S76">
    <cfRule type="expression" dxfId="35" priority="9" stopIfTrue="1">
      <formula>AND(ROW()&gt;4, COLUMN()&gt;8, MOD(ROW(),2)=1, ISNONTEXT(L61), L61&gt;0)</formula>
    </cfRule>
    <cfRule type="expression" dxfId="34" priority="10" stopIfTrue="1">
      <formula>AND(ROW()&gt;4, COLUMN()&gt;8,  MOD(ROW(),2)=0, ISNONTEXT(L61), L61&gt;0)</formula>
    </cfRule>
  </conditionalFormatting>
  <conditionalFormatting sqref="L21:S22">
    <cfRule type="expression" dxfId="33" priority="7" stopIfTrue="1">
      <formula>AND(ROW()&gt;4, COLUMN()&gt;8, MOD(ROW(),2)=1, ISNONTEXT(L21), L21&gt;0)</formula>
    </cfRule>
    <cfRule type="expression" dxfId="32" priority="8" stopIfTrue="1">
      <formula>AND(ROW()&gt;4, COLUMN()&gt;8,  MOD(ROW(),2)=0, ISNONTEXT(L21), L21&gt;0)</formula>
    </cfRule>
  </conditionalFormatting>
  <conditionalFormatting sqref="L37:S38 L41:S42">
    <cfRule type="expression" dxfId="31" priority="5" stopIfTrue="1">
      <formula>AND(ROW()&gt;4, COLUMN()&gt;8, MOD(ROW(),2)=1, ISNONTEXT(L37), L37&gt;0)</formula>
    </cfRule>
    <cfRule type="expression" dxfId="30" priority="6" stopIfTrue="1">
      <formula>AND(ROW()&gt;4, COLUMN()&gt;8,  MOD(ROW(),2)=0, ISNONTEXT(L37), L37&gt;0)</formula>
    </cfRule>
  </conditionalFormatting>
  <conditionalFormatting sqref="L39:S40">
    <cfRule type="expression" dxfId="29" priority="3" stopIfTrue="1">
      <formula>AND(ROW()&gt;4, COLUMN()&gt;8, MOD(ROW(),2)=1, ISNONTEXT(L39), L39&gt;0)</formula>
    </cfRule>
    <cfRule type="expression" dxfId="28" priority="4" stopIfTrue="1">
      <formula>AND(ROW()&gt;4, COLUMN()&gt;8,  MOD(ROW(),2)=0, ISNONTEXT(L39), L39&gt;0)</formula>
    </cfRule>
  </conditionalFormatting>
  <conditionalFormatting sqref="L65:S66">
    <cfRule type="expression" dxfId="27" priority="1" stopIfTrue="1">
      <formula>AND(ROW()&gt;4, COLUMN()&gt;8, MOD(ROW(),2)=1, ISNONTEXT(L65), L65&gt;0)</formula>
    </cfRule>
    <cfRule type="expression" dxfId="26" priority="2" stopIfTrue="1">
      <formula>AND(ROW()&gt;4, COLUMN()&gt;8,  MOD(ROW(),2)=0, ISNONTEXT(L65), L65&gt;0)</formula>
    </cfRule>
  </conditionalFormatting>
  <dataValidations count="3">
    <dataValidation type="list" allowBlank="1" showInputMessage="1" showErrorMessage="1" sqref="E103:E106 E17:E22 E109:E112 E11:E14 E27:E34 E47:E50 E53:E58 E37:E42 E71:E76 E63:E68 E89:E92 E81:E84 E95:E98" xr:uid="{96F41F05-504D-4849-9D03-284B34D1B9E3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8D1F0628-102E-4469-8FB3-FC277A2B9E1B}">
      <formula1>"新規作成,更新,レビュー参加"</formula1>
    </dataValidation>
    <dataValidation type="list" allowBlank="1" showInputMessage="1" showErrorMessage="1" sqref="F101:F112 F87:F98 F79:F84 F25:F42 F9:F22 F45:F58 F61:F76" xr:uid="{065445C2-74A8-4943-83C7-BD0EDC5E9BE9}">
      <formula1>"着手,完了"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2D5-431E-4078-A6D3-B1B5BDB43E98}">
  <dimension ref="A1:S112"/>
  <sheetViews>
    <sheetView topLeftCell="J1" workbookViewId="0">
      <selection activeCell="P93" sqref="P93"/>
    </sheetView>
  </sheetViews>
  <sheetFormatPr defaultRowHeight="13.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9">
      <c r="A1" s="102" t="s">
        <v>0</v>
      </c>
      <c r="B1" s="96"/>
      <c r="C1" s="96"/>
      <c r="D1" s="96"/>
      <c r="E1" s="99" t="s">
        <v>1</v>
      </c>
      <c r="F1" s="99" t="s">
        <v>2</v>
      </c>
      <c r="G1" s="96" t="s">
        <v>3</v>
      </c>
      <c r="H1" s="99" t="s">
        <v>4</v>
      </c>
      <c r="I1" s="99" t="s">
        <v>5</v>
      </c>
      <c r="J1" s="99" t="s">
        <v>6</v>
      </c>
      <c r="K1" s="93" t="s">
        <v>7</v>
      </c>
      <c r="L1" s="83">
        <v>43992</v>
      </c>
      <c r="M1" s="84"/>
      <c r="N1" s="83">
        <v>43993</v>
      </c>
      <c r="O1" s="84"/>
      <c r="P1" s="83">
        <v>43994</v>
      </c>
      <c r="Q1" s="84"/>
      <c r="R1" s="83">
        <v>43997</v>
      </c>
      <c r="S1" s="84"/>
    </row>
    <row r="2" spans="1:19">
      <c r="A2" s="103"/>
      <c r="B2" s="97"/>
      <c r="C2" s="97"/>
      <c r="D2" s="97"/>
      <c r="E2" s="100"/>
      <c r="F2" s="100"/>
      <c r="G2" s="97"/>
      <c r="H2" s="121"/>
      <c r="I2" s="100"/>
      <c r="J2" s="100"/>
      <c r="K2" s="94"/>
      <c r="L2" s="87" t="s">
        <v>70</v>
      </c>
      <c r="M2" s="86"/>
      <c r="N2" s="87" t="s">
        <v>10</v>
      </c>
      <c r="O2" s="86"/>
      <c r="P2" s="87" t="s">
        <v>11</v>
      </c>
      <c r="Q2" s="86"/>
      <c r="R2" s="85" t="s">
        <v>71</v>
      </c>
      <c r="S2" s="86"/>
    </row>
    <row r="3" spans="1:19">
      <c r="A3" s="103"/>
      <c r="B3" s="97"/>
      <c r="C3" s="97"/>
      <c r="D3" s="97"/>
      <c r="E3" s="100"/>
      <c r="F3" s="100"/>
      <c r="G3" s="97"/>
      <c r="H3" s="121"/>
      <c r="I3" s="100"/>
      <c r="J3" s="100"/>
      <c r="K3" s="94"/>
      <c r="L3" s="91" t="s">
        <v>12</v>
      </c>
      <c r="M3" s="90"/>
      <c r="N3" s="89" t="s">
        <v>13</v>
      </c>
      <c r="O3" s="90"/>
      <c r="P3" s="89" t="s">
        <v>14</v>
      </c>
      <c r="Q3" s="90"/>
      <c r="R3" s="92" t="s">
        <v>15</v>
      </c>
      <c r="S3" s="92"/>
    </row>
    <row r="4" spans="1:19">
      <c r="A4" s="104"/>
      <c r="B4" s="98"/>
      <c r="C4" s="98"/>
      <c r="D4" s="98"/>
      <c r="E4" s="101"/>
      <c r="F4" s="101"/>
      <c r="G4" s="98"/>
      <c r="H4" s="122"/>
      <c r="I4" s="101"/>
      <c r="J4" s="101"/>
      <c r="K4" s="9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>
      <c r="A5" s="105" t="s">
        <v>18</v>
      </c>
      <c r="B5" s="106"/>
      <c r="C5" s="106"/>
      <c r="D5" s="107"/>
      <c r="E5" s="111"/>
      <c r="F5" s="111"/>
      <c r="G5" s="123"/>
      <c r="H5" s="16" t="s">
        <v>19</v>
      </c>
      <c r="I5" s="17"/>
      <c r="J5" s="17"/>
      <c r="K5" s="45">
        <f>SUM(K7,K23,K43,K59,K77,K85,K99)</f>
        <v>75.25</v>
      </c>
      <c r="L5" s="27">
        <f>SUM(L7,L23,L43,L59,L77,L85,L99)</f>
        <v>0</v>
      </c>
      <c r="M5" s="27">
        <f t="shared" ref="M5:S5" si="0">SUM(M7,M23,M43,M59,M77,M85,M99)</f>
        <v>7.25</v>
      </c>
      <c r="N5" s="27">
        <f t="shared" si="0"/>
        <v>13.05</v>
      </c>
      <c r="O5" s="27">
        <f t="shared" si="0"/>
        <v>15.8</v>
      </c>
      <c r="P5" s="27">
        <f t="shared" si="0"/>
        <v>12.5</v>
      </c>
      <c r="Q5" s="27">
        <f t="shared" si="0"/>
        <v>14.8</v>
      </c>
      <c r="R5" s="27">
        <f t="shared" si="0"/>
        <v>11.85</v>
      </c>
      <c r="S5" s="27">
        <f t="shared" si="0"/>
        <v>0</v>
      </c>
    </row>
    <row r="6" spans="1:19">
      <c r="A6" s="108"/>
      <c r="B6" s="109"/>
      <c r="C6" s="109"/>
      <c r="D6" s="110"/>
      <c r="E6" s="112"/>
      <c r="F6" s="112"/>
      <c r="G6" s="124"/>
      <c r="H6" s="18" t="s">
        <v>20</v>
      </c>
      <c r="I6" s="19"/>
      <c r="J6" s="19"/>
      <c r="K6" s="47">
        <f>SUM(L8,L24,L44,L60,L78,L86)</f>
        <v>0</v>
      </c>
      <c r="L6" s="47">
        <f t="shared" ref="L6:S6" si="1">SUM(L8,L24,L44,L60,L78,L86)</f>
        <v>0</v>
      </c>
      <c r="M6" s="47">
        <f t="shared" si="1"/>
        <v>3</v>
      </c>
      <c r="N6" s="47">
        <f t="shared" si="1"/>
        <v>12.45</v>
      </c>
      <c r="O6" s="47">
        <f t="shared" si="1"/>
        <v>15.350000000000001</v>
      </c>
      <c r="P6" s="47">
        <f t="shared" si="1"/>
        <v>10.75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>
      <c r="A7" s="113" t="s">
        <v>21</v>
      </c>
      <c r="B7" s="114"/>
      <c r="C7" s="114"/>
      <c r="D7" s="115"/>
      <c r="E7" s="118"/>
      <c r="F7" s="118"/>
      <c r="G7" s="116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0</v>
      </c>
      <c r="M7" s="28">
        <f t="shared" si="2"/>
        <v>7.25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>
      <c r="A8" s="78"/>
      <c r="B8" s="79"/>
      <c r="C8" s="79"/>
      <c r="D8" s="80"/>
      <c r="E8" s="82"/>
      <c r="F8" s="82"/>
      <c r="G8" s="117"/>
      <c r="H8" s="6" t="s">
        <v>20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3</v>
      </c>
      <c r="N8" s="29">
        <f t="shared" si="3"/>
        <v>2.5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>
      <c r="A9" s="72">
        <v>1</v>
      </c>
      <c r="B9" s="66" t="s">
        <v>22</v>
      </c>
      <c r="C9" s="67"/>
      <c r="D9" s="68"/>
      <c r="E9" s="64" t="s">
        <v>23</v>
      </c>
      <c r="F9" s="6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>
      <c r="A10" s="73"/>
      <c r="B10" s="69"/>
      <c r="C10" s="70"/>
      <c r="D10" s="71"/>
      <c r="E10" s="65"/>
      <c r="F10" s="6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>
      <c r="A11" s="72"/>
      <c r="B11" s="74" t="s">
        <v>25</v>
      </c>
      <c r="C11" s="66" t="s">
        <v>68</v>
      </c>
      <c r="D11" s="68"/>
      <c r="E11" s="60" t="s">
        <v>58</v>
      </c>
      <c r="F11" s="64" t="s">
        <v>24</v>
      </c>
      <c r="G11" s="62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/>
      <c r="M11" s="53">
        <v>1.5</v>
      </c>
      <c r="N11" s="31"/>
      <c r="O11" s="31"/>
      <c r="P11" s="31"/>
      <c r="Q11" s="31"/>
      <c r="R11" s="31"/>
      <c r="S11" s="31"/>
    </row>
    <row r="12" spans="1:19">
      <c r="A12" s="73"/>
      <c r="B12" s="63"/>
      <c r="C12" s="69"/>
      <c r="D12" s="71"/>
      <c r="E12" s="61"/>
      <c r="F12" s="65"/>
      <c r="G12" s="63"/>
      <c r="H12" s="57" t="str">
        <f>IF(E11="","","実績")</f>
        <v>実績</v>
      </c>
      <c r="I12" s="8"/>
      <c r="J12" s="8"/>
      <c r="K12" s="10"/>
      <c r="L12" s="41"/>
      <c r="M12" s="32">
        <v>1.5</v>
      </c>
      <c r="N12" s="32"/>
      <c r="O12" s="32"/>
      <c r="P12" s="32"/>
      <c r="Q12" s="32"/>
      <c r="R12" s="32"/>
      <c r="S12" s="32"/>
    </row>
    <row r="13" spans="1:19">
      <c r="A13" s="72"/>
      <c r="B13" s="74" t="s">
        <v>28</v>
      </c>
      <c r="C13" s="66" t="s">
        <v>29</v>
      </c>
      <c r="D13" s="68"/>
      <c r="E13" s="60" t="s">
        <v>58</v>
      </c>
      <c r="F13" s="64" t="s">
        <v>24</v>
      </c>
      <c r="G13" s="62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/>
      <c r="M13" s="53">
        <v>1.5</v>
      </c>
      <c r="N13" s="31"/>
      <c r="O13" s="31"/>
      <c r="P13" s="31"/>
      <c r="Q13" s="31"/>
      <c r="R13" s="31"/>
      <c r="S13" s="31"/>
    </row>
    <row r="14" spans="1:19">
      <c r="A14" s="73"/>
      <c r="B14" s="63"/>
      <c r="C14" s="69"/>
      <c r="D14" s="71"/>
      <c r="E14" s="61"/>
      <c r="F14" s="65"/>
      <c r="G14" s="63"/>
      <c r="H14" s="57" t="str">
        <f>IF(E13="","","実績")</f>
        <v>実績</v>
      </c>
      <c r="I14" s="8"/>
      <c r="J14" s="8"/>
      <c r="K14" s="10"/>
      <c r="L14" s="41"/>
      <c r="M14" s="32">
        <v>1.5</v>
      </c>
      <c r="N14" s="32"/>
      <c r="O14" s="32"/>
      <c r="P14" s="32"/>
      <c r="Q14" s="32"/>
      <c r="R14" s="32"/>
      <c r="S14" s="32"/>
    </row>
    <row r="15" spans="1:19">
      <c r="A15" s="72">
        <v>2</v>
      </c>
      <c r="B15" s="66" t="s">
        <v>31</v>
      </c>
      <c r="C15" s="67"/>
      <c r="D15" s="68"/>
      <c r="E15" s="64"/>
      <c r="F15" s="64" t="s">
        <v>24</v>
      </c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>
      <c r="A16" s="73"/>
      <c r="B16" s="69"/>
      <c r="C16" s="70"/>
      <c r="D16" s="71"/>
      <c r="E16" s="65"/>
      <c r="F16" s="6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>
      <c r="A17" s="72"/>
      <c r="B17" s="74" t="s">
        <v>25</v>
      </c>
      <c r="C17" s="66" t="s">
        <v>31</v>
      </c>
      <c r="D17" s="68"/>
      <c r="E17" s="60" t="s">
        <v>32</v>
      </c>
      <c r="F17" s="64" t="s">
        <v>24</v>
      </c>
      <c r="G17" s="62"/>
      <c r="H17" s="8" t="str">
        <f>IF(E17="","","予定")</f>
        <v>予定</v>
      </c>
      <c r="I17" s="8" t="s">
        <v>30</v>
      </c>
      <c r="J17" s="8">
        <v>5</v>
      </c>
      <c r="K17" s="9">
        <f t="shared" ref="K17:K21" si="4">SUM(L17:S17)</f>
        <v>1.25</v>
      </c>
      <c r="L17" s="30"/>
      <c r="M17" s="54">
        <f>0.25*5</f>
        <v>1.25</v>
      </c>
      <c r="N17" s="31"/>
      <c r="O17" s="31"/>
      <c r="P17" s="31"/>
      <c r="Q17" s="31"/>
      <c r="R17" s="31"/>
      <c r="S17" s="31"/>
    </row>
    <row r="18" spans="1:19">
      <c r="A18" s="73"/>
      <c r="B18" s="63"/>
      <c r="C18" s="69"/>
      <c r="D18" s="71"/>
      <c r="E18" s="61"/>
      <c r="F18" s="65"/>
      <c r="G18" s="63"/>
      <c r="H18" s="57" t="str">
        <f>IF(E17="","","実績")</f>
        <v>実績</v>
      </c>
      <c r="I18" s="8"/>
      <c r="J18" s="8"/>
      <c r="K18" s="9"/>
      <c r="L18" s="30"/>
      <c r="M18" s="54"/>
      <c r="N18" s="32">
        <v>1.25</v>
      </c>
      <c r="O18" s="32"/>
      <c r="P18" s="32"/>
      <c r="Q18" s="32"/>
      <c r="R18" s="32"/>
      <c r="S18" s="32"/>
    </row>
    <row r="19" spans="1:19">
      <c r="A19" s="72"/>
      <c r="B19" s="74" t="s">
        <v>28</v>
      </c>
      <c r="C19" s="66" t="s">
        <v>33</v>
      </c>
      <c r="D19" s="68"/>
      <c r="E19" s="60"/>
      <c r="F19" s="64" t="s">
        <v>24</v>
      </c>
      <c r="G19" s="62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/>
      <c r="M19" s="53">
        <f>0.5*5</f>
        <v>2.5</v>
      </c>
      <c r="N19" s="31"/>
      <c r="O19" s="31"/>
      <c r="P19" s="31"/>
      <c r="Q19" s="31"/>
      <c r="R19" s="31"/>
      <c r="S19" s="31"/>
    </row>
    <row r="20" spans="1:19">
      <c r="A20" s="73"/>
      <c r="B20" s="63"/>
      <c r="C20" s="69"/>
      <c r="D20" s="71"/>
      <c r="E20" s="61"/>
      <c r="F20" s="65"/>
      <c r="G20" s="63"/>
      <c r="H20" s="57" t="str">
        <f>IF(E19="","","実績")</f>
        <v/>
      </c>
      <c r="I20" s="8"/>
      <c r="J20" s="8"/>
      <c r="K20" s="10"/>
      <c r="L20" s="33"/>
      <c r="M20" s="33"/>
      <c r="N20" s="32">
        <v>0.75</v>
      </c>
      <c r="O20" s="32"/>
      <c r="P20" s="32"/>
      <c r="Q20" s="32"/>
      <c r="R20" s="32"/>
      <c r="S20" s="32"/>
    </row>
    <row r="21" spans="1:19">
      <c r="A21" s="72"/>
      <c r="B21" s="74" t="s">
        <v>34</v>
      </c>
      <c r="C21" s="66" t="s">
        <v>35</v>
      </c>
      <c r="D21" s="68"/>
      <c r="E21" s="60" t="s">
        <v>23</v>
      </c>
      <c r="F21" s="64" t="s">
        <v>24</v>
      </c>
      <c r="G21" s="62"/>
      <c r="H21" s="8"/>
      <c r="I21" s="8" t="s">
        <v>52</v>
      </c>
      <c r="J21" s="8">
        <v>1</v>
      </c>
      <c r="K21" s="9">
        <f t="shared" si="4"/>
        <v>0.5</v>
      </c>
      <c r="L21" s="33"/>
      <c r="M21" s="53">
        <f>0.5*1</f>
        <v>0.5</v>
      </c>
      <c r="N21" s="31"/>
      <c r="O21" s="31"/>
      <c r="P21" s="31"/>
      <c r="Q21" s="31"/>
      <c r="R21" s="31"/>
      <c r="S21" s="31"/>
    </row>
    <row r="22" spans="1:19">
      <c r="A22" s="73"/>
      <c r="B22" s="63"/>
      <c r="C22" s="69"/>
      <c r="D22" s="71"/>
      <c r="E22" s="61"/>
      <c r="F22" s="65"/>
      <c r="G22" s="63"/>
      <c r="H22" s="57" t="str">
        <f>IF(E21="","","実績")</f>
        <v>実績</v>
      </c>
      <c r="I22" s="57"/>
      <c r="J22" s="57"/>
      <c r="K22" s="10"/>
      <c r="L22" s="33"/>
      <c r="M22" s="33"/>
      <c r="N22" s="32">
        <v>0.5</v>
      </c>
      <c r="O22" s="32"/>
      <c r="P22" s="32"/>
      <c r="Q22" s="32"/>
      <c r="R22" s="32"/>
      <c r="S22" s="32"/>
    </row>
    <row r="23" spans="1:19">
      <c r="A23" s="75" t="s">
        <v>37</v>
      </c>
      <c r="B23" s="76"/>
      <c r="C23" s="76"/>
      <c r="D23" s="77"/>
      <c r="E23" s="81"/>
      <c r="F23" s="81"/>
      <c r="G23" s="119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S23" si="5">SUMPRODUCT((MOD(ROW(L$25:L$42),2)=1)*L$25:L$42)</f>
        <v>0</v>
      </c>
      <c r="M23" s="35">
        <f t="shared" si="5"/>
        <v>0</v>
      </c>
      <c r="N23" s="35">
        <f t="shared" si="5"/>
        <v>10.55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>
      <c r="A24" s="78"/>
      <c r="B24" s="79"/>
      <c r="C24" s="79"/>
      <c r="D24" s="80"/>
      <c r="E24" s="82"/>
      <c r="F24" s="82"/>
      <c r="G24" s="120"/>
      <c r="H24" s="7" t="s">
        <v>20</v>
      </c>
      <c r="I24" s="7"/>
      <c r="J24" s="7"/>
      <c r="K24" s="15">
        <f>SUMPRODUCT((MOD(ROW(K$25:K$42),2)=0)*K$25:K$42)</f>
        <v>5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5.95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>
      <c r="A25" s="72">
        <v>1</v>
      </c>
      <c r="B25" s="66" t="s">
        <v>38</v>
      </c>
      <c r="C25" s="67"/>
      <c r="D25" s="68"/>
      <c r="E25" s="64"/>
      <c r="F25" s="64" t="s">
        <v>24</v>
      </c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>
      <c r="A26" s="73"/>
      <c r="B26" s="69"/>
      <c r="C26" s="70"/>
      <c r="D26" s="71"/>
      <c r="E26" s="65"/>
      <c r="F26" s="6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>
      <c r="A27" s="72"/>
      <c r="B27" s="74" t="s">
        <v>25</v>
      </c>
      <c r="C27" s="66" t="s">
        <v>39</v>
      </c>
      <c r="D27" s="68"/>
      <c r="E27" s="60" t="s">
        <v>58</v>
      </c>
      <c r="F27" s="64" t="s">
        <v>24</v>
      </c>
      <c r="G27" s="62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7">SUM(L27:S27)</f>
        <v>1.25</v>
      </c>
      <c r="L27" s="30"/>
      <c r="M27" s="54"/>
      <c r="N27" s="54">
        <v>1.25</v>
      </c>
      <c r="O27" s="31"/>
      <c r="P27" s="31"/>
      <c r="Q27" s="31"/>
      <c r="R27" s="31"/>
      <c r="S27" s="31"/>
    </row>
    <row r="28" spans="1:19">
      <c r="A28" s="73"/>
      <c r="B28" s="63"/>
      <c r="C28" s="69"/>
      <c r="D28" s="71"/>
      <c r="E28" s="61"/>
      <c r="F28" s="65"/>
      <c r="G28" s="63"/>
      <c r="H28" s="57" t="str">
        <f>IF(E27="","","実績")</f>
        <v>実績</v>
      </c>
      <c r="I28" s="8"/>
      <c r="J28" s="8"/>
      <c r="K28" s="10">
        <f t="shared" si="7"/>
        <v>0</v>
      </c>
      <c r="L28" s="48"/>
      <c r="M28" s="31"/>
      <c r="N28" s="32"/>
      <c r="O28" s="32"/>
      <c r="P28" s="32"/>
      <c r="Q28" s="32"/>
      <c r="R28" s="32"/>
      <c r="S28" s="32"/>
    </row>
    <row r="29" spans="1:19">
      <c r="A29" s="72"/>
      <c r="B29" s="74" t="s">
        <v>28</v>
      </c>
      <c r="C29" s="66" t="s">
        <v>40</v>
      </c>
      <c r="D29" s="68"/>
      <c r="E29" s="60" t="s">
        <v>58</v>
      </c>
      <c r="F29" s="64" t="s">
        <v>24</v>
      </c>
      <c r="G29" s="62"/>
      <c r="H29" s="8" t="str">
        <f>IF(E29="","","予定")</f>
        <v>予定</v>
      </c>
      <c r="I29" s="8" t="s">
        <v>30</v>
      </c>
      <c r="J29" s="8">
        <v>5</v>
      </c>
      <c r="K29" s="9">
        <f t="shared" si="7"/>
        <v>2.5</v>
      </c>
      <c r="L29" s="30"/>
      <c r="M29" s="54"/>
      <c r="N29" s="54">
        <v>2.5</v>
      </c>
      <c r="O29" s="31"/>
      <c r="P29" s="31"/>
      <c r="Q29" s="31"/>
      <c r="R29" s="31"/>
      <c r="S29" s="31"/>
    </row>
    <row r="30" spans="1:19">
      <c r="A30" s="73"/>
      <c r="B30" s="63"/>
      <c r="C30" s="69"/>
      <c r="D30" s="71"/>
      <c r="E30" s="61"/>
      <c r="F30" s="65"/>
      <c r="G30" s="63"/>
      <c r="H30" s="57" t="str">
        <f>IF(E29="","","実績")</f>
        <v>実績</v>
      </c>
      <c r="I30" s="8"/>
      <c r="J30" s="8"/>
      <c r="K30" s="10">
        <f t="shared" si="7"/>
        <v>1.25</v>
      </c>
      <c r="L30" s="48"/>
      <c r="M30" s="31"/>
      <c r="N30" s="32">
        <v>1.25</v>
      </c>
      <c r="O30" s="32"/>
      <c r="P30" s="32"/>
      <c r="Q30" s="32"/>
      <c r="R30" s="32"/>
      <c r="S30" s="32"/>
    </row>
    <row r="31" spans="1:19">
      <c r="A31" s="72"/>
      <c r="B31" s="74" t="s">
        <v>34</v>
      </c>
      <c r="C31" s="66" t="s">
        <v>41</v>
      </c>
      <c r="D31" s="68"/>
      <c r="E31" s="60" t="s">
        <v>58</v>
      </c>
      <c r="F31" s="64" t="s">
        <v>24</v>
      </c>
      <c r="G31" s="62"/>
      <c r="H31" s="8" t="str">
        <f>IF(E31="","","予定")</f>
        <v>予定</v>
      </c>
      <c r="I31" s="8" t="s">
        <v>30</v>
      </c>
      <c r="J31" s="8">
        <v>5</v>
      </c>
      <c r="K31" s="9">
        <f t="shared" si="7"/>
        <v>2.5</v>
      </c>
      <c r="L31" s="30"/>
      <c r="M31" s="31"/>
      <c r="N31" s="31">
        <v>2.5</v>
      </c>
      <c r="O31" s="31"/>
      <c r="P31" s="31"/>
      <c r="Q31" s="31"/>
      <c r="R31" s="31"/>
      <c r="S31" s="31"/>
    </row>
    <row r="32" spans="1:19">
      <c r="A32" s="73"/>
      <c r="B32" s="63"/>
      <c r="C32" s="69"/>
      <c r="D32" s="71"/>
      <c r="E32" s="61"/>
      <c r="F32" s="65"/>
      <c r="G32" s="63"/>
      <c r="H32" s="57" t="str">
        <f>IF(E31="","","実績")</f>
        <v>実績</v>
      </c>
      <c r="I32" s="8"/>
      <c r="J32" s="8"/>
      <c r="K32" s="10">
        <f t="shared" si="7"/>
        <v>1</v>
      </c>
      <c r="L32" s="48"/>
      <c r="M32" s="31"/>
      <c r="N32" s="32">
        <v>1</v>
      </c>
      <c r="O32" s="32"/>
      <c r="P32" s="32"/>
      <c r="Q32" s="32"/>
      <c r="R32" s="32"/>
      <c r="S32" s="32"/>
    </row>
    <row r="33" spans="1:19">
      <c r="A33" s="72"/>
      <c r="B33" s="74" t="s">
        <v>42</v>
      </c>
      <c r="C33" s="66" t="s">
        <v>43</v>
      </c>
      <c r="D33" s="68"/>
      <c r="E33" s="60" t="s">
        <v>58</v>
      </c>
      <c r="F33" s="64" t="s">
        <v>24</v>
      </c>
      <c r="G33" s="62"/>
      <c r="H33" s="8" t="str">
        <f>IF(E33="","","予定")</f>
        <v>予定</v>
      </c>
      <c r="I33" s="8" t="s">
        <v>30</v>
      </c>
      <c r="J33" s="8">
        <v>5</v>
      </c>
      <c r="K33" s="9">
        <f t="shared" si="7"/>
        <v>1.5</v>
      </c>
      <c r="L33" s="52"/>
      <c r="M33" s="31"/>
      <c r="N33" s="31">
        <f>0.5*3</f>
        <v>1.5</v>
      </c>
      <c r="O33" s="31"/>
      <c r="P33" s="31"/>
      <c r="Q33" s="31"/>
      <c r="R33" s="31"/>
      <c r="S33" s="31"/>
    </row>
    <row r="34" spans="1:19">
      <c r="A34" s="73"/>
      <c r="B34" s="63"/>
      <c r="C34" s="69"/>
      <c r="D34" s="71"/>
      <c r="E34" s="61"/>
      <c r="F34" s="65"/>
      <c r="G34" s="63"/>
      <c r="H34" s="57" t="str">
        <f>IF(E33="","","実績")</f>
        <v>実績</v>
      </c>
      <c r="I34" s="8"/>
      <c r="J34" s="8"/>
      <c r="K34" s="10">
        <f t="shared" si="7"/>
        <v>1.5</v>
      </c>
      <c r="L34" s="41"/>
      <c r="M34" s="31"/>
      <c r="N34" s="32">
        <v>1.5</v>
      </c>
      <c r="O34" s="32"/>
      <c r="P34" s="32"/>
      <c r="Q34" s="32"/>
      <c r="R34" s="32"/>
      <c r="S34" s="32"/>
    </row>
    <row r="35" spans="1:19">
      <c r="A35" s="72">
        <v>2</v>
      </c>
      <c r="B35" s="66" t="s">
        <v>31</v>
      </c>
      <c r="C35" s="67"/>
      <c r="D35" s="68"/>
      <c r="E35" s="64"/>
      <c r="F35" s="64" t="s">
        <v>24</v>
      </c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>
      <c r="A36" s="73"/>
      <c r="B36" s="69"/>
      <c r="C36" s="70"/>
      <c r="D36" s="71"/>
      <c r="E36" s="65"/>
      <c r="F36" s="6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>
      <c r="A37" s="72"/>
      <c r="B37" s="74" t="s">
        <v>25</v>
      </c>
      <c r="C37" s="66" t="s">
        <v>31</v>
      </c>
      <c r="D37" s="68"/>
      <c r="E37" s="60" t="s">
        <v>32</v>
      </c>
      <c r="F37" s="64" t="s">
        <v>24</v>
      </c>
      <c r="G37" s="62"/>
      <c r="H37" s="8" t="str">
        <f>IF(E37="","","予定")</f>
        <v>予定</v>
      </c>
      <c r="I37" s="51" t="s">
        <v>30</v>
      </c>
      <c r="J37" s="57">
        <v>5</v>
      </c>
      <c r="K37" s="9">
        <f>SUM(L37:S37)</f>
        <v>1.25</v>
      </c>
      <c r="L37" s="33"/>
      <c r="M37" s="31"/>
      <c r="N37" s="52">
        <v>1.25</v>
      </c>
      <c r="O37" s="31"/>
      <c r="P37" s="31"/>
      <c r="Q37" s="31"/>
      <c r="R37" s="31"/>
      <c r="S37" s="31"/>
    </row>
    <row r="38" spans="1:19">
      <c r="A38" s="73"/>
      <c r="B38" s="63"/>
      <c r="C38" s="69"/>
      <c r="D38" s="71"/>
      <c r="E38" s="61"/>
      <c r="F38" s="65"/>
      <c r="G38" s="63"/>
      <c r="H38" s="57" t="str">
        <f>IF(E37="","","実績")</f>
        <v>実績</v>
      </c>
      <c r="I38" s="57"/>
      <c r="J38" s="57"/>
      <c r="K38" s="10">
        <f>SUM(L38:S38)</f>
        <v>1.25</v>
      </c>
      <c r="L38" s="41"/>
      <c r="M38" s="50"/>
      <c r="N38" s="55">
        <v>1.25</v>
      </c>
      <c r="O38" s="32"/>
      <c r="P38" s="32"/>
      <c r="Q38" s="32"/>
      <c r="R38" s="32"/>
      <c r="S38" s="32"/>
    </row>
    <row r="39" spans="1:19">
      <c r="A39" s="72"/>
      <c r="B39" s="74" t="s">
        <v>28</v>
      </c>
      <c r="C39" s="66" t="s">
        <v>44</v>
      </c>
      <c r="D39" s="68"/>
      <c r="E39" s="60"/>
      <c r="F39" s="64" t="s">
        <v>24</v>
      </c>
      <c r="G39" s="62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/>
      <c r="N39" s="52">
        <v>1.25</v>
      </c>
      <c r="O39" s="31"/>
      <c r="P39" s="31"/>
      <c r="Q39" s="31"/>
      <c r="R39" s="31"/>
      <c r="S39" s="31"/>
    </row>
    <row r="40" spans="1:19">
      <c r="A40" s="73"/>
      <c r="B40" s="63"/>
      <c r="C40" s="69"/>
      <c r="D40" s="71"/>
      <c r="E40" s="61"/>
      <c r="F40" s="65"/>
      <c r="G40" s="63"/>
      <c r="H40" s="57" t="str">
        <f>IF(E39="","","実績")</f>
        <v/>
      </c>
      <c r="I40" s="57"/>
      <c r="J40" s="57"/>
      <c r="K40" s="10">
        <f>SUM(L40:M40)</f>
        <v>0</v>
      </c>
      <c r="L40" s="48"/>
      <c r="M40" s="49"/>
      <c r="N40" s="56">
        <v>0.75</v>
      </c>
      <c r="O40" s="32"/>
      <c r="P40" s="32"/>
      <c r="Q40" s="32"/>
      <c r="R40" s="32"/>
      <c r="S40" s="32"/>
    </row>
    <row r="41" spans="1:19">
      <c r="A41" s="72"/>
      <c r="B41" s="74" t="s">
        <v>34</v>
      </c>
      <c r="C41" s="66" t="s">
        <v>45</v>
      </c>
      <c r="D41" s="68"/>
      <c r="E41" s="60" t="s">
        <v>23</v>
      </c>
      <c r="F41" s="64" t="s">
        <v>24</v>
      </c>
      <c r="G41" s="62"/>
      <c r="H41" s="8" t="str">
        <f>IF(E41="","","予定")</f>
        <v>予定</v>
      </c>
      <c r="I41" s="8" t="s">
        <v>69</v>
      </c>
      <c r="J41" s="8">
        <v>1</v>
      </c>
      <c r="K41" s="9">
        <f>SUM(L41:S41)</f>
        <v>0.3</v>
      </c>
      <c r="L41" s="33"/>
      <c r="M41" s="31"/>
      <c r="N41" s="52">
        <v>0.3</v>
      </c>
      <c r="O41" s="31"/>
      <c r="P41" s="31"/>
      <c r="Q41" s="31"/>
      <c r="R41" s="31"/>
      <c r="S41" s="31"/>
    </row>
    <row r="42" spans="1:19">
      <c r="A42" s="73"/>
      <c r="B42" s="63"/>
      <c r="C42" s="69"/>
      <c r="D42" s="71"/>
      <c r="E42" s="61"/>
      <c r="F42" s="65"/>
      <c r="G42" s="63"/>
      <c r="H42" s="57" t="str">
        <f>IF(E41="","","実績")</f>
        <v>実績</v>
      </c>
      <c r="I42" s="57"/>
      <c r="J42" s="57"/>
      <c r="K42" s="10">
        <f>SUM(L42:M42)</f>
        <v>0</v>
      </c>
      <c r="L42" s="48"/>
      <c r="M42" s="49"/>
      <c r="N42" s="32">
        <v>0.2</v>
      </c>
      <c r="O42" s="32"/>
      <c r="P42" s="32"/>
      <c r="Q42" s="32"/>
      <c r="R42" s="32"/>
      <c r="S42" s="32"/>
    </row>
    <row r="43" spans="1:19">
      <c r="A43" s="75" t="s">
        <v>46</v>
      </c>
      <c r="B43" s="76"/>
      <c r="C43" s="76"/>
      <c r="D43" s="77"/>
      <c r="E43" s="81"/>
      <c r="F43" s="81"/>
      <c r="G43" s="119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2.5</v>
      </c>
      <c r="O43" s="35">
        <f t="shared" ref="O43:S43" si="9">SUMPRODUCT((MOD(ROW(O$45:O$58),2)=1)*O$45:O$58)</f>
        <v>10.8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>
      <c r="A44" s="78"/>
      <c r="B44" s="79"/>
      <c r="C44" s="79"/>
      <c r="D44" s="80"/>
      <c r="E44" s="82"/>
      <c r="F44" s="82"/>
      <c r="G44" s="120"/>
      <c r="H44" s="7" t="s">
        <v>20</v>
      </c>
      <c r="I44" s="7"/>
      <c r="J44" s="7"/>
      <c r="K44" s="15">
        <f>SUMPRODUCT((MOD(ROW(K$45:K$58),2)=0)*K$45:K$58)</f>
        <v>7.3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4</v>
      </c>
      <c r="O44" s="36">
        <f t="shared" si="10"/>
        <v>3.3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>
      <c r="A45" s="72">
        <v>1</v>
      </c>
      <c r="B45" s="66" t="s">
        <v>22</v>
      </c>
      <c r="C45" s="67"/>
      <c r="D45" s="68"/>
      <c r="E45" s="64"/>
      <c r="F45" s="64" t="s">
        <v>24</v>
      </c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>
      <c r="A46" s="73"/>
      <c r="B46" s="69"/>
      <c r="C46" s="70"/>
      <c r="D46" s="71"/>
      <c r="E46" s="65"/>
      <c r="F46" s="6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>
      <c r="A47" s="72"/>
      <c r="B47" s="74" t="s">
        <v>25</v>
      </c>
      <c r="C47" s="66" t="s">
        <v>47</v>
      </c>
      <c r="D47" s="68"/>
      <c r="E47" s="60" t="s">
        <v>58</v>
      </c>
      <c r="F47" s="64" t="s">
        <v>24</v>
      </c>
      <c r="G47" s="62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5</v>
      </c>
      <c r="L47" s="33"/>
      <c r="M47" s="31"/>
      <c r="N47" s="31">
        <v>2.5</v>
      </c>
      <c r="O47" s="31">
        <v>2.5</v>
      </c>
      <c r="P47" s="31"/>
      <c r="Q47" s="31"/>
      <c r="R47" s="31"/>
      <c r="S47" s="31"/>
    </row>
    <row r="48" spans="1:19">
      <c r="A48" s="73"/>
      <c r="B48" s="63"/>
      <c r="C48" s="69"/>
      <c r="D48" s="71"/>
      <c r="E48" s="61"/>
      <c r="F48" s="65"/>
      <c r="G48" s="63"/>
      <c r="H48" s="57" t="str">
        <f>IF(E47="","","実績")</f>
        <v>実績</v>
      </c>
      <c r="I48" s="57"/>
      <c r="J48" s="57"/>
      <c r="K48" s="10">
        <f>SUM(L48:S48)</f>
        <v>1.5</v>
      </c>
      <c r="L48" s="41"/>
      <c r="M48" s="31"/>
      <c r="N48" s="32">
        <v>1.5</v>
      </c>
      <c r="O48" s="32"/>
      <c r="P48" s="32"/>
      <c r="Q48" s="32"/>
      <c r="R48" s="32"/>
      <c r="S48" s="32"/>
    </row>
    <row r="49" spans="1:19">
      <c r="A49" s="72"/>
      <c r="B49" s="74" t="s">
        <v>28</v>
      </c>
      <c r="C49" s="66" t="s">
        <v>48</v>
      </c>
      <c r="D49" s="68"/>
      <c r="E49" s="60" t="s">
        <v>58</v>
      </c>
      <c r="F49" s="64" t="s">
        <v>24</v>
      </c>
      <c r="G49" s="62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M49" s="1"/>
      <c r="N49" s="31"/>
      <c r="O49" s="31">
        <f>1*5</f>
        <v>5</v>
      </c>
      <c r="P49" s="31"/>
      <c r="Q49" s="31"/>
      <c r="R49" s="31"/>
      <c r="S49" s="31"/>
    </row>
    <row r="50" spans="1:19">
      <c r="A50" s="73"/>
      <c r="B50" s="63"/>
      <c r="C50" s="69"/>
      <c r="D50" s="71"/>
      <c r="E50" s="61"/>
      <c r="F50" s="65"/>
      <c r="G50" s="63"/>
      <c r="H50" s="57" t="str">
        <f>IF(E49="","","実績")</f>
        <v>実績</v>
      </c>
      <c r="I50" s="57"/>
      <c r="J50" s="57"/>
      <c r="K50" s="10">
        <f>SUM(L50:S50)</f>
        <v>2.5</v>
      </c>
      <c r="L50" s="41"/>
      <c r="M50" s="32"/>
      <c r="N50" s="32">
        <v>2.5</v>
      </c>
      <c r="O50" s="32"/>
      <c r="P50" s="32"/>
      <c r="Q50" s="32"/>
      <c r="R50" s="32"/>
      <c r="S50" s="32"/>
    </row>
    <row r="51" spans="1:19">
      <c r="A51" s="72">
        <v>2</v>
      </c>
      <c r="B51" s="66" t="s">
        <v>31</v>
      </c>
      <c r="C51" s="67"/>
      <c r="D51" s="68"/>
      <c r="E51" s="64"/>
      <c r="F51" s="64" t="s">
        <v>24</v>
      </c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>
      <c r="A52" s="73"/>
      <c r="B52" s="69"/>
      <c r="C52" s="70"/>
      <c r="D52" s="71"/>
      <c r="E52" s="65"/>
      <c r="F52" s="6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>
      <c r="A53" s="72"/>
      <c r="B53" s="74" t="s">
        <v>25</v>
      </c>
      <c r="C53" s="66" t="s">
        <v>31</v>
      </c>
      <c r="D53" s="68"/>
      <c r="E53" s="60" t="s">
        <v>32</v>
      </c>
      <c r="F53" s="64" t="s">
        <v>24</v>
      </c>
      <c r="G53" s="62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/>
      <c r="O53" s="31">
        <v>1.5</v>
      </c>
      <c r="P53" s="31"/>
      <c r="Q53" s="31"/>
      <c r="R53" s="31"/>
      <c r="S53" s="31"/>
    </row>
    <row r="54" spans="1:19">
      <c r="A54" s="73"/>
      <c r="B54" s="63"/>
      <c r="C54" s="69"/>
      <c r="D54" s="71"/>
      <c r="E54" s="61"/>
      <c r="F54" s="65"/>
      <c r="G54" s="63"/>
      <c r="H54" s="57" t="str">
        <f>IF(E53="","","実績")</f>
        <v>実績</v>
      </c>
      <c r="I54" s="57"/>
      <c r="J54" s="57"/>
      <c r="K54" s="10">
        <f t="shared" si="11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>
      <c r="A55" s="72"/>
      <c r="B55" s="74" t="s">
        <v>28</v>
      </c>
      <c r="C55" s="66" t="s">
        <v>44</v>
      </c>
      <c r="D55" s="68"/>
      <c r="E55" s="60"/>
      <c r="F55" s="64" t="s">
        <v>24</v>
      </c>
      <c r="G55" s="62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/>
      <c r="O55" s="31">
        <v>1.5</v>
      </c>
      <c r="P55" s="31"/>
      <c r="Q55" s="31"/>
      <c r="R55" s="31"/>
      <c r="S55" s="31"/>
    </row>
    <row r="56" spans="1:19">
      <c r="A56" s="73"/>
      <c r="B56" s="63"/>
      <c r="C56" s="69"/>
      <c r="D56" s="71"/>
      <c r="E56" s="61"/>
      <c r="F56" s="65"/>
      <c r="G56" s="63"/>
      <c r="H56" s="57" t="str">
        <f>IF(E55="","","実績")</f>
        <v/>
      </c>
      <c r="I56" s="57"/>
      <c r="J56" s="57"/>
      <c r="K56" s="10">
        <f t="shared" si="11"/>
        <v>1.5</v>
      </c>
      <c r="L56" s="41"/>
      <c r="M56" s="32"/>
      <c r="N56" s="32"/>
      <c r="O56" s="32">
        <v>1.5</v>
      </c>
      <c r="P56" s="32"/>
      <c r="Q56" s="32"/>
      <c r="R56" s="32"/>
      <c r="S56" s="32"/>
    </row>
    <row r="57" spans="1:19">
      <c r="A57" s="72"/>
      <c r="B57" s="74" t="s">
        <v>34</v>
      </c>
      <c r="C57" s="66" t="s">
        <v>45</v>
      </c>
      <c r="D57" s="68"/>
      <c r="E57" s="60" t="s">
        <v>23</v>
      </c>
      <c r="F57" s="64" t="s">
        <v>24</v>
      </c>
      <c r="G57" s="62"/>
      <c r="H57" s="8" t="str">
        <f>IF(E57="","","予定")</f>
        <v>予定</v>
      </c>
      <c r="I57" s="8" t="s">
        <v>69</v>
      </c>
      <c r="J57" s="8">
        <v>1</v>
      </c>
      <c r="K57" s="9">
        <f t="shared" si="11"/>
        <v>0.3</v>
      </c>
      <c r="L57" s="33"/>
      <c r="M57" s="31"/>
      <c r="N57" s="31"/>
      <c r="O57" s="31">
        <v>0.3</v>
      </c>
      <c r="P57" s="31"/>
      <c r="Q57" s="31"/>
      <c r="R57" s="31"/>
      <c r="S57" s="31"/>
    </row>
    <row r="58" spans="1:19">
      <c r="A58" s="73"/>
      <c r="B58" s="63"/>
      <c r="C58" s="69"/>
      <c r="D58" s="71"/>
      <c r="E58" s="61"/>
      <c r="F58" s="65"/>
      <c r="G58" s="63"/>
      <c r="H58" s="57" t="str">
        <f>IF(E57="","","実績")</f>
        <v>実績</v>
      </c>
      <c r="I58" s="57"/>
      <c r="J58" s="57"/>
      <c r="K58" s="10">
        <f t="shared" si="11"/>
        <v>0.3</v>
      </c>
      <c r="L58" s="43"/>
      <c r="M58" s="44"/>
      <c r="N58" s="44"/>
      <c r="O58" s="44">
        <v>0.3</v>
      </c>
      <c r="P58" s="44"/>
      <c r="Q58" s="44"/>
      <c r="R58" s="44"/>
      <c r="S58" s="44"/>
    </row>
    <row r="59" spans="1:19">
      <c r="A59" s="75" t="s">
        <v>50</v>
      </c>
      <c r="B59" s="76"/>
      <c r="C59" s="76"/>
      <c r="D59" s="77"/>
      <c r="E59" s="81"/>
      <c r="F59" s="81"/>
      <c r="G59" s="119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0</v>
      </c>
      <c r="O59" s="35">
        <f>SUMPRODUCT((MOD(ROW(O$61:O$76),2)=1)*O$61:O$76)</f>
        <v>5</v>
      </c>
      <c r="P59" s="35">
        <f t="shared" ref="P59:S59" si="13">SUMPRODUCT((MOD(ROW(P$61:P$76),2)=1)*P$61:P$76)</f>
        <v>12.5</v>
      </c>
      <c r="Q59" s="35">
        <f t="shared" si="13"/>
        <v>3.3</v>
      </c>
      <c r="R59" s="35">
        <f t="shared" si="13"/>
        <v>0</v>
      </c>
      <c r="S59" s="35">
        <f t="shared" si="13"/>
        <v>0</v>
      </c>
    </row>
    <row r="60" spans="1:19">
      <c r="A60" s="78"/>
      <c r="B60" s="79"/>
      <c r="C60" s="79"/>
      <c r="D60" s="80"/>
      <c r="E60" s="82"/>
      <c r="F60" s="82"/>
      <c r="G60" s="120"/>
      <c r="H60" s="7" t="s">
        <v>20</v>
      </c>
      <c r="I60" s="7"/>
      <c r="J60" s="7"/>
      <c r="K60" s="15">
        <f>SUMPRODUCT((MOD(ROW(K$61:K$76),2)=0)*K$61:K$76)</f>
        <v>12.05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12.05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>
      <c r="A61" s="72">
        <v>1</v>
      </c>
      <c r="B61" s="66" t="s">
        <v>38</v>
      </c>
      <c r="C61" s="67"/>
      <c r="D61" s="68"/>
      <c r="E61" s="64"/>
      <c r="F61" s="64" t="s">
        <v>24</v>
      </c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>
      <c r="A62" s="73"/>
      <c r="B62" s="69"/>
      <c r="C62" s="70"/>
      <c r="D62" s="71"/>
      <c r="E62" s="65"/>
      <c r="F62" s="6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>
      <c r="A63" s="72"/>
      <c r="B63" s="74" t="s">
        <v>25</v>
      </c>
      <c r="C63" s="66" t="s">
        <v>47</v>
      </c>
      <c r="D63" s="68"/>
      <c r="E63" s="60" t="s">
        <v>58</v>
      </c>
      <c r="F63" s="64" t="s">
        <v>24</v>
      </c>
      <c r="G63" s="62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/>
      <c r="O63" s="31">
        <v>5</v>
      </c>
      <c r="P63" s="31"/>
      <c r="Q63" s="31"/>
      <c r="R63" s="31"/>
      <c r="S63" s="31"/>
    </row>
    <row r="64" spans="1:19">
      <c r="A64" s="73"/>
      <c r="B64" s="63"/>
      <c r="C64" s="69"/>
      <c r="D64" s="71"/>
      <c r="E64" s="61"/>
      <c r="F64" s="65"/>
      <c r="G64" s="63"/>
      <c r="H64" s="57" t="str">
        <f>IF(E63="","","実績")</f>
        <v>実績</v>
      </c>
      <c r="I64" s="57"/>
      <c r="J64" s="57"/>
      <c r="K64" s="10">
        <f t="shared" si="15"/>
        <v>2.5</v>
      </c>
      <c r="L64" s="41"/>
      <c r="M64" s="32"/>
      <c r="N64" s="32"/>
      <c r="O64" s="32">
        <v>2.5</v>
      </c>
      <c r="P64" s="32"/>
      <c r="Q64" s="32"/>
      <c r="R64" s="32"/>
      <c r="S64" s="32"/>
    </row>
    <row r="65" spans="1:19">
      <c r="A65" s="72"/>
      <c r="B65" s="74" t="s">
        <v>28</v>
      </c>
      <c r="C65" s="66" t="s">
        <v>48</v>
      </c>
      <c r="D65" s="68"/>
      <c r="E65" s="60" t="s">
        <v>58</v>
      </c>
      <c r="F65" s="64" t="s">
        <v>24</v>
      </c>
      <c r="G65" s="62"/>
      <c r="H65" s="8" t="str">
        <f>IF(E65="","","予定")</f>
        <v>予定</v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/>
      <c r="P65" s="31">
        <v>7.5</v>
      </c>
      <c r="Q65" s="31"/>
      <c r="R65" s="31"/>
      <c r="S65" s="31"/>
    </row>
    <row r="66" spans="1:19">
      <c r="A66" s="73"/>
      <c r="B66" s="63"/>
      <c r="C66" s="69"/>
      <c r="D66" s="71"/>
      <c r="E66" s="61"/>
      <c r="F66" s="65"/>
      <c r="G66" s="63"/>
      <c r="H66" s="57" t="str">
        <f>IF(E65="","","実績")</f>
        <v>実績</v>
      </c>
      <c r="I66" s="57"/>
      <c r="J66" s="57"/>
      <c r="K66" s="10">
        <f t="shared" si="15"/>
        <v>3.75</v>
      </c>
      <c r="L66" s="41"/>
      <c r="M66" s="32"/>
      <c r="N66" s="32"/>
      <c r="O66" s="32">
        <v>3.75</v>
      </c>
      <c r="P66" s="32"/>
      <c r="Q66" s="32"/>
      <c r="R66" s="32"/>
      <c r="S66" s="32"/>
    </row>
    <row r="67" spans="1:19">
      <c r="A67" s="72"/>
      <c r="B67" s="74" t="s">
        <v>34</v>
      </c>
      <c r="C67" s="66" t="s">
        <v>51</v>
      </c>
      <c r="D67" s="68"/>
      <c r="E67" s="60" t="s">
        <v>58</v>
      </c>
      <c r="F67" s="64" t="s">
        <v>24</v>
      </c>
      <c r="G67" s="62"/>
      <c r="H67" s="8" t="str">
        <f>IF(E67="","","予定")</f>
        <v>予定</v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/>
      <c r="P67" s="31">
        <v>5</v>
      </c>
      <c r="Q67" s="31"/>
      <c r="R67" s="31"/>
      <c r="S67" s="31"/>
    </row>
    <row r="68" spans="1:19">
      <c r="A68" s="73"/>
      <c r="B68" s="63"/>
      <c r="C68" s="69"/>
      <c r="D68" s="71"/>
      <c r="E68" s="61"/>
      <c r="F68" s="65"/>
      <c r="G68" s="63"/>
      <c r="H68" s="57" t="str">
        <f>IF(E67="","","実績")</f>
        <v>実績</v>
      </c>
      <c r="I68" s="57"/>
      <c r="J68" s="57"/>
      <c r="K68" s="10">
        <f t="shared" si="15"/>
        <v>2.5</v>
      </c>
      <c r="L68" s="41"/>
      <c r="M68" s="32"/>
      <c r="N68" s="32"/>
      <c r="O68" s="32">
        <v>2.5</v>
      </c>
      <c r="P68" s="32"/>
      <c r="Q68" s="32"/>
      <c r="R68" s="32"/>
      <c r="S68" s="32"/>
    </row>
    <row r="69" spans="1:19">
      <c r="A69" s="72">
        <v>2</v>
      </c>
      <c r="B69" s="66" t="s">
        <v>31</v>
      </c>
      <c r="C69" s="67"/>
      <c r="D69" s="68"/>
      <c r="E69" s="64"/>
      <c r="F69" s="64" t="s">
        <v>24</v>
      </c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>
      <c r="A70" s="73"/>
      <c r="B70" s="69"/>
      <c r="C70" s="70"/>
      <c r="D70" s="71"/>
      <c r="E70" s="65"/>
      <c r="F70" s="6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>
      <c r="A71" s="72"/>
      <c r="B71" s="74" t="s">
        <v>25</v>
      </c>
      <c r="C71" s="66" t="s">
        <v>31</v>
      </c>
      <c r="D71" s="68"/>
      <c r="E71" s="60" t="s">
        <v>32</v>
      </c>
      <c r="F71" s="64" t="s">
        <v>24</v>
      </c>
      <c r="G71" s="62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>
      <c r="A72" s="73"/>
      <c r="B72" s="63"/>
      <c r="C72" s="69"/>
      <c r="D72" s="71"/>
      <c r="E72" s="61"/>
      <c r="F72" s="65"/>
      <c r="G72" s="63"/>
      <c r="H72" s="57" t="str">
        <f>IF(E71="","","実績")</f>
        <v>実績</v>
      </c>
      <c r="I72" s="57"/>
      <c r="J72" s="57"/>
      <c r="K72" s="10">
        <f t="shared" si="16"/>
        <v>1.5</v>
      </c>
      <c r="L72" s="41"/>
      <c r="M72" s="32"/>
      <c r="N72" s="32"/>
      <c r="O72" s="32">
        <v>1.5</v>
      </c>
      <c r="P72" s="32"/>
      <c r="Q72" s="32"/>
      <c r="R72" s="32"/>
      <c r="S72" s="32"/>
    </row>
    <row r="73" spans="1:19">
      <c r="A73" s="72"/>
      <c r="B73" s="74" t="s">
        <v>28</v>
      </c>
      <c r="C73" s="66" t="s">
        <v>44</v>
      </c>
      <c r="D73" s="68"/>
      <c r="E73" s="60"/>
      <c r="F73" s="64" t="s">
        <v>24</v>
      </c>
      <c r="G73" s="62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>
      <c r="A74" s="73"/>
      <c r="B74" s="63"/>
      <c r="C74" s="69"/>
      <c r="D74" s="71"/>
      <c r="E74" s="61"/>
      <c r="F74" s="65"/>
      <c r="G74" s="63"/>
      <c r="H74" s="57" t="str">
        <f>IF(E73="","","実績")</f>
        <v/>
      </c>
      <c r="I74" s="57"/>
      <c r="J74" s="57"/>
      <c r="K74" s="10">
        <f t="shared" si="16"/>
        <v>1.5</v>
      </c>
      <c r="L74" s="41"/>
      <c r="M74" s="32"/>
      <c r="N74" s="32"/>
      <c r="O74" s="32">
        <v>1.5</v>
      </c>
      <c r="P74" s="32"/>
      <c r="Q74" s="32"/>
      <c r="R74" s="32"/>
      <c r="S74" s="32"/>
    </row>
    <row r="75" spans="1:19">
      <c r="A75" s="72"/>
      <c r="B75" s="74" t="s">
        <v>34</v>
      </c>
      <c r="C75" s="66" t="s">
        <v>45</v>
      </c>
      <c r="D75" s="68"/>
      <c r="E75" s="60" t="s">
        <v>23</v>
      </c>
      <c r="F75" s="64" t="s">
        <v>24</v>
      </c>
      <c r="G75" s="62"/>
      <c r="H75" s="8" t="str">
        <f>IF(E75="","","予定")</f>
        <v>予定</v>
      </c>
      <c r="I75" s="8" t="s">
        <v>69</v>
      </c>
      <c r="J75" s="8">
        <v>1</v>
      </c>
      <c r="K75" s="9">
        <f t="shared" si="16"/>
        <v>0.3</v>
      </c>
      <c r="L75" s="33"/>
      <c r="M75" s="31"/>
      <c r="N75" s="31"/>
      <c r="O75" s="31"/>
      <c r="P75" s="31"/>
      <c r="Q75" s="31">
        <v>0.3</v>
      </c>
      <c r="R75" s="31"/>
      <c r="S75" s="31"/>
    </row>
    <row r="76" spans="1:19">
      <c r="A76" s="73"/>
      <c r="B76" s="63"/>
      <c r="C76" s="69"/>
      <c r="D76" s="71"/>
      <c r="E76" s="61"/>
      <c r="F76" s="65"/>
      <c r="G76" s="63"/>
      <c r="H76" s="57" t="str">
        <f>IF(E75="","","実績")</f>
        <v>実績</v>
      </c>
      <c r="I76" s="57"/>
      <c r="J76" s="57"/>
      <c r="K76" s="10">
        <f t="shared" si="16"/>
        <v>0.3</v>
      </c>
      <c r="L76" s="43"/>
      <c r="M76" s="44"/>
      <c r="N76" s="44"/>
      <c r="O76" s="44">
        <v>0.3</v>
      </c>
      <c r="P76" s="44"/>
      <c r="Q76" s="44"/>
      <c r="R76" s="44"/>
      <c r="S76" s="44"/>
    </row>
    <row r="77" spans="1:19">
      <c r="A77" s="75" t="s">
        <v>53</v>
      </c>
      <c r="B77" s="76"/>
      <c r="C77" s="76"/>
      <c r="D77" s="77"/>
      <c r="E77" s="81"/>
      <c r="F77" s="81"/>
      <c r="G77" s="119"/>
      <c r="H77" s="20" t="s">
        <v>19</v>
      </c>
      <c r="I77" s="20"/>
      <c r="J77" s="20"/>
      <c r="K77" s="21">
        <f>SUMPRODUCT((MOD(ROW(K$79:K$84),2)=1)*K$79:K$84)</f>
        <v>11.5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0</v>
      </c>
      <c r="Q77" s="35">
        <f>SUMPRODUCT((MOD(ROW(Q$79:Q$84),2)=1)*Q$79:Q$84)</f>
        <v>11.5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>
      <c r="A78" s="78"/>
      <c r="B78" s="79"/>
      <c r="C78" s="79"/>
      <c r="D78" s="80"/>
      <c r="E78" s="82"/>
      <c r="F78" s="82"/>
      <c r="G78" s="120"/>
      <c r="H78" s="7" t="s">
        <v>20</v>
      </c>
      <c r="I78" s="7"/>
      <c r="J78" s="7"/>
      <c r="K78" s="15">
        <f>SUMPRODUCT((MOD(ROW(K$79:K$84),2)=0)*K$79:K$84)</f>
        <v>5.45</v>
      </c>
      <c r="L78" s="36">
        <f t="shared" ref="L78:O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 cm="1">
        <f t="array" ref="P78">SUMPRODUCT((MOD(ROW(P$79:P$84),2)=0)*P$79:P$84)</f>
        <v>5.45</v>
      </c>
      <c r="Q78" s="36">
        <f t="shared" ref="Q78:S78" si="20">SUMPRODUCT((MOD(ROW(Q$79:Q$84),2)=0)*Q$79:Q$84)</f>
        <v>0</v>
      </c>
      <c r="R78" s="36">
        <f t="shared" si="20"/>
        <v>0</v>
      </c>
      <c r="S78" s="36">
        <f t="shared" si="20"/>
        <v>0</v>
      </c>
    </row>
    <row r="79" spans="1:19">
      <c r="A79" s="72">
        <v>1</v>
      </c>
      <c r="B79" s="66" t="s">
        <v>38</v>
      </c>
      <c r="C79" s="67"/>
      <c r="D79" s="68"/>
      <c r="E79" s="64"/>
      <c r="F79" s="64"/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>
      <c r="A80" s="73"/>
      <c r="B80" s="69"/>
      <c r="C80" s="70"/>
      <c r="D80" s="71"/>
      <c r="E80" s="65"/>
      <c r="F80" s="6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>
      <c r="A81" s="72"/>
      <c r="B81" s="74" t="s">
        <v>25</v>
      </c>
      <c r="C81" s="66" t="s">
        <v>54</v>
      </c>
      <c r="D81" s="68"/>
      <c r="E81" s="60" t="s">
        <v>23</v>
      </c>
      <c r="F81" s="60"/>
      <c r="G81" s="62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/>
      <c r="Q81" s="31">
        <v>7.5</v>
      </c>
      <c r="R81" s="1"/>
      <c r="S81" s="31"/>
    </row>
    <row r="82" spans="1:19">
      <c r="A82" s="73"/>
      <c r="B82" s="63"/>
      <c r="C82" s="69"/>
      <c r="D82" s="71"/>
      <c r="E82" s="61"/>
      <c r="F82" s="61"/>
      <c r="G82" s="63"/>
      <c r="H82" s="57" t="str">
        <f>IF(E81="","","実績")</f>
        <v>実績</v>
      </c>
      <c r="I82" s="57"/>
      <c r="J82" s="57"/>
      <c r="K82" s="10">
        <f t="shared" si="21"/>
        <v>3.75</v>
      </c>
      <c r="L82" s="41"/>
      <c r="M82" s="32"/>
      <c r="N82" s="32"/>
      <c r="O82" s="32"/>
      <c r="P82" s="32">
        <v>3.75</v>
      </c>
      <c r="Q82" s="32"/>
      <c r="R82" s="31"/>
      <c r="S82" s="32"/>
    </row>
    <row r="83" spans="1:19">
      <c r="A83" s="72"/>
      <c r="B83" s="74" t="s">
        <v>28</v>
      </c>
      <c r="C83" s="66" t="s">
        <v>55</v>
      </c>
      <c r="D83" s="68"/>
      <c r="E83" s="60" t="s">
        <v>23</v>
      </c>
      <c r="F83" s="60"/>
      <c r="G83" s="62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4</v>
      </c>
      <c r="L83" s="33"/>
      <c r="M83" s="31"/>
      <c r="N83" s="31"/>
      <c r="O83" s="31"/>
      <c r="P83" s="31"/>
      <c r="Q83" s="31">
        <v>4</v>
      </c>
      <c r="R83" s="31"/>
      <c r="S83" s="31"/>
    </row>
    <row r="84" spans="1:19">
      <c r="A84" s="73"/>
      <c r="B84" s="63"/>
      <c r="C84" s="69"/>
      <c r="D84" s="71"/>
      <c r="E84" s="61"/>
      <c r="F84" s="61"/>
      <c r="G84" s="63"/>
      <c r="H84" s="57" t="str">
        <f>IF(E83="","","実績")</f>
        <v>実績</v>
      </c>
      <c r="I84" s="57"/>
      <c r="J84" s="57"/>
      <c r="K84" s="10">
        <f t="shared" si="21"/>
        <v>1.7</v>
      </c>
      <c r="L84" s="41"/>
      <c r="M84" s="32"/>
      <c r="N84" s="32"/>
      <c r="O84" s="32"/>
      <c r="P84" s="32">
        <v>1.7</v>
      </c>
      <c r="Q84" s="32"/>
      <c r="R84" s="32"/>
      <c r="S84" s="32"/>
    </row>
    <row r="85" spans="1:19">
      <c r="A85" s="75" t="s">
        <v>56</v>
      </c>
      <c r="B85" s="76"/>
      <c r="C85" s="76"/>
      <c r="D85" s="77"/>
      <c r="E85" s="81"/>
      <c r="F85" s="81"/>
      <c r="G85" s="119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5.3</v>
      </c>
      <c r="S85" s="35">
        <f t="shared" si="23"/>
        <v>0</v>
      </c>
    </row>
    <row r="86" spans="1:19">
      <c r="A86" s="78"/>
      <c r="B86" s="79"/>
      <c r="C86" s="79"/>
      <c r="D86" s="80"/>
      <c r="E86" s="82"/>
      <c r="F86" s="82"/>
      <c r="G86" s="120"/>
      <c r="H86" s="7" t="s">
        <v>20</v>
      </c>
      <c r="I86" s="7"/>
      <c r="J86" s="7"/>
      <c r="K86" s="15">
        <f>SUMPRODUCT((MOD(ROW(K$87:K$98),2)=0)*K$87:K$98)</f>
        <v>5.3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5.3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>
      <c r="A87" s="72">
        <v>1</v>
      </c>
      <c r="B87" s="66" t="s">
        <v>38</v>
      </c>
      <c r="C87" s="67"/>
      <c r="D87" s="68"/>
      <c r="E87" s="64"/>
      <c r="F87" s="64"/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>
      <c r="A88" s="73"/>
      <c r="B88" s="69"/>
      <c r="C88" s="70"/>
      <c r="D88" s="71"/>
      <c r="E88" s="65"/>
      <c r="F88" s="6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>
      <c r="A89" s="72"/>
      <c r="B89" s="74" t="s">
        <v>25</v>
      </c>
      <c r="C89" s="66" t="s">
        <v>57</v>
      </c>
      <c r="D89" s="68"/>
      <c r="E89" s="60" t="s">
        <v>58</v>
      </c>
      <c r="F89" s="60"/>
      <c r="G89" s="62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v>2.5</v>
      </c>
      <c r="S89" s="31"/>
    </row>
    <row r="90" spans="1:19">
      <c r="A90" s="73"/>
      <c r="B90" s="63"/>
      <c r="C90" s="69"/>
      <c r="D90" s="71"/>
      <c r="E90" s="61"/>
      <c r="F90" s="61"/>
      <c r="G90" s="63"/>
      <c r="H90" s="57" t="str">
        <f>IF(E89="","","実績")</f>
        <v>実績</v>
      </c>
      <c r="I90" s="57"/>
      <c r="J90" s="57"/>
      <c r="K90" s="10">
        <f>SUM(L90:S90)</f>
        <v>2.5</v>
      </c>
      <c r="L90" s="41"/>
      <c r="M90" s="32"/>
      <c r="N90" s="32"/>
      <c r="O90" s="32"/>
      <c r="P90" s="32">
        <v>2.5</v>
      </c>
      <c r="Q90" s="32"/>
      <c r="R90" s="32"/>
      <c r="S90" s="32"/>
    </row>
    <row r="91" spans="1:19">
      <c r="A91" s="72"/>
      <c r="B91" s="74" t="s">
        <v>28</v>
      </c>
      <c r="C91" s="125" t="s">
        <v>59</v>
      </c>
      <c r="D91" s="68"/>
      <c r="E91" s="60" t="s">
        <v>58</v>
      </c>
      <c r="F91" s="60"/>
      <c r="G91" s="62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/>
      <c r="R91" s="31">
        <v>1.25</v>
      </c>
      <c r="S91" s="31"/>
    </row>
    <row r="92" spans="1:19">
      <c r="A92" s="73"/>
      <c r="B92" s="63"/>
      <c r="C92" s="69"/>
      <c r="D92" s="71"/>
      <c r="E92" s="61"/>
      <c r="F92" s="61"/>
      <c r="G92" s="63"/>
      <c r="H92" s="57" t="str">
        <f>IF(E91="","","実績")</f>
        <v>実績</v>
      </c>
      <c r="I92" s="57"/>
      <c r="J92" s="57"/>
      <c r="K92" s="10">
        <f>SUM(L92:S92)</f>
        <v>1.25</v>
      </c>
      <c r="L92" s="41"/>
      <c r="M92" s="32"/>
      <c r="N92" s="32"/>
      <c r="O92" s="32"/>
      <c r="P92" s="32">
        <v>1.25</v>
      </c>
      <c r="Q92" s="32"/>
      <c r="R92" s="32"/>
      <c r="S92" s="32"/>
    </row>
    <row r="93" spans="1:19">
      <c r="A93" s="72">
        <v>2</v>
      </c>
      <c r="B93" s="66" t="s">
        <v>31</v>
      </c>
      <c r="C93" s="67"/>
      <c r="D93" s="68"/>
      <c r="E93" s="64"/>
      <c r="F93" s="64"/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>
      <c r="A94" s="73"/>
      <c r="B94" s="69"/>
      <c r="C94" s="70"/>
      <c r="D94" s="71"/>
      <c r="E94" s="65"/>
      <c r="F94" s="6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>
      <c r="A95" s="72"/>
      <c r="B95" s="74" t="s">
        <v>25</v>
      </c>
      <c r="C95" s="66" t="s">
        <v>31</v>
      </c>
      <c r="D95" s="68"/>
      <c r="E95" s="60" t="s">
        <v>32</v>
      </c>
      <c r="F95" s="60"/>
      <c r="G95" s="62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/>
      <c r="R95" s="31">
        <v>1.25</v>
      </c>
      <c r="S95" s="31"/>
    </row>
    <row r="96" spans="1:19">
      <c r="A96" s="73"/>
      <c r="B96" s="63"/>
      <c r="C96" s="69"/>
      <c r="D96" s="71"/>
      <c r="E96" s="61"/>
      <c r="F96" s="61"/>
      <c r="G96" s="63"/>
      <c r="H96" s="57" t="str">
        <f>IF(E95="","","実績")</f>
        <v>実績</v>
      </c>
      <c r="I96" s="57"/>
      <c r="J96" s="57"/>
      <c r="K96" s="10">
        <f t="shared" si="25"/>
        <v>1.25</v>
      </c>
      <c r="L96" s="41"/>
      <c r="M96" s="32"/>
      <c r="N96" s="32"/>
      <c r="O96" s="32"/>
      <c r="P96" s="32">
        <v>1.25</v>
      </c>
      <c r="Q96" s="32"/>
      <c r="R96" s="32"/>
      <c r="S96" s="32"/>
    </row>
    <row r="97" spans="1:19">
      <c r="A97" s="72"/>
      <c r="B97" s="74" t="s">
        <v>28</v>
      </c>
      <c r="C97" s="66" t="s">
        <v>45</v>
      </c>
      <c r="D97" s="68"/>
      <c r="E97" s="60" t="s">
        <v>23</v>
      </c>
      <c r="F97" s="60"/>
      <c r="G97" s="62"/>
      <c r="H97" s="8" t="str">
        <f>IF(E97="","","予定")</f>
        <v>予定</v>
      </c>
      <c r="I97" s="8" t="s">
        <v>49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/>
      <c r="R97" s="31">
        <v>0.3</v>
      </c>
      <c r="S97" s="31"/>
    </row>
    <row r="98" spans="1:19">
      <c r="A98" s="73"/>
      <c r="B98" s="63"/>
      <c r="C98" s="69"/>
      <c r="D98" s="71"/>
      <c r="E98" s="61"/>
      <c r="F98" s="61"/>
      <c r="G98" s="63"/>
      <c r="H98" s="57" t="str">
        <f>IF(E97="","","実績")</f>
        <v>実績</v>
      </c>
      <c r="I98" s="57"/>
      <c r="J98" s="57"/>
      <c r="K98" s="10">
        <f t="shared" si="25"/>
        <v>0.3</v>
      </c>
      <c r="L98" s="43"/>
      <c r="M98" s="44"/>
      <c r="N98" s="44"/>
      <c r="O98" s="44"/>
      <c r="P98" s="44">
        <v>0.3</v>
      </c>
      <c r="Q98" s="44"/>
      <c r="R98" s="44"/>
      <c r="S98" s="44"/>
    </row>
    <row r="99" spans="1:19">
      <c r="A99" s="75" t="s">
        <v>61</v>
      </c>
      <c r="B99" s="76"/>
      <c r="C99" s="76"/>
      <c r="D99" s="77"/>
      <c r="E99" s="81"/>
      <c r="F99" s="81"/>
      <c r="G99" s="119"/>
      <c r="H99" s="20" t="s">
        <v>19</v>
      </c>
      <c r="I99" s="20"/>
      <c r="J99" s="20"/>
      <c r="K99" s="21">
        <f>SUMPRODUCT((MOD(ROW(K$101:K$112),2)=1)*K$101:K$112)</f>
        <v>6.55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6.55</v>
      </c>
      <c r="S99" s="35">
        <f>SUMPRODUCT((MOD(ROW(S$101:S$112),2)=1)*S$101:S$112)</f>
        <v>0</v>
      </c>
    </row>
    <row r="100" spans="1:19">
      <c r="A100" s="78"/>
      <c r="B100" s="79"/>
      <c r="C100" s="79"/>
      <c r="D100" s="80"/>
      <c r="E100" s="82"/>
      <c r="F100" s="82"/>
      <c r="G100" s="120"/>
      <c r="H100" s="7" t="s">
        <v>20</v>
      </c>
      <c r="I100" s="7"/>
      <c r="J100" s="7"/>
      <c r="K100" s="15">
        <f>SUMPRODUCT((MOD(ROW(K$101:K$112),2)=0)*K$101:K$112)</f>
        <v>6.55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4</v>
      </c>
      <c r="Q100" s="37">
        <f t="shared" si="27"/>
        <v>2.5499999999999998</v>
      </c>
      <c r="R100" s="37">
        <f t="shared" si="27"/>
        <v>0</v>
      </c>
      <c r="S100" s="37">
        <f t="shared" si="27"/>
        <v>0</v>
      </c>
    </row>
    <row r="101" spans="1:19">
      <c r="A101" s="72">
        <v>1</v>
      </c>
      <c r="B101" s="66" t="s">
        <v>38</v>
      </c>
      <c r="C101" s="67"/>
      <c r="D101" s="68"/>
      <c r="E101" s="64"/>
      <c r="F101" s="64"/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>
      <c r="A102" s="73"/>
      <c r="B102" s="69"/>
      <c r="C102" s="70"/>
      <c r="D102" s="71"/>
      <c r="E102" s="65"/>
      <c r="F102" s="6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>
      <c r="A103" s="72"/>
      <c r="B103" s="74" t="s">
        <v>25</v>
      </c>
      <c r="C103" s="66" t="s">
        <v>62</v>
      </c>
      <c r="D103" s="68"/>
      <c r="E103" s="60" t="s">
        <v>23</v>
      </c>
      <c r="F103" s="60"/>
      <c r="G103" s="62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>
      <c r="A104" s="73"/>
      <c r="B104" s="63"/>
      <c r="C104" s="69"/>
      <c r="D104" s="71"/>
      <c r="E104" s="61"/>
      <c r="F104" s="61"/>
      <c r="G104" s="63"/>
      <c r="H104" s="57" t="str">
        <f>IF(E103="","","実績")</f>
        <v>実績</v>
      </c>
      <c r="I104" s="57"/>
      <c r="J104" s="57"/>
      <c r="K104" s="10">
        <f>SUM(L104:S104)</f>
        <v>2.5</v>
      </c>
      <c r="L104" s="41"/>
      <c r="M104" s="32"/>
      <c r="N104" s="32"/>
      <c r="O104" s="32"/>
      <c r="P104" s="32">
        <v>2.5</v>
      </c>
      <c r="Q104" s="32"/>
      <c r="R104" s="32"/>
      <c r="S104" s="32"/>
    </row>
    <row r="105" spans="1:19">
      <c r="A105" s="72"/>
      <c r="B105" s="74" t="s">
        <v>28</v>
      </c>
      <c r="C105" s="66" t="s">
        <v>63</v>
      </c>
      <c r="D105" s="68"/>
      <c r="E105" s="60" t="s">
        <v>23</v>
      </c>
      <c r="F105" s="60"/>
      <c r="G105" s="62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>
      <c r="A106" s="73"/>
      <c r="B106" s="63"/>
      <c r="C106" s="69"/>
      <c r="D106" s="71"/>
      <c r="E106" s="61"/>
      <c r="F106" s="61"/>
      <c r="G106" s="63"/>
      <c r="H106" s="57" t="str">
        <f>IF(E105="","","実績")</f>
        <v>実績</v>
      </c>
      <c r="I106" s="57"/>
      <c r="J106" s="57"/>
      <c r="K106" s="10">
        <f>SUM(L106:S106)</f>
        <v>1.5</v>
      </c>
      <c r="L106" s="41"/>
      <c r="M106" s="32"/>
      <c r="N106" s="32"/>
      <c r="O106" s="32"/>
      <c r="P106" s="32">
        <v>1.5</v>
      </c>
      <c r="Q106" s="32"/>
      <c r="R106" s="32"/>
      <c r="S106" s="32"/>
    </row>
    <row r="107" spans="1:19">
      <c r="A107" s="72">
        <v>2</v>
      </c>
      <c r="B107" s="66" t="s">
        <v>31</v>
      </c>
      <c r="C107" s="67"/>
      <c r="D107" s="68"/>
      <c r="E107" s="64"/>
      <c r="F107" s="64"/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>
      <c r="A108" s="73"/>
      <c r="B108" s="69"/>
      <c r="C108" s="70"/>
      <c r="D108" s="71"/>
      <c r="E108" s="65"/>
      <c r="F108" s="6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>
      <c r="A109" s="72"/>
      <c r="B109" s="74" t="s">
        <v>25</v>
      </c>
      <c r="C109" s="66" t="s">
        <v>31</v>
      </c>
      <c r="D109" s="68"/>
      <c r="E109" s="60" t="s">
        <v>32</v>
      </c>
      <c r="F109" s="60"/>
      <c r="G109" s="62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2.25</v>
      </c>
      <c r="L109" s="33"/>
      <c r="M109" s="31"/>
      <c r="N109" s="31"/>
      <c r="O109" s="31"/>
      <c r="P109" s="31"/>
      <c r="Q109" s="31"/>
      <c r="R109" s="31">
        <v>2.25</v>
      </c>
      <c r="S109" s="31"/>
    </row>
    <row r="110" spans="1:19">
      <c r="A110" s="73"/>
      <c r="B110" s="63"/>
      <c r="C110" s="69"/>
      <c r="D110" s="71"/>
      <c r="E110" s="61"/>
      <c r="F110" s="61"/>
      <c r="G110" s="63"/>
      <c r="H110" s="57" t="str">
        <f>IF(E109="","","実績")</f>
        <v>実績</v>
      </c>
      <c r="I110" s="57"/>
      <c r="J110" s="57"/>
      <c r="K110" s="10">
        <f t="shared" si="28"/>
        <v>2.25</v>
      </c>
      <c r="L110" s="41"/>
      <c r="M110" s="32"/>
      <c r="N110" s="32"/>
      <c r="O110" s="32"/>
      <c r="P110" s="32"/>
      <c r="Q110" s="32">
        <v>2.25</v>
      </c>
      <c r="R110" s="32"/>
      <c r="S110" s="32"/>
    </row>
    <row r="111" spans="1:19">
      <c r="A111" s="72"/>
      <c r="B111" s="74" t="s">
        <v>28</v>
      </c>
      <c r="C111" s="66" t="s">
        <v>45</v>
      </c>
      <c r="D111" s="68"/>
      <c r="E111" s="60" t="s">
        <v>23</v>
      </c>
      <c r="F111" s="60"/>
      <c r="G111" s="62"/>
      <c r="H111" s="8" t="str">
        <f>IF(E111="","","予定")</f>
        <v>予定</v>
      </c>
      <c r="I111" s="8" t="s">
        <v>49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/>
      <c r="R111" s="31">
        <v>0.3</v>
      </c>
      <c r="S111" s="31"/>
    </row>
    <row r="112" spans="1:19">
      <c r="A112" s="73"/>
      <c r="B112" s="63"/>
      <c r="C112" s="69"/>
      <c r="D112" s="71"/>
      <c r="E112" s="61"/>
      <c r="F112" s="61"/>
      <c r="G112" s="63"/>
      <c r="H112" s="57" t="str">
        <f>IF(E111="","","実績")</f>
        <v>実績</v>
      </c>
      <c r="I112" s="57"/>
      <c r="J112" s="57"/>
      <c r="K112" s="10">
        <f t="shared" si="28"/>
        <v>0.3</v>
      </c>
      <c r="L112" s="41"/>
      <c r="M112" s="32"/>
      <c r="N112" s="32"/>
      <c r="O112" s="32"/>
      <c r="P112" s="32"/>
      <c r="Q112" s="32">
        <v>0.3</v>
      </c>
      <c r="R112" s="32"/>
      <c r="S112" s="32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45:S47 M48:S48 L48:L49 L79:S80 L83:S84 L82:R82 S81:S82 L9:S16 L17:L18 N17:S18 L25:S36 N49:S49 L50:S58 L81:Q81 L101:S112 L87:S98">
    <cfRule type="expression" dxfId="25" priority="35" stopIfTrue="1">
      <formula>AND(ROW()&gt;4, COLUMN()&gt;8, MOD(ROW(),2)=1, ISNONTEXT(L9), L9&gt;0)</formula>
    </cfRule>
    <cfRule type="expression" dxfId="24" priority="36" stopIfTrue="1">
      <formula>AND(ROW()&gt;4, COLUMN()&gt;8,  MOD(ROW(),2)=0, ISNONTEXT(L9), L9&gt;0)</formula>
    </cfRule>
  </conditionalFormatting>
  <conditionalFormatting sqref="L19:L20 N19:S20">
    <cfRule type="expression" dxfId="23" priority="33" stopIfTrue="1">
      <formula>AND(ROW()&gt;4, COLUMN()&gt;8, MOD(ROW(),2)=1, ISNONTEXT(L19), L19&gt;0)</formula>
    </cfRule>
    <cfRule type="expression" dxfId="22" priority="34" stopIfTrue="1">
      <formula>AND(ROW()&gt;4, COLUMN()&gt;8,  MOD(ROW(),2)=0, ISNONTEXT(L19), L19&gt;0)</formula>
    </cfRule>
  </conditionalFormatting>
  <conditionalFormatting sqref="L61:S64 L67:S76">
    <cfRule type="expression" dxfId="21" priority="31" stopIfTrue="1">
      <formula>AND(ROW()&gt;4, COLUMN()&gt;8, MOD(ROW(),2)=1, ISNONTEXT(L61), L61&gt;0)</formula>
    </cfRule>
    <cfRule type="expression" dxfId="20" priority="32" stopIfTrue="1">
      <formula>AND(ROW()&gt;4, COLUMN()&gt;8,  MOD(ROW(),2)=0, ISNONTEXT(L61), L61&gt;0)</formula>
    </cfRule>
  </conditionalFormatting>
  <conditionalFormatting sqref="L22:S22 L21 N21:S21">
    <cfRule type="expression" dxfId="19" priority="29" stopIfTrue="1">
      <formula>AND(ROW()&gt;4, COLUMN()&gt;8, MOD(ROW(),2)=1, ISNONTEXT(L21), L21&gt;0)</formula>
    </cfRule>
    <cfRule type="expression" dxfId="18" priority="30" stopIfTrue="1">
      <formula>AND(ROW()&gt;4, COLUMN()&gt;8,  MOD(ROW(),2)=0, ISNONTEXT(L21), L21&gt;0)</formula>
    </cfRule>
  </conditionalFormatting>
  <conditionalFormatting sqref="L37:M38 L42:S42 L41:M41 O41:S41 O37:S38">
    <cfRule type="expression" dxfId="17" priority="27" stopIfTrue="1">
      <formula>AND(ROW()&gt;4, COLUMN()&gt;8, MOD(ROW(),2)=1, ISNONTEXT(L37), L37&gt;0)</formula>
    </cfRule>
    <cfRule type="expression" dxfId="16" priority="28" stopIfTrue="1">
      <formula>AND(ROW()&gt;4, COLUMN()&gt;8,  MOD(ROW(),2)=0, ISNONTEXT(L37), L37&gt;0)</formula>
    </cfRule>
  </conditionalFormatting>
  <conditionalFormatting sqref="L39:M40 O39:S40">
    <cfRule type="expression" dxfId="15" priority="25" stopIfTrue="1">
      <formula>AND(ROW()&gt;4, COLUMN()&gt;8, MOD(ROW(),2)=1, ISNONTEXT(L39), L39&gt;0)</formula>
    </cfRule>
    <cfRule type="expression" dxfId="14" priority="26" stopIfTrue="1">
      <formula>AND(ROW()&gt;4, COLUMN()&gt;8,  MOD(ROW(),2)=0, ISNONTEXT(L39), L39&gt;0)</formula>
    </cfRule>
  </conditionalFormatting>
  <conditionalFormatting sqref="L65:S66">
    <cfRule type="expression" dxfId="13" priority="23" stopIfTrue="1">
      <formula>AND(ROW()&gt;4, COLUMN()&gt;8, MOD(ROW(),2)=1, ISNONTEXT(L65), L65&gt;0)</formula>
    </cfRule>
    <cfRule type="expression" dxfId="12" priority="24" stopIfTrue="1">
      <formula>AND(ROW()&gt;4, COLUMN()&gt;8,  MOD(ROW(),2)=0, ISNONTEXT(L65), L65&gt;0)</formula>
    </cfRule>
  </conditionalFormatting>
  <conditionalFormatting sqref="M17:M18">
    <cfRule type="expression" dxfId="11" priority="21" stopIfTrue="1">
      <formula>AND(ROW()&gt;4, COLUMN()&gt;8, MOD(ROW(),2)=1, ISNONTEXT(M17), M17&gt;0)</formula>
    </cfRule>
    <cfRule type="expression" dxfId="10" priority="22" stopIfTrue="1">
      <formula>AND(ROW()&gt;4, COLUMN()&gt;8,  MOD(ROW(),2)=0, ISNONTEXT(M17), M17&gt;0)</formula>
    </cfRule>
  </conditionalFormatting>
  <conditionalFormatting sqref="M19:M20">
    <cfRule type="expression" dxfId="9" priority="19" stopIfTrue="1">
      <formula>AND(ROW()&gt;4, COLUMN()&gt;8, MOD(ROW(),2)=1, ISNONTEXT(M19), M19&gt;0)</formula>
    </cfRule>
    <cfRule type="expression" dxfId="8" priority="20" stopIfTrue="1">
      <formula>AND(ROW()&gt;4, COLUMN()&gt;8,  MOD(ROW(),2)=0, ISNONTEXT(M19), M19&gt;0)</formula>
    </cfRule>
  </conditionalFormatting>
  <conditionalFormatting sqref="M21">
    <cfRule type="expression" dxfId="7" priority="17" stopIfTrue="1">
      <formula>AND(ROW()&gt;4, COLUMN()&gt;8, MOD(ROW(),2)=1, ISNONTEXT(M21), M21&gt;0)</formula>
    </cfRule>
    <cfRule type="expression" dxfId="6" priority="18" stopIfTrue="1">
      <formula>AND(ROW()&gt;4, COLUMN()&gt;8,  MOD(ROW(),2)=0, ISNONTEXT(M21), M21&gt;0)</formula>
    </cfRule>
  </conditionalFormatting>
  <conditionalFormatting sqref="N37:N38 N41">
    <cfRule type="expression" dxfId="5" priority="3" stopIfTrue="1">
      <formula>AND(ROW()&gt;4, COLUMN()&gt;8, MOD(ROW(),2)=1, ISNONTEXT(N37), N37&gt;0)</formula>
    </cfRule>
    <cfRule type="expression" dxfId="4" priority="4" stopIfTrue="1">
      <formula>AND(ROW()&gt;4, COLUMN()&gt;8,  MOD(ROW(),2)=0, ISNONTEXT(N37), N37&gt;0)</formula>
    </cfRule>
  </conditionalFormatting>
  <conditionalFormatting sqref="N39:N40">
    <cfRule type="expression" dxfId="3" priority="1" stopIfTrue="1">
      <formula>AND(ROW()&gt;4, COLUMN()&gt;8, MOD(ROW(),2)=1, ISNONTEXT(N39), N39&gt;0)</formula>
    </cfRule>
    <cfRule type="expression" dxfId="2" priority="2" stopIfTrue="1">
      <formula>AND(ROW()&gt;4, COLUMN()&gt;8,  MOD(ROW(),2)=0, ISNONTEXT(N39), N39&gt;0)</formula>
    </cfRule>
  </conditionalFormatting>
  <dataValidations count="3">
    <dataValidation type="list" allowBlank="1" showInputMessage="1" showErrorMessage="1" sqref="F101:F112 F87:F98 F79:F84 F25:F42 F9:F22 F45:F58 F61:F76" xr:uid="{B133A7FF-6626-481D-81D7-AC9A889BE375}">
      <formula1>"着手,完了"</formula1>
    </dataValidation>
    <dataValidation type="list" allowBlank="1" showInputMessage="1" showErrorMessage="1" sqref="E35 E15 E9 E23:E25 E99:E101 E107 E43:E45 E51 E59:E61 E69 E77:E79 E85:E87 E93" xr:uid="{719CAF7A-68D5-4A79-BA55-5EE80BA9D427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3D9D6497-07FC-4DCF-B285-1A20F97F3AF3}">
      <formula1>"新規作成,更新,レビュー参加,その他"</formula1>
    </dataValidation>
  </dataValidations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4B00-1ACC-41A3-9043-FC2184E0AC61}">
  <dimension ref="A1:O90"/>
  <sheetViews>
    <sheetView tabSelected="1" topLeftCell="J1" workbookViewId="0">
      <selection activeCell="P71" sqref="P71"/>
    </sheetView>
  </sheetViews>
  <sheetFormatPr defaultRowHeight="13.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5">
      <c r="A1" s="102" t="s">
        <v>0</v>
      </c>
      <c r="B1" s="96"/>
      <c r="C1" s="96"/>
      <c r="D1" s="96"/>
      <c r="E1" s="99" t="s">
        <v>1</v>
      </c>
      <c r="F1" s="99" t="s">
        <v>2</v>
      </c>
      <c r="G1" s="96" t="s">
        <v>3</v>
      </c>
      <c r="H1" s="99" t="s">
        <v>4</v>
      </c>
      <c r="I1" s="99" t="s">
        <v>5</v>
      </c>
      <c r="J1" s="99" t="s">
        <v>6</v>
      </c>
      <c r="K1" s="93" t="s">
        <v>7</v>
      </c>
      <c r="L1" s="83">
        <v>43994</v>
      </c>
      <c r="M1" s="84"/>
      <c r="N1" s="83">
        <v>43997</v>
      </c>
      <c r="O1" s="84"/>
    </row>
    <row r="2" spans="1:15">
      <c r="A2" s="103"/>
      <c r="B2" s="97"/>
      <c r="C2" s="97"/>
      <c r="D2" s="97"/>
      <c r="E2" s="100"/>
      <c r="F2" s="100"/>
      <c r="G2" s="97"/>
      <c r="H2" s="121"/>
      <c r="I2" s="100"/>
      <c r="J2" s="100"/>
      <c r="K2" s="94"/>
      <c r="L2" s="87" t="s">
        <v>11</v>
      </c>
      <c r="M2" s="86"/>
      <c r="N2" s="87" t="s">
        <v>71</v>
      </c>
      <c r="O2" s="86"/>
    </row>
    <row r="3" spans="1:15">
      <c r="A3" s="103"/>
      <c r="B3" s="97"/>
      <c r="C3" s="97"/>
      <c r="D3" s="97"/>
      <c r="E3" s="100"/>
      <c r="F3" s="100"/>
      <c r="G3" s="97"/>
      <c r="H3" s="121"/>
      <c r="I3" s="100"/>
      <c r="J3" s="100"/>
      <c r="K3" s="94"/>
      <c r="L3" s="91" t="s">
        <v>12</v>
      </c>
      <c r="M3" s="90"/>
      <c r="N3" s="89" t="s">
        <v>13</v>
      </c>
      <c r="O3" s="90"/>
    </row>
    <row r="4" spans="1:15">
      <c r="A4" s="104"/>
      <c r="B4" s="98"/>
      <c r="C4" s="98"/>
      <c r="D4" s="98"/>
      <c r="E4" s="101"/>
      <c r="F4" s="101"/>
      <c r="G4" s="98"/>
      <c r="H4" s="122"/>
      <c r="I4" s="101"/>
      <c r="J4" s="101"/>
      <c r="K4" s="95"/>
      <c r="L4" s="2" t="s">
        <v>16</v>
      </c>
      <c r="M4" s="3" t="s">
        <v>17</v>
      </c>
      <c r="N4" s="2" t="s">
        <v>16</v>
      </c>
      <c r="O4" s="3" t="s">
        <v>17</v>
      </c>
    </row>
    <row r="5" spans="1:15">
      <c r="A5" s="105" t="s">
        <v>18</v>
      </c>
      <c r="B5" s="106"/>
      <c r="C5" s="106"/>
      <c r="D5" s="107"/>
      <c r="E5" s="111"/>
      <c r="F5" s="111"/>
      <c r="G5" s="123"/>
      <c r="H5" s="16" t="s">
        <v>19</v>
      </c>
      <c r="I5" s="17"/>
      <c r="J5" s="17"/>
      <c r="K5" s="45">
        <f>SUM(K7,K13,K21,K37,K55,K63,K77)</f>
        <v>26.950000000000003</v>
      </c>
      <c r="L5" s="27">
        <f>SUM(L7,L13,L21,L37,L55,L63,L77)</f>
        <v>0</v>
      </c>
      <c r="M5" s="27">
        <f>SUM(M7,M13,M21,M37,M55,M63,M77)</f>
        <v>9.3000000000000007</v>
      </c>
      <c r="N5" s="27">
        <f>SUM(N7,N13,N21,N37,N55,N63,N77)</f>
        <v>17.650000000000002</v>
      </c>
      <c r="O5" s="27">
        <f>SUM(O7,O13,O21,O37,O55,O63,O77)</f>
        <v>0</v>
      </c>
    </row>
    <row r="6" spans="1:15">
      <c r="A6" s="108"/>
      <c r="B6" s="109"/>
      <c r="C6" s="109"/>
      <c r="D6" s="110"/>
      <c r="E6" s="112"/>
      <c r="F6" s="112"/>
      <c r="G6" s="124"/>
      <c r="H6" s="18" t="s">
        <v>20</v>
      </c>
      <c r="I6" s="19"/>
      <c r="J6" s="19"/>
      <c r="K6" s="47">
        <f>SUM(L8,L14,L22,L38,L56,L64)</f>
        <v>0</v>
      </c>
      <c r="L6" s="47">
        <f>SUM(L8,L14,L22,L38,L56,L64)</f>
        <v>0</v>
      </c>
      <c r="M6" s="47">
        <f>SUM(M8,M14,M22,M38,M56,M64)</f>
        <v>0</v>
      </c>
      <c r="N6" s="47">
        <f>SUM(N8,N14,N22,N38,N56,N64)</f>
        <v>0</v>
      </c>
      <c r="O6" s="47">
        <f>SUM(O8,O14,O22,O38,O56,O64)</f>
        <v>0</v>
      </c>
    </row>
    <row r="7" spans="1:15">
      <c r="A7" s="113" t="s">
        <v>21</v>
      </c>
      <c r="B7" s="114"/>
      <c r="C7" s="114"/>
      <c r="D7" s="115"/>
      <c r="E7" s="118"/>
      <c r="F7" s="118"/>
      <c r="G7" s="116"/>
      <c r="H7" s="4" t="s">
        <v>19</v>
      </c>
      <c r="I7" s="5"/>
      <c r="J7" s="5"/>
      <c r="K7" s="14">
        <f>SUMPRODUCT((MOD(ROW(K$9:K$12),2)=1)*K$9:K$12)</f>
        <v>1.5</v>
      </c>
      <c r="L7" s="40">
        <f>SUMPRODUCT((MOD(ROW(L$9:L$12),2)=1)*L$9:L$12)</f>
        <v>0</v>
      </c>
      <c r="M7" s="28">
        <f>SUMPRODUCT((MOD(ROW(M$9:M$12),2)=1)*M$9:M$12)</f>
        <v>1.5</v>
      </c>
      <c r="N7" s="28">
        <f>SUMPRODUCT((MOD(ROW(N$9:N$12),2)=1)*N$9:N$12)</f>
        <v>0</v>
      </c>
      <c r="O7" s="28">
        <f>SUMPRODUCT((MOD(ROW(O$9:O$12),2)=1)*O$9:O$12)</f>
        <v>0</v>
      </c>
    </row>
    <row r="8" spans="1:15">
      <c r="A8" s="78"/>
      <c r="B8" s="79"/>
      <c r="C8" s="79"/>
      <c r="D8" s="80"/>
      <c r="E8" s="82"/>
      <c r="F8" s="82"/>
      <c r="G8" s="117"/>
      <c r="H8" s="6" t="s">
        <v>20</v>
      </c>
      <c r="I8" s="7"/>
      <c r="J8" s="7"/>
      <c r="K8" s="15">
        <f>SUMPRODUCT((MOD(ROW(K$9:K$12),2)=0)*K$9:K$12)</f>
        <v>0</v>
      </c>
      <c r="L8" s="38" cm="1">
        <f t="array" ref="L8">SUMPRODUCT((MOD(ROW(L$9:L$12),2)=0)*L$9:L$12)</f>
        <v>0</v>
      </c>
      <c r="M8" s="29">
        <f>SUMPRODUCT((MOD(ROW(M$9:M$12),2)=0)*M$9:M$12)</f>
        <v>0</v>
      </c>
      <c r="N8" s="29">
        <f>SUMPRODUCT((MOD(ROW(N$9:N$12),2)=0)*N$9:N$12)</f>
        <v>0</v>
      </c>
      <c r="O8" s="29">
        <f>SUMPRODUCT((MOD(ROW(O$9:O$12),2)=0)*O$9:O$12)</f>
        <v>0</v>
      </c>
    </row>
    <row r="9" spans="1:15">
      <c r="A9" s="72">
        <v>1</v>
      </c>
      <c r="B9" s="66" t="s">
        <v>22</v>
      </c>
      <c r="C9" s="67"/>
      <c r="D9" s="68"/>
      <c r="E9" s="64" t="s">
        <v>23</v>
      </c>
      <c r="F9" s="6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</row>
    <row r="10" spans="1:15">
      <c r="A10" s="73"/>
      <c r="B10" s="69"/>
      <c r="C10" s="70"/>
      <c r="D10" s="71"/>
      <c r="E10" s="65"/>
      <c r="F10" s="6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</row>
    <row r="11" spans="1:15">
      <c r="A11" s="72"/>
      <c r="B11" s="74" t="s">
        <v>72</v>
      </c>
      <c r="C11" s="66" t="s">
        <v>29</v>
      </c>
      <c r="D11" s="68"/>
      <c r="E11" s="60" t="s">
        <v>58</v>
      </c>
      <c r="F11" s="64" t="s">
        <v>24</v>
      </c>
      <c r="G11" s="62"/>
      <c r="H11" s="8" t="str">
        <f>IF(E11="","","予定")</f>
        <v>予定</v>
      </c>
      <c r="I11" s="8" t="s">
        <v>30</v>
      </c>
      <c r="J11" s="8">
        <v>5</v>
      </c>
      <c r="K11" s="9">
        <f>SUM(L11:O11)</f>
        <v>1.5</v>
      </c>
      <c r="L11" s="33"/>
      <c r="M11" s="53">
        <v>1.5</v>
      </c>
      <c r="N11" s="31"/>
      <c r="O11" s="31"/>
    </row>
    <row r="12" spans="1:15">
      <c r="A12" s="73"/>
      <c r="B12" s="63"/>
      <c r="C12" s="69"/>
      <c r="D12" s="71"/>
      <c r="E12" s="61"/>
      <c r="F12" s="65"/>
      <c r="G12" s="63"/>
      <c r="H12" s="57" t="str">
        <f>IF(E11="","","実績")</f>
        <v>実績</v>
      </c>
      <c r="I12" s="8"/>
      <c r="J12" s="8"/>
      <c r="K12" s="10"/>
      <c r="L12" s="41"/>
      <c r="M12" s="32"/>
      <c r="N12" s="32"/>
      <c r="O12" s="32"/>
    </row>
    <row r="13" spans="1:15">
      <c r="A13" s="75" t="s">
        <v>37</v>
      </c>
      <c r="B13" s="76"/>
      <c r="C13" s="76"/>
      <c r="D13" s="77"/>
      <c r="E13" s="81"/>
      <c r="F13" s="81"/>
      <c r="G13" s="119"/>
      <c r="H13" s="20" t="s">
        <v>19</v>
      </c>
      <c r="I13" s="20"/>
      <c r="J13" s="20"/>
      <c r="K13" s="21">
        <f>SUMPRODUCT((MOD(ROW(K$15:K$20),2)=1)*K$15:K$20)</f>
        <v>2</v>
      </c>
      <c r="L13" s="34">
        <f>SUMPRODUCT((MOD(ROW(L$15:L$20),2)=1)*L$15:L$20)</f>
        <v>0</v>
      </c>
      <c r="M13" s="35">
        <f>SUMPRODUCT((MOD(ROW(M$15:M$20),2)=1)*M$15:M$20)</f>
        <v>2</v>
      </c>
      <c r="N13" s="35">
        <f>SUMPRODUCT((MOD(ROW(N$15:N$20),2)=1)*N$15:N$20)</f>
        <v>0</v>
      </c>
      <c r="O13" s="35">
        <f>SUMPRODUCT((MOD(ROW(O$15:O$20),2)=1)*O$15:O$20)</f>
        <v>0</v>
      </c>
    </row>
    <row r="14" spans="1:15">
      <c r="A14" s="78"/>
      <c r="B14" s="79"/>
      <c r="C14" s="79"/>
      <c r="D14" s="80"/>
      <c r="E14" s="82"/>
      <c r="F14" s="82"/>
      <c r="G14" s="120"/>
      <c r="H14" s="7" t="s">
        <v>20</v>
      </c>
      <c r="I14" s="7"/>
      <c r="J14" s="7"/>
      <c r="K14" s="15">
        <f>SUMPRODUCT((MOD(ROW(K$15:K$20),2)=0)*K$15:K$20)</f>
        <v>0</v>
      </c>
      <c r="L14" s="42">
        <f>SUMPRODUCT((MOD(ROW(L$15:L$20),2)=0)*L$15:L$20)</f>
        <v>0</v>
      </c>
      <c r="M14" s="36">
        <f>SUMPRODUCT((MOD(ROW(M$15:M$20),2)=0)*M$15:M$20)</f>
        <v>0</v>
      </c>
      <c r="N14" s="36">
        <f>SUMPRODUCT((MOD(ROW(N$15:N$20),2)=0)*N$15:N$20)</f>
        <v>0</v>
      </c>
      <c r="O14" s="36">
        <f>SUMPRODUCT((MOD(ROW(O$15:O$20),2)=0)*O$15:O$20)</f>
        <v>0</v>
      </c>
    </row>
    <row r="15" spans="1:15">
      <c r="A15" s="72">
        <v>1</v>
      </c>
      <c r="B15" s="66" t="s">
        <v>38</v>
      </c>
      <c r="C15" s="67"/>
      <c r="D15" s="68"/>
      <c r="E15" s="64"/>
      <c r="F15" s="64" t="s">
        <v>24</v>
      </c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</row>
    <row r="16" spans="1:15">
      <c r="A16" s="73"/>
      <c r="B16" s="69"/>
      <c r="C16" s="70"/>
      <c r="D16" s="71"/>
      <c r="E16" s="65"/>
      <c r="F16" s="6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</row>
    <row r="17" spans="1:15">
      <c r="A17" s="72"/>
      <c r="B17" s="74" t="s">
        <v>28</v>
      </c>
      <c r="C17" s="66" t="s">
        <v>40</v>
      </c>
      <c r="D17" s="68"/>
      <c r="E17" s="60" t="s">
        <v>58</v>
      </c>
      <c r="F17" s="64" t="s">
        <v>24</v>
      </c>
      <c r="G17" s="62"/>
      <c r="H17" s="8" t="str">
        <f>IF(E17="","","予定")</f>
        <v>予定</v>
      </c>
      <c r="I17" s="8" t="s">
        <v>30</v>
      </c>
      <c r="J17" s="8">
        <v>5</v>
      </c>
      <c r="K17" s="9">
        <f>SUM(L17:O17)</f>
        <v>1</v>
      </c>
      <c r="L17" s="30"/>
      <c r="M17" s="54">
        <v>1</v>
      </c>
      <c r="N17" s="54"/>
      <c r="O17" s="31"/>
    </row>
    <row r="18" spans="1:15">
      <c r="A18" s="73"/>
      <c r="B18" s="63"/>
      <c r="C18" s="69"/>
      <c r="D18" s="71"/>
      <c r="E18" s="61"/>
      <c r="F18" s="65"/>
      <c r="G18" s="63"/>
      <c r="H18" s="57" t="str">
        <f>IF(E17="","","実績")</f>
        <v>実績</v>
      </c>
      <c r="I18" s="8"/>
      <c r="J18" s="8"/>
      <c r="K18" s="10">
        <f>SUM(L18:O18)</f>
        <v>0</v>
      </c>
      <c r="L18" s="48"/>
      <c r="M18" s="31"/>
      <c r="N18" s="32"/>
      <c r="O18" s="32"/>
    </row>
    <row r="19" spans="1:15">
      <c r="A19" s="72"/>
      <c r="B19" s="74" t="s">
        <v>34</v>
      </c>
      <c r="C19" s="66" t="s">
        <v>41</v>
      </c>
      <c r="D19" s="68"/>
      <c r="E19" s="60" t="s">
        <v>58</v>
      </c>
      <c r="F19" s="64" t="s">
        <v>24</v>
      </c>
      <c r="G19" s="62"/>
      <c r="H19" s="8" t="str">
        <f>IF(E19="","","予定")</f>
        <v>予定</v>
      </c>
      <c r="I19" s="8" t="s">
        <v>30</v>
      </c>
      <c r="J19" s="8">
        <v>5</v>
      </c>
      <c r="K19" s="9">
        <f>SUM(L19:O19)</f>
        <v>1</v>
      </c>
      <c r="L19" s="30"/>
      <c r="M19" s="31">
        <v>1</v>
      </c>
      <c r="N19" s="31"/>
      <c r="O19" s="31"/>
    </row>
    <row r="20" spans="1:15">
      <c r="A20" s="73"/>
      <c r="B20" s="63"/>
      <c r="C20" s="69"/>
      <c r="D20" s="71"/>
      <c r="E20" s="61"/>
      <c r="F20" s="65"/>
      <c r="G20" s="63"/>
      <c r="H20" s="57" t="str">
        <f>IF(E19="","","実績")</f>
        <v>実績</v>
      </c>
      <c r="I20" s="8"/>
      <c r="J20" s="8"/>
      <c r="K20" s="10">
        <f>SUM(L20:O20)</f>
        <v>0</v>
      </c>
      <c r="L20" s="48"/>
      <c r="M20" s="31"/>
      <c r="N20" s="32"/>
      <c r="O20" s="32"/>
    </row>
    <row r="21" spans="1:15">
      <c r="A21" s="75" t="s">
        <v>46</v>
      </c>
      <c r="B21" s="76"/>
      <c r="C21" s="76"/>
      <c r="D21" s="77"/>
      <c r="E21" s="81"/>
      <c r="F21" s="81"/>
      <c r="G21" s="119"/>
      <c r="H21" s="20" t="s">
        <v>19</v>
      </c>
      <c r="I21" s="20"/>
      <c r="J21" s="20"/>
      <c r="K21" s="21">
        <f>SUMPRODUCT((MOD(ROW(K$23:K$36),2)=1)*K$23:K$36)</f>
        <v>5.8</v>
      </c>
      <c r="L21" s="35">
        <f t="shared" ref="L21:M21" si="0">SUMPRODUCT((MOD(ROW(L$23:L$36),2)=1)*L$23:L$36)</f>
        <v>0</v>
      </c>
      <c r="M21" s="35" cm="1">
        <f t="array" ref="M21">SUMPRODUCT((MOD(ROW(M$23:M$36),2)=1)*M$23:M$36)</f>
        <v>5.8</v>
      </c>
      <c r="N21" s="35">
        <f>SUMPRODUCT((MOD(ROW(N$23:N$36),2)=1)*N$23:N$36)</f>
        <v>0</v>
      </c>
      <c r="O21" s="35">
        <f t="shared" ref="O21" si="1">SUMPRODUCT((MOD(ROW(O$23:O$36),2)=1)*O$23:O$36)</f>
        <v>0</v>
      </c>
    </row>
    <row r="22" spans="1:15">
      <c r="A22" s="78"/>
      <c r="B22" s="79"/>
      <c r="C22" s="79"/>
      <c r="D22" s="80"/>
      <c r="E22" s="82"/>
      <c r="F22" s="82"/>
      <c r="G22" s="120"/>
      <c r="H22" s="7" t="s">
        <v>20</v>
      </c>
      <c r="I22" s="7"/>
      <c r="J22" s="7"/>
      <c r="K22" s="15">
        <f>SUMPRODUCT((MOD(ROW(K$23:K$36),2)=0)*K$23:K$36)</f>
        <v>0</v>
      </c>
      <c r="L22" s="36">
        <f t="shared" ref="L22:O22" si="2">SUMPRODUCT((MOD(ROW(L$23:L$36),2)=0)*L$23:L$36)</f>
        <v>0</v>
      </c>
      <c r="M22" s="36">
        <f>SUMPRODUCT((MOD(ROW(M$23:M$36),2)=0)*M$23:M$36)</f>
        <v>0</v>
      </c>
      <c r="N22" s="36">
        <f t="shared" si="2"/>
        <v>0</v>
      </c>
      <c r="O22" s="36">
        <f t="shared" si="2"/>
        <v>0</v>
      </c>
    </row>
    <row r="23" spans="1:15">
      <c r="A23" s="72">
        <v>1</v>
      </c>
      <c r="B23" s="66" t="s">
        <v>22</v>
      </c>
      <c r="C23" s="67"/>
      <c r="D23" s="68"/>
      <c r="E23" s="64"/>
      <c r="F23" s="64"/>
      <c r="G23" s="58"/>
      <c r="H23" s="23" t="str">
        <f>IF(E23="","","予定")</f>
        <v/>
      </c>
      <c r="I23" s="23"/>
      <c r="J23" s="23"/>
      <c r="K23" s="25"/>
      <c r="L23" s="33"/>
      <c r="M23" s="31"/>
      <c r="N23" s="31"/>
      <c r="O23" s="31"/>
    </row>
    <row r="24" spans="1:15">
      <c r="A24" s="73"/>
      <c r="B24" s="69"/>
      <c r="C24" s="70"/>
      <c r="D24" s="71"/>
      <c r="E24" s="65"/>
      <c r="F24" s="65"/>
      <c r="G24" s="59"/>
      <c r="H24" s="24" t="str">
        <f>IF(E23="","","実績")</f>
        <v/>
      </c>
      <c r="I24" s="24"/>
      <c r="J24" s="24"/>
      <c r="K24" s="26"/>
      <c r="L24" s="41"/>
      <c r="M24" s="32"/>
      <c r="N24" s="32"/>
      <c r="O24" s="32"/>
    </row>
    <row r="25" spans="1:15">
      <c r="A25" s="72"/>
      <c r="B25" s="74" t="s">
        <v>25</v>
      </c>
      <c r="C25" s="66" t="s">
        <v>47</v>
      </c>
      <c r="D25" s="68"/>
      <c r="E25" s="60" t="s">
        <v>58</v>
      </c>
      <c r="F25" s="64"/>
      <c r="G25" s="62"/>
      <c r="H25" s="8" t="str">
        <f>IF(E25="","","予定")</f>
        <v>予定</v>
      </c>
      <c r="I25" s="8" t="s">
        <v>30</v>
      </c>
      <c r="J25" s="8">
        <v>5</v>
      </c>
      <c r="K25" s="9">
        <f>SUM(L25:O25)</f>
        <v>1.25</v>
      </c>
      <c r="L25" s="33"/>
      <c r="M25" s="31">
        <v>1.25</v>
      </c>
      <c r="N25" s="31"/>
      <c r="O25" s="31"/>
    </row>
    <row r="26" spans="1:15">
      <c r="A26" s="73"/>
      <c r="B26" s="63"/>
      <c r="C26" s="69"/>
      <c r="D26" s="71"/>
      <c r="E26" s="61"/>
      <c r="F26" s="65"/>
      <c r="G26" s="63"/>
      <c r="H26" s="57" t="str">
        <f>IF(E25="","","実績")</f>
        <v>実績</v>
      </c>
      <c r="I26" s="57"/>
      <c r="J26" s="57"/>
      <c r="K26" s="10">
        <f>SUM(L26:O26)</f>
        <v>0</v>
      </c>
      <c r="L26" s="41"/>
      <c r="M26" s="31"/>
      <c r="N26" s="32"/>
      <c r="O26" s="32"/>
    </row>
    <row r="27" spans="1:15">
      <c r="A27" s="72"/>
      <c r="B27" s="74" t="s">
        <v>28</v>
      </c>
      <c r="C27" s="66" t="s">
        <v>48</v>
      </c>
      <c r="D27" s="68"/>
      <c r="E27" s="60" t="s">
        <v>58</v>
      </c>
      <c r="F27" s="64"/>
      <c r="G27" s="62"/>
      <c r="H27" s="8" t="str">
        <f>IF(E27="","","予定")</f>
        <v>予定</v>
      </c>
      <c r="I27" s="8" t="s">
        <v>30</v>
      </c>
      <c r="J27" s="8">
        <v>5</v>
      </c>
      <c r="K27" s="9">
        <f>SUM(L27:O27)</f>
        <v>1.25</v>
      </c>
      <c r="L27" s="33"/>
      <c r="M27" s="1">
        <v>1.25</v>
      </c>
      <c r="N27" s="31"/>
      <c r="O27" s="31"/>
    </row>
    <row r="28" spans="1:15">
      <c r="A28" s="73"/>
      <c r="B28" s="63"/>
      <c r="C28" s="69"/>
      <c r="D28" s="71"/>
      <c r="E28" s="61"/>
      <c r="F28" s="65"/>
      <c r="G28" s="63"/>
      <c r="H28" s="57" t="str">
        <f>IF(E27="","","実績")</f>
        <v>実績</v>
      </c>
      <c r="I28" s="57"/>
      <c r="J28" s="57"/>
      <c r="K28" s="10">
        <f>SUM(L28:O28)</f>
        <v>0</v>
      </c>
      <c r="L28" s="41"/>
      <c r="M28" s="32"/>
      <c r="N28" s="32"/>
      <c r="O28" s="32"/>
    </row>
    <row r="29" spans="1:15">
      <c r="A29" s="72">
        <v>2</v>
      </c>
      <c r="B29" s="66" t="s">
        <v>31</v>
      </c>
      <c r="C29" s="67"/>
      <c r="D29" s="68"/>
      <c r="E29" s="64"/>
      <c r="F29" s="64"/>
      <c r="G29" s="58"/>
      <c r="H29" s="23" t="str">
        <f>IF(E29="","","予定")</f>
        <v/>
      </c>
      <c r="I29" s="23"/>
      <c r="J29" s="23"/>
      <c r="K29" s="25"/>
      <c r="L29" s="33"/>
      <c r="M29" s="31"/>
      <c r="N29" s="31"/>
      <c r="O29" s="31"/>
    </row>
    <row r="30" spans="1:15">
      <c r="A30" s="73"/>
      <c r="B30" s="69"/>
      <c r="C30" s="70"/>
      <c r="D30" s="71"/>
      <c r="E30" s="65"/>
      <c r="F30" s="65"/>
      <c r="G30" s="59"/>
      <c r="H30" s="24" t="str">
        <f>IF(E29="","","実績")</f>
        <v/>
      </c>
      <c r="I30" s="24"/>
      <c r="J30" s="24"/>
      <c r="K30" s="26"/>
      <c r="L30" s="41"/>
      <c r="M30" s="32"/>
      <c r="N30" s="32"/>
      <c r="O30" s="32"/>
    </row>
    <row r="31" spans="1:15">
      <c r="A31" s="72"/>
      <c r="B31" s="74" t="s">
        <v>25</v>
      </c>
      <c r="C31" s="66" t="s">
        <v>31</v>
      </c>
      <c r="D31" s="68"/>
      <c r="E31" s="60" t="s">
        <v>32</v>
      </c>
      <c r="F31" s="64"/>
      <c r="G31" s="62"/>
      <c r="H31" s="8" t="str">
        <f>IF(E31="","","予定")</f>
        <v>予定</v>
      </c>
      <c r="I31" s="8" t="s">
        <v>30</v>
      </c>
      <c r="J31" s="8">
        <v>5</v>
      </c>
      <c r="K31" s="9">
        <f>SUM(L31:O31)</f>
        <v>1.5</v>
      </c>
      <c r="L31" s="33"/>
      <c r="M31" s="31">
        <v>1.5</v>
      </c>
      <c r="N31" s="31"/>
      <c r="O31" s="31"/>
    </row>
    <row r="32" spans="1:15">
      <c r="A32" s="73"/>
      <c r="B32" s="63"/>
      <c r="C32" s="69"/>
      <c r="D32" s="71"/>
      <c r="E32" s="61"/>
      <c r="F32" s="65"/>
      <c r="G32" s="63"/>
      <c r="H32" s="57" t="str">
        <f>IF(E31="","","実績")</f>
        <v>実績</v>
      </c>
      <c r="I32" s="57"/>
      <c r="J32" s="57"/>
      <c r="K32" s="10">
        <f>SUM(L32:O32)</f>
        <v>0</v>
      </c>
      <c r="L32" s="41"/>
      <c r="M32" s="32"/>
      <c r="N32" s="32"/>
      <c r="O32" s="32"/>
    </row>
    <row r="33" spans="1:15">
      <c r="A33" s="72"/>
      <c r="B33" s="74" t="s">
        <v>28</v>
      </c>
      <c r="C33" s="66" t="s">
        <v>44</v>
      </c>
      <c r="D33" s="68"/>
      <c r="E33" s="60"/>
      <c r="F33" s="64"/>
      <c r="G33" s="62"/>
      <c r="H33" s="8" t="str">
        <f>IF(E33="","","予定")</f>
        <v/>
      </c>
      <c r="I33" s="8" t="s">
        <v>30</v>
      </c>
      <c r="J33" s="8">
        <v>5</v>
      </c>
      <c r="K33" s="9">
        <f>SUM(L33:O33)</f>
        <v>1.5</v>
      </c>
      <c r="L33" s="33"/>
      <c r="M33" s="31">
        <v>1.5</v>
      </c>
      <c r="N33" s="31"/>
      <c r="O33" s="31"/>
    </row>
    <row r="34" spans="1:15">
      <c r="A34" s="73"/>
      <c r="B34" s="63"/>
      <c r="C34" s="69"/>
      <c r="D34" s="71"/>
      <c r="E34" s="61"/>
      <c r="F34" s="65"/>
      <c r="G34" s="63"/>
      <c r="H34" s="57" t="str">
        <f>IF(E33="","","実績")</f>
        <v/>
      </c>
      <c r="I34" s="57"/>
      <c r="J34" s="57"/>
      <c r="K34" s="10">
        <f>SUM(L34:O34)</f>
        <v>0</v>
      </c>
      <c r="L34" s="41"/>
      <c r="M34" s="32"/>
      <c r="N34" s="32"/>
      <c r="O34" s="32"/>
    </row>
    <row r="35" spans="1:15">
      <c r="A35" s="72"/>
      <c r="B35" s="74" t="s">
        <v>34</v>
      </c>
      <c r="C35" s="66" t="s">
        <v>45</v>
      </c>
      <c r="D35" s="68"/>
      <c r="E35" s="60" t="s">
        <v>23</v>
      </c>
      <c r="F35" s="64"/>
      <c r="G35" s="62"/>
      <c r="H35" s="8" t="str">
        <f>IF(E35="","","予定")</f>
        <v>予定</v>
      </c>
      <c r="I35" s="8" t="s">
        <v>36</v>
      </c>
      <c r="J35" s="8">
        <v>1</v>
      </c>
      <c r="K35" s="9">
        <f>SUM(L35:O35)</f>
        <v>0.3</v>
      </c>
      <c r="L35" s="33"/>
      <c r="M35" s="31">
        <v>0.3</v>
      </c>
      <c r="N35" s="31"/>
      <c r="O35" s="31"/>
    </row>
    <row r="36" spans="1:15">
      <c r="A36" s="73"/>
      <c r="B36" s="63"/>
      <c r="C36" s="69"/>
      <c r="D36" s="71"/>
      <c r="E36" s="61"/>
      <c r="F36" s="65"/>
      <c r="G36" s="63"/>
      <c r="H36" s="57" t="str">
        <f>IF(E35="","","実績")</f>
        <v>実績</v>
      </c>
      <c r="I36" s="57"/>
      <c r="J36" s="57"/>
      <c r="K36" s="10">
        <f>SUM(L36:O36)</f>
        <v>0</v>
      </c>
      <c r="L36" s="43"/>
      <c r="M36" s="44"/>
      <c r="N36" s="44"/>
      <c r="O36" s="44"/>
    </row>
    <row r="37" spans="1:15">
      <c r="A37" s="75" t="s">
        <v>50</v>
      </c>
      <c r="B37" s="76"/>
      <c r="C37" s="76"/>
      <c r="D37" s="77"/>
      <c r="E37" s="81"/>
      <c r="F37" s="81"/>
      <c r="G37" s="119"/>
      <c r="H37" s="20" t="s">
        <v>19</v>
      </c>
      <c r="I37" s="20"/>
      <c r="J37" s="20"/>
      <c r="K37" s="21">
        <f>SUMPRODUCT((MOD(ROW(K$39:K$54),2)=1)*K$39:K$54)</f>
        <v>6.8</v>
      </c>
      <c r="L37" s="35">
        <f t="shared" ref="L37:N37" si="3">SUMPRODUCT((MOD(ROW(L$39:L$54),2)=1)*L$39:L$54)</f>
        <v>0</v>
      </c>
      <c r="M37" s="35">
        <f t="shared" si="3"/>
        <v>0</v>
      </c>
      <c r="N37" s="35">
        <f t="shared" si="3"/>
        <v>6.8</v>
      </c>
      <c r="O37" s="35">
        <f>SUMPRODUCT((MOD(ROW(O$39:O$54),2)=1)*O$39:O$54)</f>
        <v>0</v>
      </c>
    </row>
    <row r="38" spans="1:15">
      <c r="A38" s="78"/>
      <c r="B38" s="79"/>
      <c r="C38" s="79"/>
      <c r="D38" s="80"/>
      <c r="E38" s="82"/>
      <c r="F38" s="82"/>
      <c r="G38" s="120"/>
      <c r="H38" s="7" t="s">
        <v>20</v>
      </c>
      <c r="I38" s="7"/>
      <c r="J38" s="7"/>
      <c r="K38" s="15">
        <f>SUMPRODUCT((MOD(ROW(K$39:K$54),2)=0)*K$39:K$54)</f>
        <v>0</v>
      </c>
      <c r="L38" s="36">
        <f>SUMPRODUCT((MOD(ROW(L$39:L$54),2)=0)*L$39:L$54)</f>
        <v>0</v>
      </c>
      <c r="M38" s="36">
        <f t="shared" ref="M38:O38" si="4">SUMPRODUCT((MOD(ROW(M$39:M$54),2)=0)*M$39:M$54)</f>
        <v>0</v>
      </c>
      <c r="N38" s="36">
        <f t="shared" si="4"/>
        <v>0</v>
      </c>
      <c r="O38" s="36">
        <f t="shared" si="4"/>
        <v>0</v>
      </c>
    </row>
    <row r="39" spans="1:15">
      <c r="A39" s="72">
        <v>1</v>
      </c>
      <c r="B39" s="66" t="s">
        <v>38</v>
      </c>
      <c r="C39" s="67"/>
      <c r="D39" s="68"/>
      <c r="E39" s="64"/>
      <c r="F39" s="64"/>
      <c r="G39" s="58"/>
      <c r="H39" s="23" t="str">
        <f>IF(E39="","","予定")</f>
        <v/>
      </c>
      <c r="I39" s="23"/>
      <c r="J39" s="23"/>
      <c r="K39" s="25"/>
      <c r="L39" s="33"/>
      <c r="M39" s="31"/>
      <c r="N39" s="31"/>
      <c r="O39" s="31"/>
    </row>
    <row r="40" spans="1:15">
      <c r="A40" s="73"/>
      <c r="B40" s="69"/>
      <c r="C40" s="70"/>
      <c r="D40" s="71"/>
      <c r="E40" s="65"/>
      <c r="F40" s="65"/>
      <c r="G40" s="59"/>
      <c r="H40" s="24" t="str">
        <f>IF(E39="","","実績")</f>
        <v/>
      </c>
      <c r="I40" s="24"/>
      <c r="J40" s="24"/>
      <c r="K40" s="26"/>
      <c r="L40" s="41"/>
      <c r="M40" s="32"/>
      <c r="N40" s="32"/>
      <c r="O40" s="32"/>
    </row>
    <row r="41" spans="1:15">
      <c r="A41" s="72"/>
      <c r="B41" s="74" t="s">
        <v>25</v>
      </c>
      <c r="C41" s="66" t="s">
        <v>47</v>
      </c>
      <c r="D41" s="68"/>
      <c r="E41" s="60" t="s">
        <v>58</v>
      </c>
      <c r="F41" s="64"/>
      <c r="G41" s="62"/>
      <c r="H41" s="8" t="str">
        <f>IF(E41="","","予定")</f>
        <v>予定</v>
      </c>
      <c r="I41" s="8" t="s">
        <v>30</v>
      </c>
      <c r="J41" s="8">
        <v>5</v>
      </c>
      <c r="K41" s="9">
        <f>SUM(L41:O41)</f>
        <v>1.25</v>
      </c>
      <c r="L41" s="33"/>
      <c r="M41" s="31"/>
      <c r="N41" s="31">
        <v>1.25</v>
      </c>
      <c r="O41" s="31"/>
    </row>
    <row r="42" spans="1:15">
      <c r="A42" s="73"/>
      <c r="B42" s="63"/>
      <c r="C42" s="69"/>
      <c r="D42" s="71"/>
      <c r="E42" s="61"/>
      <c r="F42" s="65"/>
      <c r="G42" s="63"/>
      <c r="H42" s="57" t="str">
        <f>IF(E41="","","実績")</f>
        <v>実績</v>
      </c>
      <c r="I42" s="57"/>
      <c r="J42" s="57"/>
      <c r="K42" s="10">
        <f>SUM(L42:O42)</f>
        <v>0</v>
      </c>
      <c r="L42" s="41"/>
      <c r="M42" s="32"/>
      <c r="N42" s="32"/>
      <c r="O42" s="32"/>
    </row>
    <row r="43" spans="1:15">
      <c r="A43" s="72"/>
      <c r="B43" s="74" t="s">
        <v>28</v>
      </c>
      <c r="C43" s="66" t="s">
        <v>48</v>
      </c>
      <c r="D43" s="68"/>
      <c r="E43" s="60" t="s">
        <v>58</v>
      </c>
      <c r="F43" s="64"/>
      <c r="G43" s="62"/>
      <c r="H43" s="8" t="str">
        <f>IF(E43="","","予定")</f>
        <v>予定</v>
      </c>
      <c r="I43" s="8" t="s">
        <v>30</v>
      </c>
      <c r="J43" s="8">
        <v>5</v>
      </c>
      <c r="K43" s="9">
        <f>SUM(L43:O43)</f>
        <v>1.25</v>
      </c>
      <c r="L43" s="33"/>
      <c r="M43" s="31"/>
      <c r="N43" s="31">
        <v>1.25</v>
      </c>
      <c r="O43" s="31"/>
    </row>
    <row r="44" spans="1:15">
      <c r="A44" s="73"/>
      <c r="B44" s="63"/>
      <c r="C44" s="69"/>
      <c r="D44" s="71"/>
      <c r="E44" s="61"/>
      <c r="F44" s="65"/>
      <c r="G44" s="63"/>
      <c r="H44" s="57" t="str">
        <f>IF(E43="","","実績")</f>
        <v>実績</v>
      </c>
      <c r="I44" s="57"/>
      <c r="J44" s="57"/>
      <c r="K44" s="10">
        <f>SUM(L44:O44)</f>
        <v>0</v>
      </c>
      <c r="L44" s="41"/>
      <c r="M44" s="32"/>
      <c r="N44" s="32"/>
      <c r="O44" s="32"/>
    </row>
    <row r="45" spans="1:15">
      <c r="A45" s="72"/>
      <c r="B45" s="74" t="s">
        <v>34</v>
      </c>
      <c r="C45" s="66" t="s">
        <v>51</v>
      </c>
      <c r="D45" s="68"/>
      <c r="E45" s="60" t="s">
        <v>58</v>
      </c>
      <c r="F45" s="64"/>
      <c r="G45" s="62"/>
      <c r="H45" s="8" t="str">
        <f>IF(E45="","","予定")</f>
        <v>予定</v>
      </c>
      <c r="I45" s="8" t="s">
        <v>30</v>
      </c>
      <c r="J45" s="8">
        <v>5</v>
      </c>
      <c r="K45" s="9">
        <f>SUM(L45:O45)</f>
        <v>1</v>
      </c>
      <c r="L45" s="33"/>
      <c r="M45" s="31"/>
      <c r="N45" s="31">
        <v>1</v>
      </c>
      <c r="O45" s="31"/>
    </row>
    <row r="46" spans="1:15">
      <c r="A46" s="73"/>
      <c r="B46" s="63"/>
      <c r="C46" s="69"/>
      <c r="D46" s="71"/>
      <c r="E46" s="61"/>
      <c r="F46" s="65"/>
      <c r="G46" s="63"/>
      <c r="H46" s="57" t="str">
        <f>IF(E45="","","実績")</f>
        <v>実績</v>
      </c>
      <c r="I46" s="57"/>
      <c r="J46" s="57"/>
      <c r="K46" s="10">
        <f>SUM(L46:O46)</f>
        <v>0</v>
      </c>
      <c r="L46" s="41"/>
      <c r="M46" s="32"/>
      <c r="N46" s="32"/>
      <c r="O46" s="32"/>
    </row>
    <row r="47" spans="1:15">
      <c r="A47" s="72">
        <v>2</v>
      </c>
      <c r="B47" s="66" t="s">
        <v>31</v>
      </c>
      <c r="C47" s="67"/>
      <c r="D47" s="68"/>
      <c r="E47" s="64"/>
      <c r="F47" s="64"/>
      <c r="G47" s="58"/>
      <c r="H47" s="23" t="str">
        <f>IF(E47="","","予定")</f>
        <v/>
      </c>
      <c r="I47" s="23"/>
      <c r="J47" s="23"/>
      <c r="K47" s="25"/>
      <c r="L47" s="33"/>
      <c r="M47" s="31"/>
      <c r="N47" s="31"/>
      <c r="O47" s="31"/>
    </row>
    <row r="48" spans="1:15">
      <c r="A48" s="73"/>
      <c r="B48" s="69"/>
      <c r="C48" s="70"/>
      <c r="D48" s="71"/>
      <c r="E48" s="65"/>
      <c r="F48" s="65"/>
      <c r="G48" s="59"/>
      <c r="H48" s="24" t="str">
        <f>IF(E47="","","実績")</f>
        <v/>
      </c>
      <c r="I48" s="24"/>
      <c r="J48" s="24"/>
      <c r="K48" s="26"/>
      <c r="L48" s="41"/>
      <c r="M48" s="32"/>
      <c r="N48" s="32"/>
      <c r="O48" s="32"/>
    </row>
    <row r="49" spans="1:15">
      <c r="A49" s="72"/>
      <c r="B49" s="74" t="s">
        <v>25</v>
      </c>
      <c r="C49" s="66" t="s">
        <v>31</v>
      </c>
      <c r="D49" s="68"/>
      <c r="E49" s="60" t="s">
        <v>32</v>
      </c>
      <c r="F49" s="64"/>
      <c r="G49" s="62"/>
      <c r="H49" s="8" t="str">
        <f>IF(E49="","","予定")</f>
        <v>予定</v>
      </c>
      <c r="I49" s="8" t="s">
        <v>30</v>
      </c>
      <c r="J49" s="8">
        <v>5</v>
      </c>
      <c r="K49" s="9">
        <f>SUM(L49:O49)</f>
        <v>1.5</v>
      </c>
      <c r="L49" s="33"/>
      <c r="M49" s="31"/>
      <c r="N49" s="31">
        <v>1.5</v>
      </c>
      <c r="O49" s="31"/>
    </row>
    <row r="50" spans="1:15">
      <c r="A50" s="73"/>
      <c r="B50" s="63"/>
      <c r="C50" s="69"/>
      <c r="D50" s="71"/>
      <c r="E50" s="61"/>
      <c r="F50" s="65"/>
      <c r="G50" s="63"/>
      <c r="H50" s="57" t="str">
        <f>IF(E49="","","実績")</f>
        <v>実績</v>
      </c>
      <c r="I50" s="57"/>
      <c r="J50" s="57"/>
      <c r="K50" s="10">
        <f>SUM(L50:O50)</f>
        <v>0</v>
      </c>
      <c r="L50" s="41"/>
      <c r="M50" s="32"/>
      <c r="N50" s="32"/>
      <c r="O50" s="32"/>
    </row>
    <row r="51" spans="1:15">
      <c r="A51" s="72"/>
      <c r="B51" s="74" t="s">
        <v>28</v>
      </c>
      <c r="C51" s="66" t="s">
        <v>44</v>
      </c>
      <c r="D51" s="68"/>
      <c r="E51" s="60"/>
      <c r="F51" s="64"/>
      <c r="G51" s="62"/>
      <c r="H51" s="8" t="str">
        <f>IF(E51="","","予定")</f>
        <v/>
      </c>
      <c r="I51" s="8" t="s">
        <v>30</v>
      </c>
      <c r="J51" s="8">
        <v>5</v>
      </c>
      <c r="K51" s="9">
        <f>SUM(L51:O51)</f>
        <v>1.5</v>
      </c>
      <c r="L51" s="33"/>
      <c r="M51" s="31"/>
      <c r="N51" s="31">
        <v>1.5</v>
      </c>
      <c r="O51" s="31"/>
    </row>
    <row r="52" spans="1:15">
      <c r="A52" s="73"/>
      <c r="B52" s="63"/>
      <c r="C52" s="69"/>
      <c r="D52" s="71"/>
      <c r="E52" s="61"/>
      <c r="F52" s="65"/>
      <c r="G52" s="63"/>
      <c r="H52" s="57" t="str">
        <f>IF(E51="","","実績")</f>
        <v/>
      </c>
      <c r="I52" s="57"/>
      <c r="J52" s="57"/>
      <c r="K52" s="10">
        <f>SUM(L52:O52)</f>
        <v>0</v>
      </c>
      <c r="L52" s="41"/>
      <c r="M52" s="32"/>
      <c r="N52" s="32"/>
      <c r="O52" s="32"/>
    </row>
    <row r="53" spans="1:15">
      <c r="A53" s="72"/>
      <c r="B53" s="74" t="s">
        <v>34</v>
      </c>
      <c r="C53" s="66" t="s">
        <v>45</v>
      </c>
      <c r="D53" s="68"/>
      <c r="E53" s="60" t="s">
        <v>23</v>
      </c>
      <c r="F53" s="64"/>
      <c r="G53" s="62"/>
      <c r="H53" s="8" t="str">
        <f>IF(E53="","","予定")</f>
        <v>予定</v>
      </c>
      <c r="I53" s="8" t="s">
        <v>69</v>
      </c>
      <c r="J53" s="8">
        <v>1</v>
      </c>
      <c r="K53" s="9">
        <f>SUM(L53:O53)</f>
        <v>0.3</v>
      </c>
      <c r="L53" s="33"/>
      <c r="M53" s="31"/>
      <c r="N53" s="31">
        <v>0.3</v>
      </c>
      <c r="O53" s="31"/>
    </row>
    <row r="54" spans="1:15">
      <c r="A54" s="73"/>
      <c r="B54" s="63"/>
      <c r="C54" s="69"/>
      <c r="D54" s="71"/>
      <c r="E54" s="61"/>
      <c r="F54" s="65"/>
      <c r="G54" s="63"/>
      <c r="H54" s="57" t="str">
        <f>IF(E53="","","実績")</f>
        <v>実績</v>
      </c>
      <c r="I54" s="57"/>
      <c r="J54" s="57"/>
      <c r="K54" s="10">
        <f>SUM(L54:O54)</f>
        <v>0</v>
      </c>
      <c r="L54" s="43"/>
      <c r="M54" s="44"/>
      <c r="N54" s="44"/>
      <c r="O54" s="44"/>
    </row>
    <row r="55" spans="1:15">
      <c r="A55" s="75" t="s">
        <v>53</v>
      </c>
      <c r="B55" s="76"/>
      <c r="C55" s="76"/>
      <c r="D55" s="77"/>
      <c r="E55" s="81"/>
      <c r="F55" s="81"/>
      <c r="G55" s="119"/>
      <c r="H55" s="20" t="s">
        <v>19</v>
      </c>
      <c r="I55" s="20"/>
      <c r="J55" s="20"/>
      <c r="K55" s="21">
        <f>SUMPRODUCT((MOD(ROW(K$57:K$62),2)=1)*K$57:K$62)</f>
        <v>3.75</v>
      </c>
      <c r="L55" s="35">
        <f t="shared" ref="L55:O55" si="5">SUMPRODUCT((MOD(ROW(L$57:L$62),2)=1)*L$57:L$62)</f>
        <v>0</v>
      </c>
      <c r="M55" s="35">
        <f t="shared" si="5"/>
        <v>0</v>
      </c>
      <c r="N55" s="35">
        <f t="shared" si="5"/>
        <v>3.75</v>
      </c>
      <c r="O55" s="35"/>
    </row>
    <row r="56" spans="1:15">
      <c r="A56" s="78"/>
      <c r="B56" s="79"/>
      <c r="C56" s="79"/>
      <c r="D56" s="80"/>
      <c r="E56" s="82"/>
      <c r="F56" s="82"/>
      <c r="G56" s="120"/>
      <c r="H56" s="7" t="s">
        <v>20</v>
      </c>
      <c r="I56" s="7"/>
      <c r="J56" s="7"/>
      <c r="K56" s="15">
        <f>SUMPRODUCT((MOD(ROW(K$57:K$62),2)=0)*K$57:K$62)</f>
        <v>0</v>
      </c>
      <c r="L56" s="36">
        <f t="shared" ref="L56:O56" si="6">SUMPRODUCT((MOD(ROW(L$57:L$62),2)=0)*L$57:L$62)</f>
        <v>0</v>
      </c>
      <c r="M56" s="36">
        <f>SUMPRODUCT((MOD(ROW(M$57:M$62),2)=0)*M$57:M$62)</f>
        <v>0</v>
      </c>
      <c r="N56" s="36">
        <f t="shared" si="6"/>
        <v>0</v>
      </c>
      <c r="O56" s="36"/>
    </row>
    <row r="57" spans="1:15">
      <c r="A57" s="72">
        <v>1</v>
      </c>
      <c r="B57" s="66" t="s">
        <v>38</v>
      </c>
      <c r="C57" s="67"/>
      <c r="D57" s="68"/>
      <c r="E57" s="64"/>
      <c r="F57" s="64"/>
      <c r="G57" s="58"/>
      <c r="H57" s="23" t="str">
        <f>IF(E57="","","予定")</f>
        <v/>
      </c>
      <c r="I57" s="23"/>
      <c r="J57" s="23"/>
      <c r="K57" s="25"/>
      <c r="L57" s="33"/>
      <c r="M57" s="31"/>
      <c r="N57" s="31"/>
      <c r="O57" s="31"/>
    </row>
    <row r="58" spans="1:15">
      <c r="A58" s="73"/>
      <c r="B58" s="69"/>
      <c r="C58" s="70"/>
      <c r="D58" s="71"/>
      <c r="E58" s="65"/>
      <c r="F58" s="65"/>
      <c r="G58" s="59"/>
      <c r="H58" s="24" t="str">
        <f>IF(E57="","","実績")</f>
        <v/>
      </c>
      <c r="I58" s="24"/>
      <c r="J58" s="24"/>
      <c r="K58" s="26"/>
      <c r="L58" s="41"/>
      <c r="M58" s="32"/>
      <c r="N58" s="32"/>
      <c r="O58" s="32"/>
    </row>
    <row r="59" spans="1:15">
      <c r="A59" s="72"/>
      <c r="B59" s="74" t="s">
        <v>25</v>
      </c>
      <c r="C59" s="66" t="s">
        <v>54</v>
      </c>
      <c r="D59" s="68"/>
      <c r="E59" s="60" t="s">
        <v>23</v>
      </c>
      <c r="F59" s="60"/>
      <c r="G59" s="62"/>
      <c r="H59" s="8" t="str">
        <f>IF(E59="","","予定")</f>
        <v>予定</v>
      </c>
      <c r="I59" s="8" t="s">
        <v>30</v>
      </c>
      <c r="J59" s="8">
        <v>5</v>
      </c>
      <c r="K59" s="9">
        <f>SUM(L59:O59)</f>
        <v>2.5</v>
      </c>
      <c r="L59" s="33"/>
      <c r="M59" s="31"/>
      <c r="N59" s="31">
        <v>2.5</v>
      </c>
      <c r="O59" s="31"/>
    </row>
    <row r="60" spans="1:15">
      <c r="A60" s="73"/>
      <c r="B60" s="63"/>
      <c r="C60" s="69"/>
      <c r="D60" s="71"/>
      <c r="E60" s="61"/>
      <c r="F60" s="61"/>
      <c r="G60" s="63"/>
      <c r="H60" s="57" t="str">
        <f>IF(E59="","","実績")</f>
        <v>実績</v>
      </c>
      <c r="I60" s="57"/>
      <c r="J60" s="57"/>
      <c r="K60" s="10">
        <f>SUM(L60:O60)</f>
        <v>0</v>
      </c>
      <c r="L60" s="41"/>
      <c r="M60" s="32"/>
      <c r="N60" s="32"/>
      <c r="O60" s="32"/>
    </row>
    <row r="61" spans="1:15">
      <c r="A61" s="72"/>
      <c r="B61" s="74" t="s">
        <v>28</v>
      </c>
      <c r="C61" s="66" t="s">
        <v>55</v>
      </c>
      <c r="D61" s="68"/>
      <c r="E61" s="60" t="s">
        <v>23</v>
      </c>
      <c r="F61" s="60"/>
      <c r="G61" s="62"/>
      <c r="H61" s="8" t="str">
        <f>IF(E61="","","予定")</f>
        <v>予定</v>
      </c>
      <c r="I61" s="8" t="s">
        <v>30</v>
      </c>
      <c r="J61" s="8">
        <v>5</v>
      </c>
      <c r="K61" s="9">
        <f>SUM(L61:O61)</f>
        <v>1.25</v>
      </c>
      <c r="L61" s="33"/>
      <c r="M61" s="31"/>
      <c r="N61" s="31">
        <v>1.25</v>
      </c>
      <c r="O61" s="31"/>
    </row>
    <row r="62" spans="1:15">
      <c r="A62" s="73"/>
      <c r="B62" s="63"/>
      <c r="C62" s="69"/>
      <c r="D62" s="71"/>
      <c r="E62" s="61"/>
      <c r="F62" s="61"/>
      <c r="G62" s="63"/>
      <c r="H62" s="57" t="str">
        <f>IF(E61="","","実績")</f>
        <v>実績</v>
      </c>
      <c r="I62" s="57"/>
      <c r="J62" s="57"/>
      <c r="K62" s="10">
        <f>SUM(L62:O62)</f>
        <v>0</v>
      </c>
      <c r="L62" s="41"/>
      <c r="M62" s="32"/>
      <c r="N62" s="32"/>
      <c r="O62" s="32"/>
    </row>
    <row r="63" spans="1:15">
      <c r="A63" s="75" t="s">
        <v>56</v>
      </c>
      <c r="B63" s="76"/>
      <c r="C63" s="76"/>
      <c r="D63" s="77"/>
      <c r="E63" s="81"/>
      <c r="F63" s="81"/>
      <c r="G63" s="119"/>
      <c r="H63" s="20" t="s">
        <v>19</v>
      </c>
      <c r="I63" s="20"/>
      <c r="J63" s="20"/>
      <c r="K63" s="21">
        <f>SUMPRODUCT((MOD(ROW(K$65:K$76),2)=1)*K$65:K$76)</f>
        <v>3.55</v>
      </c>
      <c r="L63" s="35">
        <f t="shared" ref="L63:O63" si="7">SUMPRODUCT((MOD(ROW(L$65:L$76),2)=1)*L$65:L$76)</f>
        <v>0</v>
      </c>
      <c r="M63" s="35">
        <f t="shared" si="7"/>
        <v>0</v>
      </c>
      <c r="N63" s="35">
        <f t="shared" si="7"/>
        <v>3.55</v>
      </c>
      <c r="O63" s="35">
        <f t="shared" si="7"/>
        <v>0</v>
      </c>
    </row>
    <row r="64" spans="1:15">
      <c r="A64" s="78"/>
      <c r="B64" s="79"/>
      <c r="C64" s="79"/>
      <c r="D64" s="80"/>
      <c r="E64" s="82"/>
      <c r="F64" s="82"/>
      <c r="G64" s="120"/>
      <c r="H64" s="7" t="s">
        <v>20</v>
      </c>
      <c r="I64" s="7"/>
      <c r="J64" s="7"/>
      <c r="K64" s="15">
        <f>SUMPRODUCT((MOD(ROW(K$65:K$76),2)=0)*K$65:K$76)</f>
        <v>0</v>
      </c>
      <c r="L64" s="37">
        <f>SUMPRODUCT((MOD(ROW(L$65:L$76),2)=0)*L$65:L$76)</f>
        <v>0</v>
      </c>
      <c r="M64" s="36">
        <f t="shared" ref="M64:O64" si="8">SUMPRODUCT((MOD(ROW(M$65:M$76),2)=0)*M$65:M$76)</f>
        <v>0</v>
      </c>
      <c r="N64" s="36">
        <f t="shared" si="8"/>
        <v>0</v>
      </c>
      <c r="O64" s="36">
        <f t="shared" si="8"/>
        <v>0</v>
      </c>
    </row>
    <row r="65" spans="1:15">
      <c r="A65" s="72">
        <v>1</v>
      </c>
      <c r="B65" s="66" t="s">
        <v>38</v>
      </c>
      <c r="C65" s="67"/>
      <c r="D65" s="68"/>
      <c r="E65" s="64"/>
      <c r="F65" s="64"/>
      <c r="G65" s="58"/>
      <c r="H65" s="23" t="str">
        <f>IF(E65="","","予定")</f>
        <v/>
      </c>
      <c r="I65" s="23"/>
      <c r="J65" s="23"/>
      <c r="K65" s="25"/>
      <c r="L65" s="33"/>
      <c r="M65" s="31"/>
      <c r="N65" s="31"/>
      <c r="O65" s="31"/>
    </row>
    <row r="66" spans="1:15">
      <c r="A66" s="73"/>
      <c r="B66" s="69"/>
      <c r="C66" s="70"/>
      <c r="D66" s="71"/>
      <c r="E66" s="65"/>
      <c r="F66" s="65"/>
      <c r="G66" s="59"/>
      <c r="H66" s="24" t="str">
        <f>IF(E65="","","実績")</f>
        <v/>
      </c>
      <c r="I66" s="24"/>
      <c r="J66" s="24"/>
      <c r="K66" s="26"/>
      <c r="L66" s="41"/>
      <c r="M66" s="32"/>
      <c r="N66" s="32"/>
      <c r="O66" s="32"/>
    </row>
    <row r="67" spans="1:15">
      <c r="A67" s="72"/>
      <c r="B67" s="74" t="s">
        <v>25</v>
      </c>
      <c r="C67" s="66" t="s">
        <v>57</v>
      </c>
      <c r="D67" s="68"/>
      <c r="E67" s="60" t="s">
        <v>58</v>
      </c>
      <c r="F67" s="60"/>
      <c r="G67" s="62"/>
      <c r="H67" s="8" t="str">
        <f>IF(E67="","","予定")</f>
        <v>予定</v>
      </c>
      <c r="I67" s="8" t="s">
        <v>30</v>
      </c>
      <c r="J67" s="8">
        <v>5</v>
      </c>
      <c r="K67" s="9">
        <f>SUM(L67:O67)</f>
        <v>1</v>
      </c>
      <c r="L67" s="33"/>
      <c r="M67" s="31"/>
      <c r="N67" s="31">
        <v>1</v>
      </c>
      <c r="O67" s="31"/>
    </row>
    <row r="68" spans="1:15">
      <c r="A68" s="73"/>
      <c r="B68" s="63"/>
      <c r="C68" s="69"/>
      <c r="D68" s="71"/>
      <c r="E68" s="61"/>
      <c r="F68" s="61"/>
      <c r="G68" s="63"/>
      <c r="H68" s="57" t="str">
        <f>IF(E67="","","実績")</f>
        <v>実績</v>
      </c>
      <c r="I68" s="57"/>
      <c r="J68" s="57"/>
      <c r="K68" s="10">
        <f>SUM(L68:O68)</f>
        <v>0</v>
      </c>
      <c r="L68" s="41"/>
      <c r="M68" s="32"/>
      <c r="N68" s="32"/>
      <c r="O68" s="32"/>
    </row>
    <row r="69" spans="1:15">
      <c r="A69" s="72"/>
      <c r="B69" s="74" t="s">
        <v>28</v>
      </c>
      <c r="C69" s="125" t="s">
        <v>59</v>
      </c>
      <c r="D69" s="68"/>
      <c r="E69" s="60" t="s">
        <v>58</v>
      </c>
      <c r="F69" s="60"/>
      <c r="G69" s="62"/>
      <c r="H69" s="8" t="str">
        <f>IF(E69="","","予定")</f>
        <v>予定</v>
      </c>
      <c r="I69" s="8" t="s">
        <v>30</v>
      </c>
      <c r="J69" s="8">
        <v>5</v>
      </c>
      <c r="K69" s="9">
        <f>SUM(L69:O69)</f>
        <v>1</v>
      </c>
      <c r="L69" s="33"/>
      <c r="M69" s="31"/>
      <c r="N69" s="31">
        <v>1</v>
      </c>
      <c r="O69" s="31"/>
    </row>
    <row r="70" spans="1:15">
      <c r="A70" s="73"/>
      <c r="B70" s="63"/>
      <c r="C70" s="69"/>
      <c r="D70" s="71"/>
      <c r="E70" s="61"/>
      <c r="F70" s="61"/>
      <c r="G70" s="63"/>
      <c r="H70" s="57" t="str">
        <f>IF(E69="","","実績")</f>
        <v>実績</v>
      </c>
      <c r="I70" s="57"/>
      <c r="J70" s="57"/>
      <c r="K70" s="10">
        <f>SUM(L70:O70)</f>
        <v>0</v>
      </c>
      <c r="L70" s="41"/>
      <c r="M70" s="32"/>
      <c r="N70" s="32"/>
      <c r="O70" s="32"/>
    </row>
    <row r="71" spans="1:15">
      <c r="A71" s="72">
        <v>2</v>
      </c>
      <c r="B71" s="66" t="s">
        <v>31</v>
      </c>
      <c r="C71" s="67"/>
      <c r="D71" s="68"/>
      <c r="E71" s="64"/>
      <c r="F71" s="64"/>
      <c r="G71" s="58"/>
      <c r="H71" s="23" t="str">
        <f>IF(E71="","","予定")</f>
        <v/>
      </c>
      <c r="I71" s="23"/>
      <c r="J71" s="23"/>
      <c r="K71" s="25"/>
      <c r="L71" s="33"/>
      <c r="M71" s="31"/>
      <c r="N71" s="31"/>
      <c r="O71" s="31"/>
    </row>
    <row r="72" spans="1:15">
      <c r="A72" s="73"/>
      <c r="B72" s="69"/>
      <c r="C72" s="70"/>
      <c r="D72" s="71"/>
      <c r="E72" s="65"/>
      <c r="F72" s="65"/>
      <c r="G72" s="59"/>
      <c r="H72" s="24" t="str">
        <f>IF(E71="","","実績")</f>
        <v/>
      </c>
      <c r="I72" s="24"/>
      <c r="J72" s="24"/>
      <c r="K72" s="26"/>
      <c r="L72" s="41"/>
      <c r="M72" s="32"/>
      <c r="N72" s="32"/>
      <c r="O72" s="32"/>
    </row>
    <row r="73" spans="1:15">
      <c r="A73" s="72"/>
      <c r="B73" s="74" t="s">
        <v>25</v>
      </c>
      <c r="C73" s="66" t="s">
        <v>31</v>
      </c>
      <c r="D73" s="68"/>
      <c r="E73" s="60" t="s">
        <v>32</v>
      </c>
      <c r="F73" s="60"/>
      <c r="G73" s="62"/>
      <c r="H73" s="8" t="str">
        <f>IF(E73="","","予定")</f>
        <v>予定</v>
      </c>
      <c r="I73" s="8" t="s">
        <v>30</v>
      </c>
      <c r="J73" s="8">
        <v>5</v>
      </c>
      <c r="K73" s="9">
        <f>SUM(L73:O73)</f>
        <v>1.25</v>
      </c>
      <c r="L73" s="33"/>
      <c r="M73" s="31"/>
      <c r="N73" s="31">
        <v>1.25</v>
      </c>
      <c r="O73" s="31"/>
    </row>
    <row r="74" spans="1:15">
      <c r="A74" s="73"/>
      <c r="B74" s="63"/>
      <c r="C74" s="69"/>
      <c r="D74" s="71"/>
      <c r="E74" s="61"/>
      <c r="F74" s="61"/>
      <c r="G74" s="63"/>
      <c r="H74" s="57" t="str">
        <f>IF(E73="","","実績")</f>
        <v>実績</v>
      </c>
      <c r="I74" s="57"/>
      <c r="J74" s="57"/>
      <c r="K74" s="10">
        <f>SUM(L74:O74)</f>
        <v>0</v>
      </c>
      <c r="L74" s="41"/>
      <c r="M74" s="32"/>
      <c r="N74" s="32"/>
      <c r="O74" s="32"/>
    </row>
    <row r="75" spans="1:15">
      <c r="A75" s="72"/>
      <c r="B75" s="74" t="s">
        <v>28</v>
      </c>
      <c r="C75" s="66" t="s">
        <v>45</v>
      </c>
      <c r="D75" s="68"/>
      <c r="E75" s="60" t="s">
        <v>23</v>
      </c>
      <c r="F75" s="60"/>
      <c r="G75" s="62"/>
      <c r="H75" s="8" t="str">
        <f>IF(E75="","","予定")</f>
        <v>予定</v>
      </c>
      <c r="I75" s="8" t="s">
        <v>49</v>
      </c>
      <c r="J75" s="8">
        <v>1</v>
      </c>
      <c r="K75" s="9">
        <f>SUM(L75:O75)</f>
        <v>0.3</v>
      </c>
      <c r="L75" s="33"/>
      <c r="M75" s="31"/>
      <c r="N75" s="31">
        <v>0.3</v>
      </c>
      <c r="O75" s="31"/>
    </row>
    <row r="76" spans="1:15">
      <c r="A76" s="73"/>
      <c r="B76" s="63"/>
      <c r="C76" s="69"/>
      <c r="D76" s="71"/>
      <c r="E76" s="61"/>
      <c r="F76" s="61"/>
      <c r="G76" s="63"/>
      <c r="H76" s="57" t="str">
        <f>IF(E75="","","実績")</f>
        <v>実績</v>
      </c>
      <c r="I76" s="57"/>
      <c r="J76" s="57"/>
      <c r="K76" s="10">
        <f>SUM(L76:O76)</f>
        <v>0</v>
      </c>
      <c r="L76" s="43"/>
      <c r="M76" s="44"/>
      <c r="N76" s="44"/>
      <c r="O76" s="44"/>
    </row>
    <row r="77" spans="1:15">
      <c r="A77" s="75" t="s">
        <v>61</v>
      </c>
      <c r="B77" s="76"/>
      <c r="C77" s="76"/>
      <c r="D77" s="77"/>
      <c r="E77" s="81"/>
      <c r="F77" s="81"/>
      <c r="G77" s="119"/>
      <c r="H77" s="20" t="s">
        <v>19</v>
      </c>
      <c r="I77" s="20"/>
      <c r="J77" s="20"/>
      <c r="K77" s="21">
        <f>SUMPRODUCT((MOD(ROW(K$79:K$90),2)=1)*K$79:K$90)</f>
        <v>3.55</v>
      </c>
      <c r="L77" s="35">
        <f t="shared" ref="L77:O77" si="9">SUMPRODUCT((MOD(ROW(L$79:L$90),2)=1)*L$79:L$90)</f>
        <v>0</v>
      </c>
      <c r="M77" s="35">
        <f t="shared" si="9"/>
        <v>0</v>
      </c>
      <c r="N77" s="35">
        <f t="shared" si="9"/>
        <v>3.55</v>
      </c>
      <c r="O77" s="35">
        <f t="shared" si="9"/>
        <v>0</v>
      </c>
    </row>
    <row r="78" spans="1:15">
      <c r="A78" s="78"/>
      <c r="B78" s="79"/>
      <c r="C78" s="79"/>
      <c r="D78" s="80"/>
      <c r="E78" s="82"/>
      <c r="F78" s="82"/>
      <c r="G78" s="120"/>
      <c r="H78" s="7" t="s">
        <v>20</v>
      </c>
      <c r="I78" s="7"/>
      <c r="J78" s="7"/>
      <c r="K78" s="15">
        <f>SUMPRODUCT((MOD(ROW(K$79:K$90),2)=0)*K$79:K$90)</f>
        <v>0</v>
      </c>
      <c r="L78" s="37">
        <f>SUMPRODUCT((MOD(ROW(L$79:L$90),2)=0)*L$79:L$90)</f>
        <v>0</v>
      </c>
      <c r="M78" s="37">
        <f t="shared" ref="M78:O78" si="10">SUMPRODUCT((MOD(ROW(M$79:M$90),2)=0)*M$79:M$90)</f>
        <v>0</v>
      </c>
      <c r="N78" s="37">
        <f t="shared" si="10"/>
        <v>0</v>
      </c>
      <c r="O78" s="37">
        <f t="shared" si="10"/>
        <v>0</v>
      </c>
    </row>
    <row r="79" spans="1:15">
      <c r="A79" s="72">
        <v>1</v>
      </c>
      <c r="B79" s="66" t="s">
        <v>38</v>
      </c>
      <c r="C79" s="67"/>
      <c r="D79" s="68"/>
      <c r="E79" s="64"/>
      <c r="F79" s="64"/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</row>
    <row r="80" spans="1:15">
      <c r="A80" s="73"/>
      <c r="B80" s="69"/>
      <c r="C80" s="70"/>
      <c r="D80" s="71"/>
      <c r="E80" s="65"/>
      <c r="F80" s="6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</row>
    <row r="81" spans="1:15">
      <c r="A81" s="72"/>
      <c r="B81" s="74" t="s">
        <v>25</v>
      </c>
      <c r="C81" s="66" t="s">
        <v>62</v>
      </c>
      <c r="D81" s="68"/>
      <c r="E81" s="60" t="s">
        <v>23</v>
      </c>
      <c r="F81" s="60"/>
      <c r="G81" s="62"/>
      <c r="H81" s="8" t="str">
        <f>IF(E81="","","予定")</f>
        <v>予定</v>
      </c>
      <c r="I81" s="8" t="s">
        <v>30</v>
      </c>
      <c r="J81" s="8">
        <v>5</v>
      </c>
      <c r="K81" s="9">
        <f>SUM(L81:O81)</f>
        <v>1</v>
      </c>
      <c r="L81" s="33"/>
      <c r="M81" s="31"/>
      <c r="N81" s="31">
        <v>1</v>
      </c>
      <c r="O81" s="31"/>
    </row>
    <row r="82" spans="1:15">
      <c r="A82" s="73"/>
      <c r="B82" s="63"/>
      <c r="C82" s="69"/>
      <c r="D82" s="71"/>
      <c r="E82" s="61"/>
      <c r="F82" s="61"/>
      <c r="G82" s="63"/>
      <c r="H82" s="57" t="str">
        <f>IF(E81="","","実績")</f>
        <v>実績</v>
      </c>
      <c r="I82" s="57"/>
      <c r="J82" s="57"/>
      <c r="K82" s="10">
        <f>SUM(L82:O82)</f>
        <v>0</v>
      </c>
      <c r="L82" s="41"/>
      <c r="M82" s="32"/>
      <c r="N82" s="32"/>
      <c r="O82" s="32"/>
    </row>
    <row r="83" spans="1:15">
      <c r="A83" s="72"/>
      <c r="B83" s="74" t="s">
        <v>28</v>
      </c>
      <c r="C83" s="66" t="s">
        <v>63</v>
      </c>
      <c r="D83" s="68"/>
      <c r="E83" s="60" t="s">
        <v>23</v>
      </c>
      <c r="F83" s="60"/>
      <c r="G83" s="62"/>
      <c r="H83" s="8" t="str">
        <f>IF(E83="","","予定")</f>
        <v>予定</v>
      </c>
      <c r="I83" s="8" t="s">
        <v>64</v>
      </c>
      <c r="J83" s="8">
        <v>3</v>
      </c>
      <c r="K83" s="9">
        <f>SUM(L83:O83)</f>
        <v>1</v>
      </c>
      <c r="L83" s="33"/>
      <c r="M83" s="31"/>
      <c r="N83" s="31">
        <v>1</v>
      </c>
      <c r="O83" s="31"/>
    </row>
    <row r="84" spans="1:15">
      <c r="A84" s="73"/>
      <c r="B84" s="63"/>
      <c r="C84" s="69"/>
      <c r="D84" s="71"/>
      <c r="E84" s="61"/>
      <c r="F84" s="61"/>
      <c r="G84" s="63"/>
      <c r="H84" s="57" t="str">
        <f>IF(E83="","","実績")</f>
        <v>実績</v>
      </c>
      <c r="I84" s="57"/>
      <c r="J84" s="57"/>
      <c r="K84" s="10">
        <f>SUM(L84:O84)</f>
        <v>0</v>
      </c>
      <c r="L84" s="41"/>
      <c r="M84" s="32"/>
      <c r="N84" s="32"/>
      <c r="O84" s="32"/>
    </row>
    <row r="85" spans="1:15">
      <c r="A85" s="72">
        <v>2</v>
      </c>
      <c r="B85" s="66" t="s">
        <v>31</v>
      </c>
      <c r="C85" s="67"/>
      <c r="D85" s="68"/>
      <c r="E85" s="64"/>
      <c r="F85" s="64"/>
      <c r="G85" s="58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</row>
    <row r="86" spans="1:15">
      <c r="A86" s="73"/>
      <c r="B86" s="69"/>
      <c r="C86" s="70"/>
      <c r="D86" s="71"/>
      <c r="E86" s="65"/>
      <c r="F86" s="65"/>
      <c r="G86" s="59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</row>
    <row r="87" spans="1:15">
      <c r="A87" s="72"/>
      <c r="B87" s="74" t="s">
        <v>25</v>
      </c>
      <c r="C87" s="66" t="s">
        <v>31</v>
      </c>
      <c r="D87" s="68"/>
      <c r="E87" s="60" t="s">
        <v>32</v>
      </c>
      <c r="F87" s="60"/>
      <c r="G87" s="62"/>
      <c r="H87" s="8" t="str">
        <f>IF(E87="","","予定")</f>
        <v>予定</v>
      </c>
      <c r="I87" s="8" t="s">
        <v>30</v>
      </c>
      <c r="J87" s="8">
        <v>5</v>
      </c>
      <c r="K87" s="9">
        <f>SUM(L87:O87)</f>
        <v>1.25</v>
      </c>
      <c r="L87" s="33"/>
      <c r="M87" s="31"/>
      <c r="N87" s="31">
        <v>1.25</v>
      </c>
      <c r="O87" s="31"/>
    </row>
    <row r="88" spans="1:15">
      <c r="A88" s="73"/>
      <c r="B88" s="63"/>
      <c r="C88" s="69"/>
      <c r="D88" s="71"/>
      <c r="E88" s="61"/>
      <c r="F88" s="61"/>
      <c r="G88" s="63"/>
      <c r="H88" s="57" t="str">
        <f>IF(E87="","","実績")</f>
        <v>実績</v>
      </c>
      <c r="I88" s="57"/>
      <c r="J88" s="57"/>
      <c r="K88" s="10">
        <f>SUM(L88:O88)</f>
        <v>0</v>
      </c>
      <c r="L88" s="41"/>
      <c r="M88" s="32"/>
      <c r="N88" s="32"/>
      <c r="O88" s="32"/>
    </row>
    <row r="89" spans="1:15">
      <c r="A89" s="72"/>
      <c r="B89" s="74" t="s">
        <v>28</v>
      </c>
      <c r="C89" s="66" t="s">
        <v>45</v>
      </c>
      <c r="D89" s="68"/>
      <c r="E89" s="60" t="s">
        <v>23</v>
      </c>
      <c r="F89" s="60"/>
      <c r="G89" s="62"/>
      <c r="H89" s="8" t="str">
        <f>IF(E89="","","予定")</f>
        <v>予定</v>
      </c>
      <c r="I89" s="8" t="s">
        <v>49</v>
      </c>
      <c r="J89" s="8">
        <v>1</v>
      </c>
      <c r="K89" s="9">
        <f>SUM(L89:O89)</f>
        <v>0.3</v>
      </c>
      <c r="L89" s="33"/>
      <c r="M89" s="31"/>
      <c r="N89" s="31">
        <v>0.3</v>
      </c>
      <c r="O89" s="31"/>
    </row>
    <row r="90" spans="1:15">
      <c r="A90" s="73"/>
      <c r="B90" s="63"/>
      <c r="C90" s="69"/>
      <c r="D90" s="71"/>
      <c r="E90" s="61"/>
      <c r="F90" s="61"/>
      <c r="G90" s="63"/>
      <c r="H90" s="57" t="str">
        <f>IF(E89="","","実績")</f>
        <v>実績</v>
      </c>
      <c r="I90" s="57"/>
      <c r="J90" s="57"/>
      <c r="K90" s="10">
        <f>SUM(L90:O90)</f>
        <v>0</v>
      </c>
      <c r="L90" s="41"/>
      <c r="M90" s="32"/>
      <c r="N90" s="32"/>
      <c r="O90" s="32"/>
    </row>
  </sheetData>
  <mergeCells count="245">
    <mergeCell ref="L3:M3"/>
    <mergeCell ref="N3:O3"/>
    <mergeCell ref="A5:D6"/>
    <mergeCell ref="E5:E6"/>
    <mergeCell ref="F5:F6"/>
    <mergeCell ref="G5:G6"/>
    <mergeCell ref="J1:J4"/>
    <mergeCell ref="K1:K4"/>
    <mergeCell ref="L1:M1"/>
    <mergeCell ref="N1:O1"/>
    <mergeCell ref="L2:M2"/>
    <mergeCell ref="N2:O2"/>
    <mergeCell ref="A1:D4"/>
    <mergeCell ref="E1:E4"/>
    <mergeCell ref="F1:F4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G11:G12"/>
    <mergeCell ref="A13:D14"/>
    <mergeCell ref="E13:E14"/>
    <mergeCell ref="F13:F14"/>
    <mergeCell ref="G13:G14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7:G18"/>
    <mergeCell ref="A19:A20"/>
    <mergeCell ref="B19:B20"/>
    <mergeCell ref="C19:D20"/>
    <mergeCell ref="E19:E20"/>
    <mergeCell ref="F19:F20"/>
    <mergeCell ref="G19:G20"/>
    <mergeCell ref="F29:F30"/>
    <mergeCell ref="F27:F28"/>
    <mergeCell ref="A21:D22"/>
    <mergeCell ref="E21:E22"/>
    <mergeCell ref="F21:F22"/>
    <mergeCell ref="G21:G22"/>
    <mergeCell ref="A23:A24"/>
    <mergeCell ref="B23:D24"/>
    <mergeCell ref="E23:E24"/>
    <mergeCell ref="F23:F24"/>
    <mergeCell ref="G23:G24"/>
    <mergeCell ref="A27:A28"/>
    <mergeCell ref="B27:B28"/>
    <mergeCell ref="C27:D28"/>
    <mergeCell ref="E27:E28"/>
    <mergeCell ref="G27:G28"/>
    <mergeCell ref="A25:A26"/>
    <mergeCell ref="B25:B26"/>
    <mergeCell ref="C25:D26"/>
    <mergeCell ref="E25:E26"/>
    <mergeCell ref="F25:F26"/>
    <mergeCell ref="G25:G26"/>
    <mergeCell ref="A29:A30"/>
    <mergeCell ref="B29:D30"/>
    <mergeCell ref="E29:E30"/>
    <mergeCell ref="G29:G30"/>
    <mergeCell ref="A31:A32"/>
    <mergeCell ref="B31:B32"/>
    <mergeCell ref="C31:D32"/>
    <mergeCell ref="E31:E32"/>
    <mergeCell ref="F31:F32"/>
    <mergeCell ref="A35:A36"/>
    <mergeCell ref="B35:B36"/>
    <mergeCell ref="C35:D36"/>
    <mergeCell ref="E35:E36"/>
    <mergeCell ref="F35:F36"/>
    <mergeCell ref="G35:G36"/>
    <mergeCell ref="G31:G32"/>
    <mergeCell ref="A33:A34"/>
    <mergeCell ref="B33:B34"/>
    <mergeCell ref="C33:D34"/>
    <mergeCell ref="E33:E34"/>
    <mergeCell ref="F33:F34"/>
    <mergeCell ref="G33:G34"/>
    <mergeCell ref="A41:A42"/>
    <mergeCell ref="B41:B42"/>
    <mergeCell ref="C41:D42"/>
    <mergeCell ref="E41:E42"/>
    <mergeCell ref="F41:F42"/>
    <mergeCell ref="G41:G42"/>
    <mergeCell ref="A37:D38"/>
    <mergeCell ref="E37:E38"/>
    <mergeCell ref="F37:F38"/>
    <mergeCell ref="G37:G38"/>
    <mergeCell ref="A39:A40"/>
    <mergeCell ref="B39:D40"/>
    <mergeCell ref="E39:E40"/>
    <mergeCell ref="F39:F40"/>
    <mergeCell ref="G39:G40"/>
    <mergeCell ref="A45:A46"/>
    <mergeCell ref="B45:B46"/>
    <mergeCell ref="C45:D46"/>
    <mergeCell ref="E45:E46"/>
    <mergeCell ref="F45:F46"/>
    <mergeCell ref="G45:G46"/>
    <mergeCell ref="A43:A44"/>
    <mergeCell ref="B43:B44"/>
    <mergeCell ref="C43:D44"/>
    <mergeCell ref="E43:E44"/>
    <mergeCell ref="F43:F44"/>
    <mergeCell ref="G43:G44"/>
    <mergeCell ref="A47:A48"/>
    <mergeCell ref="B47:D48"/>
    <mergeCell ref="E47:E48"/>
    <mergeCell ref="F47:F48"/>
    <mergeCell ref="G47:G48"/>
    <mergeCell ref="A49:A50"/>
    <mergeCell ref="B49:B50"/>
    <mergeCell ref="C49:D50"/>
    <mergeCell ref="E49:E50"/>
    <mergeCell ref="F49:F50"/>
    <mergeCell ref="A53:A54"/>
    <mergeCell ref="B53:B54"/>
    <mergeCell ref="C53:D54"/>
    <mergeCell ref="E53:E54"/>
    <mergeCell ref="F53:F54"/>
    <mergeCell ref="G53:G54"/>
    <mergeCell ref="G49:G50"/>
    <mergeCell ref="A51:A52"/>
    <mergeCell ref="B51:B52"/>
    <mergeCell ref="C51:D52"/>
    <mergeCell ref="E51:E52"/>
    <mergeCell ref="F51:F52"/>
    <mergeCell ref="G51:G52"/>
    <mergeCell ref="A55:D56"/>
    <mergeCell ref="E55:E56"/>
    <mergeCell ref="F55:F56"/>
    <mergeCell ref="G55:G56"/>
    <mergeCell ref="A57:A58"/>
    <mergeCell ref="B57:D58"/>
    <mergeCell ref="E57:E58"/>
    <mergeCell ref="F57:F58"/>
    <mergeCell ref="G57:G58"/>
    <mergeCell ref="A61:A62"/>
    <mergeCell ref="B61:B62"/>
    <mergeCell ref="C61:D62"/>
    <mergeCell ref="E61:E62"/>
    <mergeCell ref="F61:F62"/>
    <mergeCell ref="G61:G62"/>
    <mergeCell ref="A59:A60"/>
    <mergeCell ref="B59:B60"/>
    <mergeCell ref="C59:D60"/>
    <mergeCell ref="E59:E60"/>
    <mergeCell ref="F59:F60"/>
    <mergeCell ref="G59:G60"/>
    <mergeCell ref="A63:D64"/>
    <mergeCell ref="E63:E64"/>
    <mergeCell ref="F63:F64"/>
    <mergeCell ref="G63:G64"/>
    <mergeCell ref="A65:A66"/>
    <mergeCell ref="B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G87:G88"/>
    <mergeCell ref="A89:A90"/>
    <mergeCell ref="B89:B90"/>
    <mergeCell ref="C89:D90"/>
    <mergeCell ref="E89:E90"/>
    <mergeCell ref="F89:F90"/>
    <mergeCell ref="G89:G90"/>
    <mergeCell ref="A85:A86"/>
    <mergeCell ref="B85:D86"/>
    <mergeCell ref="E85:E86"/>
    <mergeCell ref="F85:F86"/>
    <mergeCell ref="G85:G86"/>
    <mergeCell ref="A87:A88"/>
    <mergeCell ref="B87:B88"/>
    <mergeCell ref="C87:D88"/>
    <mergeCell ref="E87:E88"/>
    <mergeCell ref="F87:F88"/>
  </mergeCells>
  <phoneticPr fontId="1"/>
  <conditionalFormatting sqref="L26:L27 L23:O25 M26:O26 N27:O27 L28:O36 L57:O62 L79:O90 L65:O76 L39:O54 L9:O12 L15:O20">
    <cfRule type="expression" dxfId="1" priority="23" stopIfTrue="1">
      <formula>AND(ROW()&gt;4, COLUMN()&gt;8, MOD(ROW(),2)=1, ISNONTEXT(L9), L9&gt;0)</formula>
    </cfRule>
    <cfRule type="expression" dxfId="0" priority="24" stopIfTrue="1">
      <formula>AND(ROW()&gt;4, COLUMN()&gt;8,  MOD(ROW(),2)=0, ISNONTEXT(L9), L9&gt;0)</formula>
    </cfRule>
  </conditionalFormatting>
  <dataValidations count="3">
    <dataValidation type="list" allowBlank="1" showInputMessage="1" showErrorMessage="1" sqref="E81:E84 E87:E90 E25:E28 E31:E36 E49:E54 E41:E46 E67:E70 E59:E62 E73:E76 E11:E12 E17:E20" xr:uid="{6E576233-1590-43CC-AAB3-8B7C1E00A64F}">
      <formula1>"新規作成,更新,レビュー参加,その他"</formula1>
    </dataValidation>
    <dataValidation type="list" allowBlank="1" showInputMessage="1" showErrorMessage="1" sqref="E9 E13:E15 E77:E79 E85 E21:E23 E29 E37:E39 E47 E55:E57 E63:E65 E71" xr:uid="{700DF1D4-2425-4148-B3C8-9992A17E8F95}">
      <formula1>"新規作成,更新,レビュー参加"</formula1>
    </dataValidation>
    <dataValidation type="list" allowBlank="1" showInputMessage="1" showErrorMessage="1" sqref="F79:F90 F65:F76 F57:F62 F15:F20 F39:F54 F9:F12 F23:F36" xr:uid="{4E8327EA-2867-4A06-A2DA-9292C8855E89}">
      <formula1>"着手,完了"</formula1>
    </dataValidation>
  </dataValidations>
  <pageMargins left="0.7" right="0.7" top="0.75" bottom="0.75" header="0.3" footer="0.3"/>
  <pageSetup paperSize="9" orientation="portrait" horizontalDpi="300" verticalDpi="30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388BD-71B4-4ABA-AC82-00040079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42</vt:i4>
      </vt:variant>
    </vt:vector>
  </HeadingPairs>
  <TitlesOfParts>
    <vt:vector size="46" baseType="lpstr">
      <vt:lpstr>反復1</vt:lpstr>
      <vt:lpstr>反復2</vt:lpstr>
      <vt:lpstr>反復3</vt:lpstr>
      <vt:lpstr>反復4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2020-06-12T06:27:33Z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