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PortalTracF\xml\"/>
    </mc:Choice>
  </mc:AlternateContent>
  <bookViews>
    <workbookView xWindow="0" yWindow="0" windowWidth="18990" windowHeight="5730"/>
  </bookViews>
  <sheets>
    <sheet name="pagar" sheetId="1" r:id="rId1"/>
  </sheets>
  <calcPr calcId="152511"/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R67" i="1"/>
  <c r="R68" i="1" s="1"/>
  <c r="H67" i="1"/>
  <c r="AJ67" i="1" s="1"/>
  <c r="K4" i="1"/>
  <c r="AK4" i="1" s="1"/>
  <c r="H11" i="1"/>
  <c r="AJ11" i="1" s="1"/>
  <c r="R4" i="1"/>
  <c r="R5" i="1" s="1"/>
  <c r="H4" i="1"/>
  <c r="AJ4" i="1" s="1"/>
  <c r="M4" i="1" l="1"/>
  <c r="M5" i="1"/>
  <c r="K5" i="1"/>
  <c r="AK5" i="1" s="1"/>
  <c r="H68" i="1"/>
  <c r="H5" i="1"/>
  <c r="AJ5" i="1" s="1"/>
  <c r="S67" i="1"/>
  <c r="S5" i="1"/>
  <c r="R6" i="1"/>
  <c r="R69" i="1"/>
  <c r="S68" i="1"/>
  <c r="S4" i="1"/>
  <c r="H69" i="1"/>
  <c r="AJ69" i="1" s="1"/>
  <c r="H12" i="1"/>
  <c r="J4" i="1"/>
  <c r="AI4" i="1" s="1"/>
  <c r="J5" i="1" l="1"/>
  <c r="AI5" i="1" s="1"/>
  <c r="H6" i="1"/>
  <c r="AJ6" i="1" s="1"/>
  <c r="J6" i="1"/>
  <c r="K6" i="1"/>
  <c r="K7" i="1" s="1"/>
  <c r="K8" i="1" s="1"/>
  <c r="AJ68" i="1"/>
  <c r="H70" i="1"/>
  <c r="S6" i="1"/>
  <c r="R7" i="1"/>
  <c r="R8" i="1" s="1"/>
  <c r="R9" i="1" s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R21" i="1" s="1"/>
  <c r="R22" i="1" s="1"/>
  <c r="R23" i="1" s="1"/>
  <c r="R24" i="1" s="1"/>
  <c r="R25" i="1" s="1"/>
  <c r="R26" i="1" s="1"/>
  <c r="R27" i="1" s="1"/>
  <c r="R28" i="1" s="1"/>
  <c r="R29" i="1" s="1"/>
  <c r="R30" i="1" s="1"/>
  <c r="R31" i="1" s="1"/>
  <c r="R32" i="1" s="1"/>
  <c r="R33" i="1" s="1"/>
  <c r="R34" i="1" s="1"/>
  <c r="R35" i="1" s="1"/>
  <c r="R36" i="1" s="1"/>
  <c r="R37" i="1" s="1"/>
  <c r="R38" i="1" s="1"/>
  <c r="R39" i="1" s="1"/>
  <c r="R40" i="1" s="1"/>
  <c r="R41" i="1" s="1"/>
  <c r="R42" i="1" s="1"/>
  <c r="R43" i="1" s="1"/>
  <c r="R44" i="1" s="1"/>
  <c r="R45" i="1" s="1"/>
  <c r="R46" i="1" s="1"/>
  <c r="R47" i="1" s="1"/>
  <c r="R48" i="1" s="1"/>
  <c r="R49" i="1" s="1"/>
  <c r="R50" i="1" s="1"/>
  <c r="R51" i="1" s="1"/>
  <c r="R52" i="1" s="1"/>
  <c r="R53" i="1" s="1"/>
  <c r="R54" i="1" s="1"/>
  <c r="R55" i="1" s="1"/>
  <c r="R56" i="1" s="1"/>
  <c r="R57" i="1" s="1"/>
  <c r="R58" i="1" s="1"/>
  <c r="R59" i="1" s="1"/>
  <c r="R60" i="1" s="1"/>
  <c r="R61" i="1" s="1"/>
  <c r="R62" i="1" s="1"/>
  <c r="R63" i="1" s="1"/>
  <c r="R64" i="1" s="1"/>
  <c r="R65" i="1" s="1"/>
  <c r="R70" i="1"/>
  <c r="S69" i="1"/>
  <c r="H13" i="1"/>
  <c r="AJ12" i="1"/>
  <c r="H7" i="1" l="1"/>
  <c r="AJ7" i="1" s="1"/>
  <c r="J7" i="1"/>
  <c r="M6" i="1"/>
  <c r="AK6" i="1"/>
  <c r="AI6" i="1" s="1"/>
  <c r="AK7" i="1"/>
  <c r="K9" i="1"/>
  <c r="AK8" i="1"/>
  <c r="H71" i="1"/>
  <c r="AJ70" i="1"/>
  <c r="S7" i="1"/>
  <c r="R71" i="1"/>
  <c r="S70" i="1"/>
  <c r="H8" i="1"/>
  <c r="H14" i="1"/>
  <c r="AJ13" i="1"/>
  <c r="S8" i="1"/>
  <c r="M7" i="1"/>
  <c r="AI7" i="1" l="1"/>
  <c r="K10" i="1"/>
  <c r="AK9" i="1"/>
  <c r="AJ71" i="1"/>
  <c r="H72" i="1"/>
  <c r="R72" i="1"/>
  <c r="S71" i="1"/>
  <c r="H9" i="1"/>
  <c r="AJ8" i="1"/>
  <c r="H15" i="1"/>
  <c r="AJ14" i="1"/>
  <c r="S9" i="1"/>
  <c r="M8" i="1"/>
  <c r="J8" i="1"/>
  <c r="AI8" i="1" l="1"/>
  <c r="K11" i="1"/>
  <c r="AK10" i="1"/>
  <c r="H73" i="1"/>
  <c r="AJ72" i="1"/>
  <c r="R73" i="1"/>
  <c r="S72" i="1"/>
  <c r="H10" i="1"/>
  <c r="AJ10" i="1" s="1"/>
  <c r="AJ9" i="1"/>
  <c r="H16" i="1"/>
  <c r="AJ15" i="1"/>
  <c r="S10" i="1"/>
  <c r="M9" i="1"/>
  <c r="J9" i="1"/>
  <c r="K12" i="1" l="1"/>
  <c r="AK11" i="1"/>
  <c r="AJ73" i="1"/>
  <c r="H74" i="1"/>
  <c r="AI9" i="1"/>
  <c r="R74" i="1"/>
  <c r="S73" i="1"/>
  <c r="H17" i="1"/>
  <c r="AJ16" i="1"/>
  <c r="S11" i="1"/>
  <c r="J10" i="1"/>
  <c r="M10" i="1"/>
  <c r="AI10" i="1" l="1"/>
  <c r="K13" i="1"/>
  <c r="AK12" i="1"/>
  <c r="H75" i="1"/>
  <c r="AJ74" i="1"/>
  <c r="R75" i="1"/>
  <c r="S74" i="1"/>
  <c r="H18" i="1"/>
  <c r="AJ17" i="1"/>
  <c r="S12" i="1"/>
  <c r="M11" i="1"/>
  <c r="J11" i="1"/>
  <c r="AI11" i="1" s="1"/>
  <c r="K14" i="1" l="1"/>
  <c r="AK13" i="1"/>
  <c r="H76" i="1"/>
  <c r="AJ75" i="1"/>
  <c r="R76" i="1"/>
  <c r="S75" i="1"/>
  <c r="H19" i="1"/>
  <c r="AJ18" i="1"/>
  <c r="S13" i="1"/>
  <c r="M12" i="1"/>
  <c r="J12" i="1"/>
  <c r="AI12" i="1" s="1"/>
  <c r="K15" i="1" l="1"/>
  <c r="AK14" i="1"/>
  <c r="AJ76" i="1"/>
  <c r="H77" i="1"/>
  <c r="R77" i="1"/>
  <c r="S76" i="1"/>
  <c r="AJ19" i="1"/>
  <c r="H20" i="1"/>
  <c r="AJ20" i="1" s="1"/>
  <c r="S14" i="1"/>
  <c r="M13" i="1"/>
  <c r="J13" i="1"/>
  <c r="K16" i="1" l="1"/>
  <c r="AK15" i="1"/>
  <c r="AI13" i="1"/>
  <c r="H78" i="1"/>
  <c r="AJ77" i="1"/>
  <c r="R78" i="1"/>
  <c r="S77" i="1"/>
  <c r="H21" i="1"/>
  <c r="AJ21" i="1" s="1"/>
  <c r="S15" i="1"/>
  <c r="J14" i="1"/>
  <c r="M14" i="1"/>
  <c r="AI14" i="1" l="1"/>
  <c r="H22" i="1"/>
  <c r="H23" i="1" s="1"/>
  <c r="K17" i="1"/>
  <c r="AK16" i="1"/>
  <c r="H79" i="1"/>
  <c r="AJ78" i="1"/>
  <c r="R79" i="1"/>
  <c r="S78" i="1"/>
  <c r="S16" i="1"/>
  <c r="J15" i="1"/>
  <c r="M15" i="1"/>
  <c r="AJ22" i="1" l="1"/>
  <c r="AI15" i="1"/>
  <c r="K18" i="1"/>
  <c r="AK17" i="1"/>
  <c r="H80" i="1"/>
  <c r="AJ79" i="1"/>
  <c r="R80" i="1"/>
  <c r="S79" i="1"/>
  <c r="H24" i="1"/>
  <c r="AJ23" i="1"/>
  <c r="S17" i="1"/>
  <c r="M16" i="1"/>
  <c r="J16" i="1"/>
  <c r="AI16" i="1" l="1"/>
  <c r="K19" i="1"/>
  <c r="AK18" i="1"/>
  <c r="H81" i="1"/>
  <c r="AJ80" i="1"/>
  <c r="R81" i="1"/>
  <c r="S80" i="1"/>
  <c r="H25" i="1"/>
  <c r="AJ24" i="1"/>
  <c r="S18" i="1"/>
  <c r="M17" i="1"/>
  <c r="J17" i="1"/>
  <c r="AI17" i="1" s="1"/>
  <c r="K20" i="1" l="1"/>
  <c r="AK19" i="1"/>
  <c r="H82" i="1"/>
  <c r="AJ81" i="1"/>
  <c r="R82" i="1"/>
  <c r="S81" i="1"/>
  <c r="H26" i="1"/>
  <c r="AJ25" i="1"/>
  <c r="S19" i="1"/>
  <c r="J18" i="1"/>
  <c r="M18" i="1"/>
  <c r="AI18" i="1" l="1"/>
  <c r="K21" i="1"/>
  <c r="AK20" i="1"/>
  <c r="H83" i="1"/>
  <c r="AJ82" i="1"/>
  <c r="R83" i="1"/>
  <c r="S82" i="1"/>
  <c r="H27" i="1"/>
  <c r="AJ26" i="1"/>
  <c r="S20" i="1"/>
  <c r="J19" i="1"/>
  <c r="M19" i="1"/>
  <c r="K22" i="1" l="1"/>
  <c r="AK21" i="1"/>
  <c r="H84" i="1"/>
  <c r="AJ83" i="1"/>
  <c r="R84" i="1"/>
  <c r="S83" i="1"/>
  <c r="AI19" i="1"/>
  <c r="H28" i="1"/>
  <c r="AJ27" i="1"/>
  <c r="S21" i="1"/>
  <c r="M20" i="1"/>
  <c r="J20" i="1"/>
  <c r="AI20" i="1" l="1"/>
  <c r="K23" i="1"/>
  <c r="AK22" i="1"/>
  <c r="H85" i="1"/>
  <c r="AJ84" i="1"/>
  <c r="R85" i="1"/>
  <c r="S84" i="1"/>
  <c r="H29" i="1"/>
  <c r="AJ28" i="1"/>
  <c r="S22" i="1"/>
  <c r="M21" i="1"/>
  <c r="J21" i="1"/>
  <c r="AI21" i="1" s="1"/>
  <c r="AK23" i="1" l="1"/>
  <c r="K24" i="1"/>
  <c r="H86" i="1"/>
  <c r="AJ85" i="1"/>
  <c r="R86" i="1"/>
  <c r="S85" i="1"/>
  <c r="H30" i="1"/>
  <c r="AJ29" i="1"/>
  <c r="S23" i="1"/>
  <c r="J22" i="1"/>
  <c r="M22" i="1"/>
  <c r="AI22" i="1" l="1"/>
  <c r="K25" i="1"/>
  <c r="AK24" i="1"/>
  <c r="H87" i="1"/>
  <c r="AJ86" i="1"/>
  <c r="R87" i="1"/>
  <c r="S86" i="1"/>
  <c r="H31" i="1"/>
  <c r="AJ30" i="1"/>
  <c r="S24" i="1"/>
  <c r="M23" i="1"/>
  <c r="J23" i="1"/>
  <c r="AI23" i="1" s="1"/>
  <c r="K26" i="1" l="1"/>
  <c r="AK25" i="1"/>
  <c r="H88" i="1"/>
  <c r="AJ87" i="1"/>
  <c r="R88" i="1"/>
  <c r="S87" i="1"/>
  <c r="H32" i="1"/>
  <c r="AJ31" i="1"/>
  <c r="S25" i="1"/>
  <c r="M24" i="1"/>
  <c r="J24" i="1"/>
  <c r="AI24" i="1" l="1"/>
  <c r="AK26" i="1"/>
  <c r="K27" i="1"/>
  <c r="H89" i="1"/>
  <c r="AJ88" i="1"/>
  <c r="R89" i="1"/>
  <c r="S88" i="1"/>
  <c r="H33" i="1"/>
  <c r="AJ32" i="1"/>
  <c r="S26" i="1"/>
  <c r="M25" i="1"/>
  <c r="J25" i="1"/>
  <c r="AI25" i="1" s="1"/>
  <c r="K28" i="1" l="1"/>
  <c r="AK27" i="1"/>
  <c r="H90" i="1"/>
  <c r="AJ89" i="1"/>
  <c r="R90" i="1"/>
  <c r="S89" i="1"/>
  <c r="H34" i="1"/>
  <c r="AJ33" i="1"/>
  <c r="S27" i="1"/>
  <c r="J26" i="1"/>
  <c r="M26" i="1"/>
  <c r="AI26" i="1" l="1"/>
  <c r="K29" i="1"/>
  <c r="AK28" i="1"/>
  <c r="H91" i="1"/>
  <c r="AJ90" i="1"/>
  <c r="R91" i="1"/>
  <c r="S90" i="1"/>
  <c r="H35" i="1"/>
  <c r="AJ34" i="1"/>
  <c r="S28" i="1"/>
  <c r="J27" i="1"/>
  <c r="M27" i="1"/>
  <c r="K30" i="1" l="1"/>
  <c r="AK29" i="1"/>
  <c r="H92" i="1"/>
  <c r="AJ91" i="1"/>
  <c r="AI27" i="1"/>
  <c r="R92" i="1"/>
  <c r="S91" i="1"/>
  <c r="H36" i="1"/>
  <c r="AJ35" i="1"/>
  <c r="S29" i="1"/>
  <c r="M28" i="1"/>
  <c r="J28" i="1"/>
  <c r="AI28" i="1" s="1"/>
  <c r="K31" i="1" l="1"/>
  <c r="AK30" i="1"/>
  <c r="H93" i="1"/>
  <c r="AJ92" i="1"/>
  <c r="R93" i="1"/>
  <c r="S92" i="1"/>
  <c r="H37" i="1"/>
  <c r="AJ36" i="1"/>
  <c r="S30" i="1"/>
  <c r="M29" i="1"/>
  <c r="J29" i="1"/>
  <c r="AI29" i="1" l="1"/>
  <c r="AK31" i="1"/>
  <c r="K32" i="1"/>
  <c r="AJ93" i="1"/>
  <c r="H94" i="1"/>
  <c r="R94" i="1"/>
  <c r="S93" i="1"/>
  <c r="H38" i="1"/>
  <c r="AJ37" i="1"/>
  <c r="S31" i="1"/>
  <c r="J30" i="1"/>
  <c r="M30" i="1"/>
  <c r="AI30" i="1" l="1"/>
  <c r="K33" i="1"/>
  <c r="AK32" i="1"/>
  <c r="H95" i="1"/>
  <c r="AJ94" i="1"/>
  <c r="R95" i="1"/>
  <c r="S94" i="1"/>
  <c r="H39" i="1"/>
  <c r="AJ38" i="1"/>
  <c r="S32" i="1"/>
  <c r="J31" i="1"/>
  <c r="M31" i="1"/>
  <c r="AI31" i="1" l="1"/>
  <c r="K34" i="1"/>
  <c r="AK33" i="1"/>
  <c r="H96" i="1"/>
  <c r="AJ95" i="1"/>
  <c r="R96" i="1"/>
  <c r="S95" i="1"/>
  <c r="AJ39" i="1"/>
  <c r="H40" i="1"/>
  <c r="AJ40" i="1" s="1"/>
  <c r="S33" i="1"/>
  <c r="M32" i="1"/>
  <c r="J32" i="1"/>
  <c r="AI32" i="1" s="1"/>
  <c r="K35" i="1" l="1"/>
  <c r="AK34" i="1"/>
  <c r="H97" i="1"/>
  <c r="AJ96" i="1"/>
  <c r="R97" i="1"/>
  <c r="S96" i="1"/>
  <c r="H41" i="1"/>
  <c r="S34" i="1"/>
  <c r="M33" i="1"/>
  <c r="J33" i="1"/>
  <c r="AI33" i="1" s="1"/>
  <c r="K36" i="1" l="1"/>
  <c r="AK35" i="1"/>
  <c r="AJ97" i="1"/>
  <c r="H98" i="1"/>
  <c r="R98" i="1"/>
  <c r="S97" i="1"/>
  <c r="H42" i="1"/>
  <c r="AJ41" i="1"/>
  <c r="S35" i="1"/>
  <c r="J34" i="1"/>
  <c r="M34" i="1"/>
  <c r="K37" i="1" l="1"/>
  <c r="AK36" i="1"/>
  <c r="H99" i="1"/>
  <c r="AJ98" i="1"/>
  <c r="R99" i="1"/>
  <c r="S98" i="1"/>
  <c r="AI34" i="1"/>
  <c r="H43" i="1"/>
  <c r="AJ42" i="1"/>
  <c r="S36" i="1"/>
  <c r="M35" i="1"/>
  <c r="J35" i="1"/>
  <c r="AI35" i="1" l="1"/>
  <c r="K38" i="1"/>
  <c r="AK37" i="1"/>
  <c r="AJ99" i="1"/>
  <c r="H100" i="1"/>
  <c r="R100" i="1"/>
  <c r="S99" i="1"/>
  <c r="H44" i="1"/>
  <c r="AJ43" i="1"/>
  <c r="S37" i="1"/>
  <c r="M36" i="1"/>
  <c r="J36" i="1"/>
  <c r="AI36" i="1" l="1"/>
  <c r="K39" i="1"/>
  <c r="AK38" i="1"/>
  <c r="H101" i="1"/>
  <c r="AJ100" i="1"/>
  <c r="R101" i="1"/>
  <c r="S100" i="1"/>
  <c r="H45" i="1"/>
  <c r="AJ44" i="1"/>
  <c r="S38" i="1"/>
  <c r="M37" i="1"/>
  <c r="J37" i="1"/>
  <c r="AI37" i="1" s="1"/>
  <c r="K40" i="1" l="1"/>
  <c r="AK39" i="1"/>
  <c r="AJ101" i="1"/>
  <c r="H102" i="1"/>
  <c r="R102" i="1"/>
  <c r="S101" i="1"/>
  <c r="H46" i="1"/>
  <c r="AJ45" i="1"/>
  <c r="S39" i="1"/>
  <c r="J38" i="1"/>
  <c r="M38" i="1"/>
  <c r="AI38" i="1" l="1"/>
  <c r="K41" i="1"/>
  <c r="AK40" i="1"/>
  <c r="AJ102" i="1"/>
  <c r="H103" i="1"/>
  <c r="R103" i="1"/>
  <c r="S102" i="1"/>
  <c r="H47" i="1"/>
  <c r="AJ46" i="1"/>
  <c r="S40" i="1"/>
  <c r="J39" i="1"/>
  <c r="M39" i="1"/>
  <c r="K42" i="1" l="1"/>
  <c r="AK41" i="1"/>
  <c r="H104" i="1"/>
  <c r="AJ103" i="1"/>
  <c r="AI39" i="1"/>
  <c r="R104" i="1"/>
  <c r="S103" i="1"/>
  <c r="H48" i="1"/>
  <c r="AJ47" i="1"/>
  <c r="S41" i="1"/>
  <c r="M40" i="1"/>
  <c r="J40" i="1"/>
  <c r="AI40" i="1" s="1"/>
  <c r="K43" i="1" l="1"/>
  <c r="AK42" i="1"/>
  <c r="H105" i="1"/>
  <c r="AJ104" i="1"/>
  <c r="R105" i="1"/>
  <c r="S104" i="1"/>
  <c r="H49" i="1"/>
  <c r="AJ48" i="1"/>
  <c r="S42" i="1"/>
  <c r="M41" i="1"/>
  <c r="J41" i="1"/>
  <c r="AI41" i="1" s="1"/>
  <c r="K44" i="1" l="1"/>
  <c r="AK43" i="1"/>
  <c r="AJ105" i="1"/>
  <c r="H106" i="1"/>
  <c r="R106" i="1"/>
  <c r="S105" i="1"/>
  <c r="H50" i="1"/>
  <c r="AJ49" i="1"/>
  <c r="S43" i="1"/>
  <c r="J42" i="1"/>
  <c r="M42" i="1"/>
  <c r="AI42" i="1" s="1"/>
  <c r="AK44" i="1" l="1"/>
  <c r="K45" i="1"/>
  <c r="H107" i="1"/>
  <c r="AJ106" i="1"/>
  <c r="R107" i="1"/>
  <c r="S106" i="1"/>
  <c r="H51" i="1"/>
  <c r="AJ50" i="1"/>
  <c r="S44" i="1"/>
  <c r="J43" i="1"/>
  <c r="M43" i="1"/>
  <c r="AI43" i="1" l="1"/>
  <c r="K46" i="1"/>
  <c r="AK45" i="1"/>
  <c r="H108" i="1"/>
  <c r="AJ107" i="1"/>
  <c r="R108" i="1"/>
  <c r="S107" i="1"/>
  <c r="H52" i="1"/>
  <c r="AJ51" i="1"/>
  <c r="S45" i="1"/>
  <c r="M44" i="1"/>
  <c r="J44" i="1"/>
  <c r="AI44" i="1" s="1"/>
  <c r="K47" i="1" l="1"/>
  <c r="AK46" i="1"/>
  <c r="AJ108" i="1"/>
  <c r="H109" i="1"/>
  <c r="R109" i="1"/>
  <c r="S108" i="1"/>
  <c r="H53" i="1"/>
  <c r="AJ52" i="1"/>
  <c r="S46" i="1"/>
  <c r="M45" i="1"/>
  <c r="J45" i="1"/>
  <c r="AI45" i="1" l="1"/>
  <c r="K48" i="1"/>
  <c r="AK47" i="1"/>
  <c r="H110" i="1"/>
  <c r="AJ109" i="1"/>
  <c r="R110" i="1"/>
  <c r="S109" i="1"/>
  <c r="H54" i="1"/>
  <c r="AJ53" i="1"/>
  <c r="S47" i="1"/>
  <c r="J46" i="1"/>
  <c r="M46" i="1"/>
  <c r="AI46" i="1" l="1"/>
  <c r="K49" i="1"/>
  <c r="AK48" i="1"/>
  <c r="H111" i="1"/>
  <c r="AJ110" i="1"/>
  <c r="R111" i="1"/>
  <c r="S110" i="1"/>
  <c r="H55" i="1"/>
  <c r="AJ54" i="1"/>
  <c r="S48" i="1"/>
  <c r="M47" i="1"/>
  <c r="J47" i="1"/>
  <c r="AI47" i="1" s="1"/>
  <c r="K50" i="1" l="1"/>
  <c r="AK49" i="1"/>
  <c r="AJ111" i="1"/>
  <c r="H112" i="1"/>
  <c r="R112" i="1"/>
  <c r="S111" i="1"/>
  <c r="H56" i="1"/>
  <c r="AJ55" i="1"/>
  <c r="S49" i="1"/>
  <c r="M48" i="1"/>
  <c r="J48" i="1"/>
  <c r="AI48" i="1" s="1"/>
  <c r="K51" i="1" l="1"/>
  <c r="AK50" i="1"/>
  <c r="H113" i="1"/>
  <c r="AJ112" i="1"/>
  <c r="R113" i="1"/>
  <c r="S112" i="1"/>
  <c r="H57" i="1"/>
  <c r="AJ56" i="1"/>
  <c r="S50" i="1"/>
  <c r="M49" i="1"/>
  <c r="J49" i="1"/>
  <c r="AI49" i="1" s="1"/>
  <c r="K52" i="1" l="1"/>
  <c r="AK51" i="1"/>
  <c r="H114" i="1"/>
  <c r="AJ113" i="1"/>
  <c r="R114" i="1"/>
  <c r="S113" i="1"/>
  <c r="H58" i="1"/>
  <c r="AJ57" i="1"/>
  <c r="S51" i="1"/>
  <c r="J50" i="1"/>
  <c r="M50" i="1"/>
  <c r="AI50" i="1" l="1"/>
  <c r="K53" i="1"/>
  <c r="AK52" i="1"/>
  <c r="AJ114" i="1"/>
  <c r="H115" i="1"/>
  <c r="R115" i="1"/>
  <c r="S114" i="1"/>
  <c r="H59" i="1"/>
  <c r="AJ58" i="1"/>
  <c r="S52" i="1"/>
  <c r="J51" i="1"/>
  <c r="M51" i="1"/>
  <c r="K54" i="1" l="1"/>
  <c r="AK53" i="1"/>
  <c r="H116" i="1"/>
  <c r="AJ115" i="1"/>
  <c r="AI51" i="1"/>
  <c r="R116" i="1"/>
  <c r="S115" i="1"/>
  <c r="AJ59" i="1"/>
  <c r="H60" i="1"/>
  <c r="AJ60" i="1" s="1"/>
  <c r="S53" i="1"/>
  <c r="M52" i="1"/>
  <c r="J52" i="1"/>
  <c r="K55" i="1" l="1"/>
  <c r="AK54" i="1"/>
  <c r="H117" i="1"/>
  <c r="AJ116" i="1"/>
  <c r="AI52" i="1"/>
  <c r="R117" i="1"/>
  <c r="S116" i="1"/>
  <c r="H61" i="1"/>
  <c r="S54" i="1"/>
  <c r="M53" i="1"/>
  <c r="J53" i="1"/>
  <c r="AI53" i="1" l="1"/>
  <c r="AK55" i="1"/>
  <c r="K56" i="1"/>
  <c r="AJ117" i="1"/>
  <c r="H118" i="1"/>
  <c r="R118" i="1"/>
  <c r="S117" i="1"/>
  <c r="H62" i="1"/>
  <c r="AJ61" i="1"/>
  <c r="S55" i="1"/>
  <c r="J54" i="1"/>
  <c r="M54" i="1"/>
  <c r="AI54" i="1" l="1"/>
  <c r="K57" i="1"/>
  <c r="AK56" i="1"/>
  <c r="H119" i="1"/>
  <c r="AJ118" i="1"/>
  <c r="R119" i="1"/>
  <c r="S118" i="1"/>
  <c r="H63" i="1"/>
  <c r="AJ62" i="1"/>
  <c r="S56" i="1"/>
  <c r="J55" i="1"/>
  <c r="M55" i="1"/>
  <c r="K58" i="1" l="1"/>
  <c r="AK57" i="1"/>
  <c r="AJ119" i="1"/>
  <c r="H120" i="1"/>
  <c r="AI55" i="1"/>
  <c r="R120" i="1"/>
  <c r="S119" i="1"/>
  <c r="H64" i="1"/>
  <c r="AJ63" i="1"/>
  <c r="S57" i="1"/>
  <c r="M56" i="1"/>
  <c r="J56" i="1"/>
  <c r="AI56" i="1" l="1"/>
  <c r="K59" i="1"/>
  <c r="AK58" i="1"/>
  <c r="H121" i="1"/>
  <c r="AJ120" i="1"/>
  <c r="R121" i="1"/>
  <c r="S120" i="1"/>
  <c r="H65" i="1"/>
  <c r="AJ65" i="1" s="1"/>
  <c r="AJ64" i="1"/>
  <c r="S58" i="1"/>
  <c r="M57" i="1"/>
  <c r="J57" i="1"/>
  <c r="AI57" i="1" s="1"/>
  <c r="AK59" i="1" l="1"/>
  <c r="K60" i="1"/>
  <c r="H122" i="1"/>
  <c r="AJ121" i="1"/>
  <c r="R122" i="1"/>
  <c r="S121" i="1"/>
  <c r="S59" i="1"/>
  <c r="J58" i="1"/>
  <c r="M58" i="1"/>
  <c r="AI58" i="1" l="1"/>
  <c r="AK60" i="1"/>
  <c r="K61" i="1"/>
  <c r="H123" i="1"/>
  <c r="AJ122" i="1"/>
  <c r="R123" i="1"/>
  <c r="S122" i="1"/>
  <c r="S60" i="1"/>
  <c r="M59" i="1"/>
  <c r="J59" i="1"/>
  <c r="AK61" i="1" l="1"/>
  <c r="K62" i="1"/>
  <c r="H124" i="1"/>
  <c r="AJ123" i="1"/>
  <c r="AI59" i="1"/>
  <c r="R124" i="1"/>
  <c r="S123" i="1"/>
  <c r="S61" i="1"/>
  <c r="M60" i="1"/>
  <c r="J60" i="1"/>
  <c r="AI60" i="1" l="1"/>
  <c r="AK62" i="1"/>
  <c r="K63" i="1"/>
  <c r="H125" i="1"/>
  <c r="AJ124" i="1"/>
  <c r="R125" i="1"/>
  <c r="S124" i="1"/>
  <c r="S62" i="1"/>
  <c r="M61" i="1"/>
  <c r="J61" i="1"/>
  <c r="AI61" i="1" l="1"/>
  <c r="K64" i="1"/>
  <c r="AK63" i="1"/>
  <c r="H126" i="1"/>
  <c r="AJ125" i="1"/>
  <c r="R126" i="1"/>
  <c r="S125" i="1"/>
  <c r="S63" i="1"/>
  <c r="J62" i="1"/>
  <c r="M62" i="1"/>
  <c r="AI62" i="1" l="1"/>
  <c r="AK64" i="1"/>
  <c r="K65" i="1"/>
  <c r="H127" i="1"/>
  <c r="AJ126" i="1"/>
  <c r="R127" i="1"/>
  <c r="S126" i="1"/>
  <c r="S65" i="1"/>
  <c r="S64" i="1"/>
  <c r="J63" i="1"/>
  <c r="M63" i="1"/>
  <c r="AI63" i="1" l="1"/>
  <c r="AK65" i="1"/>
  <c r="K67" i="1"/>
  <c r="H128" i="1"/>
  <c r="AJ128" i="1" s="1"/>
  <c r="AJ127" i="1"/>
  <c r="R128" i="1"/>
  <c r="S128" i="1" s="1"/>
  <c r="S127" i="1"/>
  <c r="M64" i="1"/>
  <c r="J64" i="1"/>
  <c r="AI64" i="1" l="1"/>
  <c r="K69" i="1"/>
  <c r="AK67" i="1"/>
  <c r="K68" i="1"/>
  <c r="M67" i="1"/>
  <c r="J67" i="1"/>
  <c r="M65" i="1"/>
  <c r="J65" i="1"/>
  <c r="AI67" i="1" l="1"/>
  <c r="K70" i="1"/>
  <c r="AK68" i="1"/>
  <c r="AK69" i="1"/>
  <c r="K71" i="1"/>
  <c r="AI65" i="1"/>
  <c r="J68" i="1"/>
  <c r="M68" i="1"/>
  <c r="K73" i="1" l="1"/>
  <c r="AK71" i="1"/>
  <c r="K72" i="1"/>
  <c r="AK70" i="1"/>
  <c r="AI68" i="1"/>
  <c r="J69" i="1"/>
  <c r="M69" i="1"/>
  <c r="AI69" i="1" l="1"/>
  <c r="K74" i="1"/>
  <c r="AK72" i="1"/>
  <c r="AK73" i="1"/>
  <c r="K75" i="1"/>
  <c r="J70" i="1"/>
  <c r="M70" i="1"/>
  <c r="AI70" i="1" l="1"/>
  <c r="K77" i="1"/>
  <c r="AK75" i="1"/>
  <c r="AK74" i="1"/>
  <c r="K76" i="1"/>
  <c r="M71" i="1"/>
  <c r="J71" i="1"/>
  <c r="AI71" i="1" l="1"/>
  <c r="AK76" i="1"/>
  <c r="K78" i="1"/>
  <c r="K79" i="1"/>
  <c r="AK77" i="1"/>
  <c r="M72" i="1"/>
  <c r="J72" i="1"/>
  <c r="AI72" i="1" l="1"/>
  <c r="K81" i="1"/>
  <c r="AK79" i="1"/>
  <c r="AK78" i="1"/>
  <c r="K80" i="1"/>
  <c r="J73" i="1"/>
  <c r="M73" i="1"/>
  <c r="AI73" i="1" l="1"/>
  <c r="K82" i="1"/>
  <c r="AK80" i="1"/>
  <c r="K83" i="1"/>
  <c r="AK81" i="1"/>
  <c r="M74" i="1"/>
  <c r="J74" i="1"/>
  <c r="AI74" i="1" l="1"/>
  <c r="K85" i="1"/>
  <c r="AK83" i="1"/>
  <c r="K84" i="1"/>
  <c r="AK82" i="1"/>
  <c r="M75" i="1"/>
  <c r="J75" i="1"/>
  <c r="AI75" i="1" l="1"/>
  <c r="AK84" i="1"/>
  <c r="K86" i="1"/>
  <c r="K87" i="1"/>
  <c r="AK85" i="1"/>
  <c r="J76" i="1"/>
  <c r="M76" i="1"/>
  <c r="AI76" i="1" l="1"/>
  <c r="K89" i="1"/>
  <c r="AK87" i="1"/>
  <c r="AK86" i="1"/>
  <c r="K88" i="1"/>
  <c r="J77" i="1"/>
  <c r="M77" i="1"/>
  <c r="K90" i="1" l="1"/>
  <c r="AK88" i="1"/>
  <c r="AK89" i="1"/>
  <c r="K91" i="1"/>
  <c r="AI77" i="1"/>
  <c r="M78" i="1"/>
  <c r="J78" i="1"/>
  <c r="AI78" i="1" l="1"/>
  <c r="K93" i="1"/>
  <c r="AK91" i="1"/>
  <c r="K92" i="1"/>
  <c r="AK90" i="1"/>
  <c r="M79" i="1"/>
  <c r="J79" i="1"/>
  <c r="AI79" i="1" l="1"/>
  <c r="K94" i="1"/>
  <c r="AK92" i="1"/>
  <c r="K95" i="1"/>
  <c r="AK93" i="1"/>
  <c r="J80" i="1"/>
  <c r="M80" i="1"/>
  <c r="AI80" i="1" l="1"/>
  <c r="AK95" i="1"/>
  <c r="K97" i="1"/>
  <c r="K96" i="1"/>
  <c r="AK94" i="1"/>
  <c r="J81" i="1"/>
  <c r="M81" i="1"/>
  <c r="AI81" i="1" l="1"/>
  <c r="K99" i="1"/>
  <c r="AK97" i="1"/>
  <c r="K98" i="1"/>
  <c r="AK96" i="1"/>
  <c r="J82" i="1"/>
  <c r="M82" i="1"/>
  <c r="AI82" i="1" l="1"/>
  <c r="AK98" i="1"/>
  <c r="K100" i="1"/>
  <c r="AK99" i="1"/>
  <c r="K101" i="1"/>
  <c r="M83" i="1"/>
  <c r="J83" i="1"/>
  <c r="AI83" i="1" l="1"/>
  <c r="K103" i="1"/>
  <c r="AK101" i="1"/>
  <c r="K102" i="1"/>
  <c r="AK100" i="1"/>
  <c r="J84" i="1"/>
  <c r="M84" i="1"/>
  <c r="AI84" i="1" l="1"/>
  <c r="K104" i="1"/>
  <c r="AK102" i="1"/>
  <c r="K105" i="1"/>
  <c r="AK103" i="1"/>
  <c r="J85" i="1"/>
  <c r="M85" i="1"/>
  <c r="AI85" i="1" l="1"/>
  <c r="K107" i="1"/>
  <c r="AK105" i="1"/>
  <c r="K106" i="1"/>
  <c r="AK104" i="1"/>
  <c r="M86" i="1"/>
  <c r="J86" i="1"/>
  <c r="AI86" i="1" s="1"/>
  <c r="K108" i="1" l="1"/>
  <c r="AK106" i="1"/>
  <c r="AK107" i="1"/>
  <c r="K109" i="1"/>
  <c r="M87" i="1"/>
  <c r="J87" i="1"/>
  <c r="AI87" i="1" s="1"/>
  <c r="AK109" i="1" l="1"/>
  <c r="K111" i="1"/>
  <c r="AK108" i="1"/>
  <c r="K110" i="1"/>
  <c r="M88" i="1"/>
  <c r="J88" i="1"/>
  <c r="AI88" i="1" l="1"/>
  <c r="AK110" i="1"/>
  <c r="K112" i="1"/>
  <c r="K113" i="1"/>
  <c r="AK111" i="1"/>
  <c r="J89" i="1"/>
  <c r="M89" i="1"/>
  <c r="AI89" i="1" l="1"/>
  <c r="K115" i="1"/>
  <c r="AK113" i="1"/>
  <c r="AK112" i="1"/>
  <c r="K114" i="1"/>
  <c r="M90" i="1"/>
  <c r="J90" i="1"/>
  <c r="AI90" i="1" l="1"/>
  <c r="AK114" i="1"/>
  <c r="K116" i="1"/>
  <c r="AK115" i="1"/>
  <c r="K117" i="1"/>
  <c r="M91" i="1"/>
  <c r="J91" i="1"/>
  <c r="AI91" i="1" l="1"/>
  <c r="AK117" i="1"/>
  <c r="K119" i="1"/>
  <c r="K118" i="1"/>
  <c r="AK116" i="1"/>
  <c r="J92" i="1"/>
  <c r="AI92" i="1" s="1"/>
  <c r="M92" i="1"/>
  <c r="K120" i="1" l="1"/>
  <c r="AK118" i="1"/>
  <c r="K121" i="1"/>
  <c r="AK119" i="1"/>
  <c r="J93" i="1"/>
  <c r="AI93" i="1" s="1"/>
  <c r="M93" i="1"/>
  <c r="K123" i="1" l="1"/>
  <c r="AK121" i="1"/>
  <c r="AK120" i="1"/>
  <c r="K122" i="1"/>
  <c r="J94" i="1"/>
  <c r="AI94" i="1" s="1"/>
  <c r="M94" i="1"/>
  <c r="K124" i="1" l="1"/>
  <c r="AK122" i="1"/>
  <c r="AK123" i="1"/>
  <c r="K125" i="1"/>
  <c r="M95" i="1"/>
  <c r="J95" i="1"/>
  <c r="AI95" i="1" s="1"/>
  <c r="AK125" i="1" l="1"/>
  <c r="K127" i="1"/>
  <c r="AK127" i="1" s="1"/>
  <c r="K126" i="1"/>
  <c r="AK124" i="1"/>
  <c r="J96" i="1"/>
  <c r="AI96" i="1" s="1"/>
  <c r="M96" i="1"/>
  <c r="K128" i="1" l="1"/>
  <c r="AK128" i="1" s="1"/>
  <c r="AK126" i="1"/>
  <c r="J97" i="1"/>
  <c r="M97" i="1"/>
  <c r="AI97" i="1" l="1"/>
  <c r="M98" i="1"/>
  <c r="J98" i="1"/>
  <c r="AI98" i="1" l="1"/>
  <c r="M99" i="1"/>
  <c r="J99" i="1"/>
  <c r="AI99" i="1" l="1"/>
  <c r="M100" i="1"/>
  <c r="J100" i="1"/>
  <c r="AI100" i="1"/>
  <c r="J101" i="1" l="1"/>
  <c r="M101" i="1"/>
  <c r="AI101" i="1" l="1"/>
  <c r="J102" i="1"/>
  <c r="M102" i="1"/>
  <c r="AI102" i="1" l="1"/>
  <c r="M103" i="1"/>
  <c r="J103" i="1"/>
  <c r="AI103" i="1" l="1"/>
  <c r="J104" i="1"/>
  <c r="M104" i="1"/>
  <c r="AI104" i="1" l="1"/>
  <c r="J105" i="1"/>
  <c r="M105" i="1"/>
  <c r="AI105" i="1" l="1"/>
  <c r="M106" i="1"/>
  <c r="J106" i="1"/>
  <c r="AI106" i="1" s="1"/>
  <c r="M107" i="1" l="1"/>
  <c r="J107" i="1"/>
  <c r="AI107" i="1"/>
  <c r="M108" i="1" l="1"/>
  <c r="J108" i="1"/>
  <c r="AI108" i="1" l="1"/>
  <c r="J109" i="1"/>
  <c r="M109" i="1"/>
  <c r="AI109" i="1" l="1"/>
  <c r="M110" i="1"/>
  <c r="J110" i="1"/>
  <c r="AI110" i="1" l="1"/>
  <c r="M111" i="1"/>
  <c r="J111" i="1"/>
  <c r="AI111" i="1"/>
  <c r="J112" i="1" l="1"/>
  <c r="M112" i="1"/>
  <c r="AI112" i="1" l="1"/>
  <c r="J113" i="1"/>
  <c r="M113" i="1"/>
  <c r="AI113" i="1" l="1"/>
  <c r="J114" i="1"/>
  <c r="M114" i="1"/>
  <c r="AI114" i="1" l="1"/>
  <c r="M115" i="1"/>
  <c r="J115" i="1"/>
  <c r="AI115" i="1" s="1"/>
  <c r="J116" i="1" l="1"/>
  <c r="AI116" i="1" s="1"/>
  <c r="M116" i="1"/>
  <c r="J117" i="1" l="1"/>
  <c r="M117" i="1"/>
  <c r="AI117" i="1" l="1"/>
  <c r="M118" i="1"/>
  <c r="J118" i="1"/>
  <c r="AI118" i="1" l="1"/>
  <c r="M119" i="1"/>
  <c r="J119" i="1"/>
  <c r="AI119" i="1" l="1"/>
  <c r="M120" i="1"/>
  <c r="J120" i="1"/>
  <c r="AI120" i="1" s="1"/>
  <c r="J121" i="1" l="1"/>
  <c r="AI121" i="1" s="1"/>
  <c r="M121" i="1"/>
  <c r="J122" i="1" l="1"/>
  <c r="AI122" i="1" s="1"/>
  <c r="M122" i="1"/>
  <c r="M123" i="1" l="1"/>
  <c r="J123" i="1"/>
  <c r="AI123" i="1" s="1"/>
  <c r="J124" i="1" l="1"/>
  <c r="AI124" i="1" s="1"/>
  <c r="M124" i="1"/>
  <c r="J125" i="1" l="1"/>
  <c r="AI125" i="1" s="1"/>
  <c r="M125" i="1"/>
  <c r="M126" i="1" l="1"/>
  <c r="J126" i="1"/>
  <c r="AI126" i="1"/>
  <c r="M127" i="1" l="1"/>
  <c r="J127" i="1"/>
  <c r="AI127" i="1" s="1"/>
  <c r="J128" i="1" l="1"/>
  <c r="AI128" i="1" s="1"/>
  <c r="M128" i="1"/>
</calcChain>
</file>

<file path=xl/sharedStrings.xml><?xml version="1.0" encoding="utf-8"?>
<sst xmlns="http://schemas.openxmlformats.org/spreadsheetml/2006/main" count="1441" uniqueCount="144">
  <si>
    <t>PGR_LANCTO</t>
  </si>
  <si>
    <t>PGR_BLOQUEADO</t>
  </si>
  <si>
    <t>PGR_CHEQUE</t>
  </si>
  <si>
    <t>PGR_CODBNC</t>
  </si>
  <si>
    <t>PGR_CODFVR</t>
  </si>
  <si>
    <t>PGR_CODFC</t>
  </si>
  <si>
    <t>PGR_CODTD</t>
  </si>
  <si>
    <t>PGR_VENCTO</t>
  </si>
  <si>
    <t>PGR_DATAPAGA</t>
  </si>
  <si>
    <t>PGR_DOCTO</t>
  </si>
  <si>
    <t>PGR_DTDOCTO</t>
  </si>
  <si>
    <t>PGR_CODPTT</t>
  </si>
  <si>
    <t>PGR_MASTER</t>
  </si>
  <si>
    <t>PGR_OBSERVACAO</t>
  </si>
  <si>
    <t>PGR_CODPTP</t>
  </si>
  <si>
    <t>PGR_CODPT</t>
  </si>
  <si>
    <t>PGR_VLRDESCONTO</t>
  </si>
  <si>
    <t>PGR_VLREVENTO</t>
  </si>
  <si>
    <t>PGR_VLRPARCELA</t>
  </si>
  <si>
    <t>PGR_VLRMULTA</t>
  </si>
  <si>
    <t>PGR_VLRRETENCAO</t>
  </si>
  <si>
    <t>PGR_VLRPIS</t>
  </si>
  <si>
    <t>PGR_VLRCOFINS</t>
  </si>
  <si>
    <t>PGR_VLRCSLL</t>
  </si>
  <si>
    <t>PGR_CODCC</t>
  </si>
  <si>
    <t>PGR_CODSNF</t>
  </si>
  <si>
    <t>PGR_APR</t>
  </si>
  <si>
    <t>PGR_CODEMP</t>
  </si>
  <si>
    <t>PGR_CODFLL</t>
  </si>
  <si>
    <t>PGR_LOTECNAB</t>
  </si>
  <si>
    <t>PGR_VERDIREITO</t>
  </si>
  <si>
    <t>PGR_CODCMP</t>
  </si>
  <si>
    <t>PGR_REG</t>
  </si>
  <si>
    <t>PGR_CODUSR</t>
  </si>
  <si>
    <t>N</t>
  </si>
  <si>
    <t>null</t>
  </si>
  <si>
    <t>BOL</t>
  </si>
  <si>
    <t>NFP</t>
  </si>
  <si>
    <t>VENCTO</t>
  </si>
  <si>
    <t>L</t>
  </si>
  <si>
    <t>CP</t>
  </si>
  <si>
    <t>S</t>
  </si>
  <si>
    <t>P</t>
  </si>
  <si>
    <t>INSERT INTO VPAGAR(PGR_LANCTO,PGR_BLOQUEADO,PGR_CHEQUE,PGR_CODBNC,PGR_CODFVR,PGR_CODFC,PGR_CODTD,PGR_VENCTO,PGR_DATAPAGA,PGR_DOCTO,PGR_DTDOCTO,PGR_CODPTT,PGR_MASTER,PGR_OBSERVACAO,PGR_CODPTP,PGR_CODPT,PGR_VLRDESCONTO,PGR_VLREVENTO,PGR_VLRPARCELA,PGR_VLRMULTA,PGR_VLRRETENCAO,PGR_VLRPIS,PGR_VLRCOFINS,PGR_VLRCSLL,PGR_CODCC,PGR_CODSNF,PGR_APR,PGR_CODEMP,PGR_CODFLL,PGR_LOTECNAB,PGR_VERDIREITO,PGR_CODCMP,PGR_REG,PGR_CODUSR) VALUES(</t>
  </si>
  <si>
    <t>VENCTO(H)</t>
  </si>
  <si>
    <t>DTDOCTO(K)</t>
  </si>
  <si>
    <t>LANCTO</t>
  </si>
  <si>
    <t>VALOR</t>
  </si>
  <si>
    <t>EMISSAO</t>
  </si>
  <si>
    <t>DARF CODIGO 9058-IMP RENDA</t>
  </si>
  <si>
    <t>DARF CODIGO 9100-PARCELAMENTO REFIS</t>
  </si>
  <si>
    <t>DARF CODIGO 9113-PARCELAMENTO REFIS</t>
  </si>
  <si>
    <t>DARF CODIGO 9126-PARCELAMENTO REFIS</t>
  </si>
  <si>
    <t>DARF CODIGO 9222-PARCELAMENTO REFIS</t>
  </si>
  <si>
    <t>DARF CODIGO 9385-IMP RENDA RETIDO</t>
  </si>
  <si>
    <t>DAS DO SIMPLES NAC-MENSAL</t>
  </si>
  <si>
    <t>DAS DO SIMPLES NAC-PARCELAMENTO</t>
  </si>
  <si>
    <t>DOC ARREC MUNIC DAM-ISS FATURAMENTO</t>
  </si>
  <si>
    <t>DOC ARREC MUNIC DAM-ISS RETIDO TERCEIROS</t>
  </si>
  <si>
    <t>DOC ARREC MUNIC DAM-MULTAS TRANSITO</t>
  </si>
  <si>
    <t>DOC ARREC MUNIC DAM-TFA</t>
  </si>
  <si>
    <t>DOC ARREC MUNIC DAM-TFE</t>
  </si>
  <si>
    <t>DOC ARREC MUNIC DAM-TRSS</t>
  </si>
  <si>
    <t>FGTS CODIGO 115-FUNDO GARANTIA</t>
  </si>
  <si>
    <t>FGTS CODIGO 650-FUNDO GARANTIA</t>
  </si>
  <si>
    <t>GPS CODIGO 2003-INSS</t>
  </si>
  <si>
    <t>GPS CODIGO 2100-INSS</t>
  </si>
  <si>
    <t>GPS CODIGO 2119-INSS</t>
  </si>
  <si>
    <t>GPS CODIGO 2631-INSS</t>
  </si>
  <si>
    <t>DARF CODIGO 2991-INSS</t>
  </si>
  <si>
    <t>DARF CODIGO 2985-INSS</t>
  </si>
  <si>
    <t>PGTO CARNE IPTU IMOV USADOS EMPRESA</t>
  </si>
  <si>
    <t>REMESSA DEPOSITOS JUDICIAS ACOES CIVEIS</t>
  </si>
  <si>
    <t>REMESSA DEPOSITOS JUDICIAS ACOES FISCAIS</t>
  </si>
  <si>
    <t>REMESSA DEPOSITOS JUDICIAS ACOES TRABAL</t>
  </si>
  <si>
    <t>RETORNO ACOES JUDICIAIS CIVEIS DEBITO</t>
  </si>
  <si>
    <t>RETORNO ACOES JUDICIAIS FISCAIS DEBITO</t>
  </si>
  <si>
    <t>RETORNO ACOES JUDICIAIS TRABALHISTAS DEB</t>
  </si>
  <si>
    <t>LEASING EQUIPS</t>
  </si>
  <si>
    <t>LEASING VEIC</t>
  </si>
  <si>
    <t>LOCACAO EQUIPS</t>
  </si>
  <si>
    <t>LOCACAO VEIC</t>
  </si>
  <si>
    <t>PGTO MANUT CONSERTOS IMOV USADOS EMPRESA</t>
  </si>
  <si>
    <t>OUTRAS CONTAS IMOV UTILIZ EMPRESA</t>
  </si>
  <si>
    <t>PGTO ALUGUEL IMOV USADOS EMPRESA</t>
  </si>
  <si>
    <t>PGTO CONDOMINIO IMOV USADOS EMPRESA</t>
  </si>
  <si>
    <t>GASTOS REFORMAS EM IMOV TERCEIROS</t>
  </si>
  <si>
    <t>GASTOS COM JORNAIS/REVISTAS/ASSINATURAS</t>
  </si>
  <si>
    <t>GASTOS COM BRINDES E DOACOES</t>
  </si>
  <si>
    <t>GASTOS COM CARTORIOS</t>
  </si>
  <si>
    <t>GASTOS COM COPA E COZINHA</t>
  </si>
  <si>
    <t>GASTOS DIVERSOS ESCRITORIO</t>
  </si>
  <si>
    <t>GASTOS COM REFORMA EM BENS TERCEIROS</t>
  </si>
  <si>
    <t>CONTRIBUICAO ASSISTENCIAL COLABORADORES</t>
  </si>
  <si>
    <t>CONTRIBUICAO CONFEDERATIVA COLABORADORES</t>
  </si>
  <si>
    <t>CONTRIBUICAO ODONTOLOGICA COLABORADORES</t>
  </si>
  <si>
    <t>MENSALIDADE SINDICATOS FUNCION E PATRONAL</t>
  </si>
  <si>
    <t>TAXA NEGOCIAL SINDICATOS</t>
  </si>
  <si>
    <t>PGTO DO PROLABORE DOS SOCIOS</t>
  </si>
  <si>
    <t>PGTO MENSAL SOCIOS OU CONTAS DOS MESMOS</t>
  </si>
  <si>
    <t>COMISSOES VENDEDORES</t>
  </si>
  <si>
    <t>SERVICOS TERCEIROS DIVERSOS</t>
  </si>
  <si>
    <t>SERVICOS ASSESSORIA CONTABIL</t>
  </si>
  <si>
    <t>SERVICOS ASSESSORIA DEPTO PESSOAL</t>
  </si>
  <si>
    <t>SERVICOS ASSESSORIA INFORMATICA</t>
  </si>
  <si>
    <t>SERVICOS ASSESSORIA FINANCEIRA</t>
  </si>
  <si>
    <t>SERVICOS ASSESSORIA JURIDICA</t>
  </si>
  <si>
    <t>SERVICOS ASSESSORIAS DIVERSAS</t>
  </si>
  <si>
    <t>SERVICOS MANUT EQUIPS</t>
  </si>
  <si>
    <t>SERVICOS MOTOBOY E FRETES</t>
  </si>
  <si>
    <t>SERVICOS HOSTING/SERVIDORES</t>
  </si>
  <si>
    <t>CR</t>
  </si>
  <si>
    <t>RETORNO ADTO PARA FORNECEDORES</t>
  </si>
  <si>
    <t>RETORNO EMPRESTIMOS EFETUADOS COLABORADORES</t>
  </si>
  <si>
    <t>RETORNO EMPRESTIMOS EFETUADOS EMPRESAS GRUPO</t>
  </si>
  <si>
    <t>RETORNO EMPRESTIMOS EFETUADOS OUTRAS EMPRESAS</t>
  </si>
  <si>
    <t>RETORNO EMPRESTIMOS EFETUADOS SOCIOS</t>
  </si>
  <si>
    <t>RECBTO EMPRESTIMOS BANCARIOS</t>
  </si>
  <si>
    <t>RECBTO EMPRESTIMOS EMPRESAS DO GRUPO</t>
  </si>
  <si>
    <t>RECBTO EMPRESTIMOS OUTRAS PESSOAS FISICAS</t>
  </si>
  <si>
    <t>RECBTO EMPRESTIMOS OUTRAS PESSOAS JURIDICAS</t>
  </si>
  <si>
    <t>RECBTO EMPRESTIMOS SOCIOS</t>
  </si>
  <si>
    <t>RECBTO ADTO CLIENTES</t>
  </si>
  <si>
    <t>RECBTO COMISSAO VENDAS</t>
  </si>
  <si>
    <t>RECBTO INVESTIM OUTRAS PESSOAS FISICAS</t>
  </si>
  <si>
    <t>RECBTO INVESTIM OUTRAS PESSOAS JURIDICAS</t>
  </si>
  <si>
    <t>RECBTO OUTROS VLRS/DIVERSOS</t>
  </si>
  <si>
    <t>RECBTO VENDA EQUIPS INFORMATICA</t>
  </si>
  <si>
    <t>RECBTO VENDA IMOV</t>
  </si>
  <si>
    <t>RECBTO VENDA MOVEIS E UTENSILIOS</t>
  </si>
  <si>
    <t>RECBTO VENDA OUTROS BENS DIVERSOS</t>
  </si>
  <si>
    <t>RECBTO VENDA VEIC</t>
  </si>
  <si>
    <t>RETORNO ACOES JUDICIAIS CIVEIS CRED</t>
  </si>
  <si>
    <t>RETORNO ACOES JUDICIAIS FISCAIS CREDITO</t>
  </si>
  <si>
    <t>RETORNO ACOES JUDICIAIS TRABALHISTAS CRED</t>
  </si>
  <si>
    <t>GANHO EM OPERACAO CAMBIO</t>
  </si>
  <si>
    <t>JUROS RECEBIDO APLICACOES FINANC BANCARIAS</t>
  </si>
  <si>
    <t>JUROS RECEBIDO EMPRESTIMOS TERCEIROS</t>
  </si>
  <si>
    <t>JUROS RECEBIDO EMPRESTIMOS EMPRESAS DO GRUPO</t>
  </si>
  <si>
    <t>JUROS RECEBIDO OUTRAS OPERACOES</t>
  </si>
  <si>
    <t>OUTROS CRED CONTA NAO RELAC ANTERIORMENTE</t>
  </si>
  <si>
    <t>ADTO CLIENTES</t>
  </si>
  <si>
    <t>DEVOL ADTOTO FORNECEDORES</t>
  </si>
  <si>
    <t>TRANSFERENCIA CREDITO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</si>
</sst>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14" fontId="0" fillId="0" borderId="0" xfId="0" applyNumberFormat="1"/>
    <xf numFmtId="0" fontId="0" fillId="0" borderId="10" xfId="0" applyBorder="1"/>
    <xf numFmtId="0" fontId="0" fillId="33" borderId="10" xfId="0" applyFill="1" applyBorder="1"/>
    <xf numFmtId="14" fontId="0" fillId="33" borderId="11" xfId="0" applyNumberFormat="1" applyFill="1" applyBorder="1"/>
    <xf numFmtId="0" fontId="0" fillId="0" borderId="11" xfId="0" applyBorder="1"/>
    <xf numFmtId="0" fontId="0" fillId="33" borderId="11" xfId="0" applyFill="1" applyBorder="1"/>
    <xf numFmtId="0" fontId="0" fillId="34" borderId="10" xfId="0" applyFill="1" applyBorder="1"/>
    <xf numFmtId="0" fontId="0" fillId="34" borderId="12" xfId="0" applyFill="1" applyBorder="1"/>
    <xf numFmtId="0" fontId="0" fillId="34" borderId="11" xfId="0" applyFill="1" applyBorder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28"/>
  <sheetViews>
    <sheetView tabSelected="1" topLeftCell="Z127" workbookViewId="0">
      <selection activeCell="AI4" sqref="AI4:AI128"/>
    </sheetView>
  </sheetViews>
  <sheetFormatPr defaultRowHeight="15" x14ac:dyDescent="0.25"/>
  <cols>
    <col min="1" max="1" width="12.7109375" bestFit="1" customWidth="1"/>
    <col min="2" max="2" width="16.85546875" bestFit="1" customWidth="1"/>
    <col min="3" max="3" width="12.7109375" bestFit="1" customWidth="1"/>
    <col min="4" max="4" width="13.28515625" bestFit="1" customWidth="1"/>
    <col min="5" max="5" width="12.85546875" bestFit="1" customWidth="1"/>
    <col min="6" max="6" width="11.5703125" bestFit="1" customWidth="1"/>
    <col min="7" max="7" width="11.7109375" bestFit="1" customWidth="1"/>
    <col min="8" max="8" width="12.85546875" bestFit="1" customWidth="1"/>
    <col min="9" max="9" width="15.5703125" bestFit="1" customWidth="1"/>
    <col min="10" max="10" width="11.85546875" bestFit="1" customWidth="1"/>
    <col min="11" max="11" width="14.28515625" bestFit="1" customWidth="1"/>
    <col min="12" max="12" width="12.5703125" bestFit="1" customWidth="1"/>
    <col min="13" max="13" width="12.7109375" bestFit="1" customWidth="1"/>
    <col min="14" max="14" width="47.140625" bestFit="1" customWidth="1"/>
    <col min="15" max="15" width="12.7109375" bestFit="1" customWidth="1"/>
    <col min="16" max="16" width="11.5703125" bestFit="1" customWidth="1"/>
    <col min="17" max="17" width="18.85546875" bestFit="1" customWidth="1"/>
    <col min="18" max="18" width="16.140625" bestFit="1" customWidth="1"/>
    <col min="19" max="19" width="16.85546875" bestFit="1" customWidth="1"/>
    <col min="20" max="20" width="15.140625" bestFit="1" customWidth="1"/>
    <col min="21" max="21" width="18.5703125" bestFit="1" customWidth="1"/>
    <col min="22" max="22" width="11.5703125" bestFit="1" customWidth="1"/>
    <col min="23" max="23" width="15.5703125" bestFit="1" customWidth="1"/>
    <col min="24" max="24" width="12.7109375" bestFit="1" customWidth="1"/>
    <col min="25" max="25" width="11.7109375" bestFit="1" customWidth="1"/>
    <col min="26" max="26" width="12.85546875" bestFit="1" customWidth="1"/>
    <col min="28" max="28" width="13.42578125" bestFit="1" customWidth="1"/>
    <col min="29" max="29" width="12.140625" bestFit="1" customWidth="1"/>
    <col min="30" max="30" width="15" bestFit="1" customWidth="1"/>
    <col min="31" max="31" width="16.140625" bestFit="1" customWidth="1"/>
    <col min="32" max="32" width="13.5703125" bestFit="1" customWidth="1"/>
    <col min="33" max="33" width="9" bestFit="1" customWidth="1"/>
    <col min="34" max="34" width="12.85546875" bestFit="1" customWidth="1"/>
    <col min="36" max="36" width="11" bestFit="1" customWidth="1"/>
  </cols>
  <sheetData>
    <row r="1" spans="1:37" x14ac:dyDescent="0.25">
      <c r="A1" s="3" t="s">
        <v>38</v>
      </c>
      <c r="B1" s="4">
        <v>43440</v>
      </c>
      <c r="D1" s="3" t="s">
        <v>46</v>
      </c>
      <c r="E1" s="6">
        <v>52</v>
      </c>
      <c r="G1" s="2" t="s">
        <v>47</v>
      </c>
      <c r="H1" s="5">
        <v>234.57</v>
      </c>
      <c r="J1" t="s">
        <v>48</v>
      </c>
      <c r="K1" s="1">
        <v>43439</v>
      </c>
      <c r="AI1" t="s">
        <v>43</v>
      </c>
    </row>
    <row r="3" spans="1:37" x14ac:dyDescent="0.25">
      <c r="A3" s="7" t="s">
        <v>0</v>
      </c>
      <c r="B3" s="8" t="s">
        <v>1</v>
      </c>
      <c r="C3" s="8" t="s">
        <v>2</v>
      </c>
      <c r="D3" s="8" t="s">
        <v>3</v>
      </c>
      <c r="E3" s="8" t="s">
        <v>4</v>
      </c>
      <c r="F3" s="8" t="s">
        <v>5</v>
      </c>
      <c r="G3" s="8" t="s">
        <v>6</v>
      </c>
      <c r="H3" s="8" t="s">
        <v>7</v>
      </c>
      <c r="I3" s="8" t="s">
        <v>8</v>
      </c>
      <c r="J3" s="8" t="s">
        <v>9</v>
      </c>
      <c r="K3" s="8" t="s">
        <v>10</v>
      </c>
      <c r="L3" s="8" t="s">
        <v>11</v>
      </c>
      <c r="M3" s="8" t="s">
        <v>12</v>
      </c>
      <c r="N3" s="8" t="s">
        <v>13</v>
      </c>
      <c r="O3" s="8" t="s">
        <v>14</v>
      </c>
      <c r="P3" s="8" t="s">
        <v>15</v>
      </c>
      <c r="Q3" s="8" t="s">
        <v>16</v>
      </c>
      <c r="R3" s="8" t="s">
        <v>17</v>
      </c>
      <c r="S3" s="8" t="s">
        <v>18</v>
      </c>
      <c r="T3" s="8" t="s">
        <v>19</v>
      </c>
      <c r="U3" s="8" t="s">
        <v>20</v>
      </c>
      <c r="V3" s="8" t="s">
        <v>21</v>
      </c>
      <c r="W3" s="8" t="s">
        <v>22</v>
      </c>
      <c r="X3" s="8" t="s">
        <v>23</v>
      </c>
      <c r="Y3" s="8" t="s">
        <v>24</v>
      </c>
      <c r="Z3" s="8" t="s">
        <v>25</v>
      </c>
      <c r="AA3" s="8" t="s">
        <v>26</v>
      </c>
      <c r="AB3" s="8" t="s">
        <v>27</v>
      </c>
      <c r="AC3" s="8" t="s">
        <v>28</v>
      </c>
      <c r="AD3" s="8" t="s">
        <v>29</v>
      </c>
      <c r="AE3" s="8" t="s">
        <v>30</v>
      </c>
      <c r="AF3" s="8" t="s">
        <v>31</v>
      </c>
      <c r="AG3" s="8" t="s">
        <v>32</v>
      </c>
      <c r="AH3" s="8" t="s">
        <v>33</v>
      </c>
      <c r="AI3" s="8"/>
      <c r="AJ3" s="8" t="s">
        <v>44</v>
      </c>
      <c r="AK3" s="9" t="s">
        <v>45</v>
      </c>
    </row>
    <row r="4" spans="1:37" x14ac:dyDescent="0.25">
      <c r="A4">
        <f>E1+1</f>
        <v>53</v>
      </c>
      <c r="B4" t="s">
        <v>34</v>
      </c>
      <c r="C4" t="s">
        <v>35</v>
      </c>
      <c r="D4">
        <v>1</v>
      </c>
      <c r="E4">
        <v>1</v>
      </c>
      <c r="F4" t="s">
        <v>36</v>
      </c>
      <c r="G4" t="s">
        <v>37</v>
      </c>
      <c r="H4" s="1">
        <f>B1</f>
        <v>43440</v>
      </c>
      <c r="I4" t="s">
        <v>35</v>
      </c>
      <c r="J4" t="str">
        <f>CONCATENATE("DOC"&amp;A4)</f>
        <v>DOC53</v>
      </c>
      <c r="K4" s="1">
        <f>K1</f>
        <v>43439</v>
      </c>
      <c r="L4" t="s">
        <v>39</v>
      </c>
      <c r="M4">
        <f>A4</f>
        <v>53</v>
      </c>
      <c r="N4" t="s">
        <v>49</v>
      </c>
      <c r="O4" t="s">
        <v>40</v>
      </c>
      <c r="P4">
        <v>1</v>
      </c>
      <c r="Q4">
        <v>0</v>
      </c>
      <c r="R4">
        <f>H1</f>
        <v>234.57</v>
      </c>
      <c r="S4">
        <f>R4</f>
        <v>234.57</v>
      </c>
      <c r="T4">
        <v>0</v>
      </c>
      <c r="U4">
        <v>0</v>
      </c>
      <c r="V4">
        <v>0</v>
      </c>
      <c r="W4">
        <v>0</v>
      </c>
      <c r="X4">
        <v>0</v>
      </c>
      <c r="Y4" t="s">
        <v>35</v>
      </c>
      <c r="Z4">
        <v>0</v>
      </c>
      <c r="AA4" t="s">
        <v>41</v>
      </c>
      <c r="AB4">
        <v>1</v>
      </c>
      <c r="AC4">
        <v>1001</v>
      </c>
      <c r="AD4">
        <v>0</v>
      </c>
      <c r="AE4">
        <v>28</v>
      </c>
      <c r="AF4">
        <v>201810</v>
      </c>
      <c r="AG4" t="s">
        <v>42</v>
      </c>
      <c r="AH4">
        <v>1</v>
      </c>
      <c r="AI4" t="str">
        <f>CONCATENATE($AI$1&amp;"'"&amp;A4&amp;"','"&amp;B4&amp;"',"&amp;C4&amp;",'"&amp;D4&amp;"','"&amp;E4&amp;"','"&amp;F4&amp;"','"&amp;G4&amp;"','"&amp;AJ4&amp;"',"&amp;I4&amp;",'"&amp;J4&amp;"','"&amp;AK4&amp;"','"&amp;L4&amp;"','"&amp;M4&amp;"','"&amp;N4&amp;"','"&amp;O4&amp;"','"&amp;P4&amp;"','"&amp;Q4&amp;"','"&amp;SUBSTITUTE(R4,",",".")&amp;"','"&amp;SUBSTITUTE(S4,",",".")&amp;"','"&amp;T4&amp;"','"&amp;U4&amp;"','"&amp;V4&amp;"','"&amp;W4&amp;"','"&amp;X4&amp;"',"&amp;Y4&amp;",'"&amp;Z4&amp;"','"&amp;AA4&amp;"','"&amp;AB4&amp;"','"&amp;AC4&amp;"','"&amp;AD4&amp;"','"&amp;AE4&amp;"','"&amp;AF4&amp;"','"&amp;AG4&amp;"','"&amp;AH4&amp;"')")</f>
        <v>INSERT INTO VPAGAR(PGR_LANCTO,PGR_BLOQUEADO,PGR_CHEQUE,PGR_CODBNC,PGR_CODFVR,PGR_CODFC,PGR_CODTD,PGR_VENCTO,PGR_DATAPAGA,PGR_DOCTO,PGR_DTDOCTO,PGR_CODPTT,PGR_MASTER,PGR_OBSERVACAO,PGR_CODPTP,PGR_CODPT,PGR_VLRDESCONTO,PGR_VLREVENTO,PGR_VLRPARCELA,PGR_VLRMULTA,PGR_VLRRETENCAO,PGR_VLRPIS,PGR_VLRCOFINS,PGR_VLRCSLL,PGR_CODCC,PGR_CODSNF,PGR_APR,PGR_CODEMP,PGR_CODFLL,PGR_LOTECNAB,PGR_VERDIREITO,PGR_CODCMP,PGR_REG,PGR_CODUSR) VALUES('53','N',null,'1','1','BOL','NFP','12/6/2018',null,'DOC53','12/5/2018','L','53','DARF CODIGO 9058-IMP RENDA','CP','1','0','234.57','234.57','0','0','0','0','0',null,'0','S','1','1001','0','28','201810','P','1')</v>
      </c>
      <c r="AJ4" t="str">
        <f>MONTH(H4)&amp;"/"&amp;DAY(H4)&amp;"/"&amp;YEAR(H4)</f>
        <v>12/6/2018</v>
      </c>
      <c r="AK4" t="str">
        <f>MONTH(K4)&amp;"/"&amp;DAY(K4)&amp;"/"&amp;YEAR(K4)</f>
        <v>12/5/2018</v>
      </c>
    </row>
    <row r="5" spans="1:37" x14ac:dyDescent="0.25">
      <c r="A5">
        <f>A4+1</f>
        <v>54</v>
      </c>
      <c r="B5" t="s">
        <v>34</v>
      </c>
      <c r="C5" t="s">
        <v>35</v>
      </c>
      <c r="D5">
        <v>1</v>
      </c>
      <c r="E5">
        <v>2</v>
      </c>
      <c r="F5" t="s">
        <v>36</v>
      </c>
      <c r="G5" t="s">
        <v>37</v>
      </c>
      <c r="H5" s="1">
        <f t="shared" ref="H5:H10" si="0">H4</f>
        <v>43440</v>
      </c>
      <c r="I5" t="s">
        <v>35</v>
      </c>
      <c r="J5" t="str">
        <f t="shared" ref="J5:J6" si="1">CONCATENATE("DOC"&amp;A5)</f>
        <v>DOC54</v>
      </c>
      <c r="K5" s="1">
        <f t="shared" ref="K5:K10" si="2">K4</f>
        <v>43439</v>
      </c>
      <c r="L5" t="s">
        <v>39</v>
      </c>
      <c r="M5">
        <f t="shared" ref="M5:M6" si="3">A5</f>
        <v>54</v>
      </c>
      <c r="N5" t="s">
        <v>50</v>
      </c>
      <c r="O5" t="s">
        <v>40</v>
      </c>
      <c r="P5">
        <v>2</v>
      </c>
      <c r="Q5">
        <v>0</v>
      </c>
      <c r="R5">
        <f t="shared" ref="R5:R10" si="4">R4+34.68+E5</f>
        <v>271.25</v>
      </c>
      <c r="S5">
        <f t="shared" ref="S5:S68" si="5">R5</f>
        <v>271.25</v>
      </c>
      <c r="T5">
        <v>0</v>
      </c>
      <c r="U5">
        <v>0</v>
      </c>
      <c r="V5">
        <v>0</v>
      </c>
      <c r="W5">
        <v>0</v>
      </c>
      <c r="X5">
        <v>0</v>
      </c>
      <c r="Y5" t="s">
        <v>35</v>
      </c>
      <c r="Z5">
        <v>0</v>
      </c>
      <c r="AA5" t="s">
        <v>41</v>
      </c>
      <c r="AB5">
        <v>1</v>
      </c>
      <c r="AC5">
        <v>1001</v>
      </c>
      <c r="AD5">
        <v>0</v>
      </c>
      <c r="AE5">
        <v>28</v>
      </c>
      <c r="AF5">
        <v>201810</v>
      </c>
      <c r="AG5" t="s">
        <v>42</v>
      </c>
      <c r="AH5">
        <v>1</v>
      </c>
      <c r="AI5" t="str">
        <f t="shared" ref="AI5:AI6" si="6">CONCATENATE($AI$1&amp;"'"&amp;A5&amp;"','"&amp;B5&amp;"',"&amp;C5&amp;",'"&amp;D5&amp;"','"&amp;E5&amp;"','"&amp;F5&amp;"','"&amp;G5&amp;"','"&amp;AJ5&amp;"',"&amp;I5&amp;",'"&amp;J5&amp;"','"&amp;AK5&amp;"','"&amp;L5&amp;"','"&amp;M5&amp;"','"&amp;N5&amp;"','"&amp;O5&amp;"','"&amp;P5&amp;"','"&amp;Q5&amp;"','"&amp;SUBSTITUTE(R5,",",".")&amp;"','"&amp;SUBSTITUTE(S5,",",".")&amp;"','"&amp;T5&amp;"','"&amp;U5&amp;"','"&amp;V5&amp;"','"&amp;W5&amp;"','"&amp;X5&amp;"',"&amp;Y5&amp;",'"&amp;Z5&amp;"','"&amp;AA5&amp;"','"&amp;AB5&amp;"','"&amp;AC5&amp;"','"&amp;AD5&amp;"','"&amp;AE5&amp;"','"&amp;AF5&amp;"','"&amp;AG5&amp;"','"&amp;AH5&amp;"')")</f>
        <v>INSERT INTO VPAGAR(PGR_LANCTO,PGR_BLOQUEADO,PGR_CHEQUE,PGR_CODBNC,PGR_CODFVR,PGR_CODFC,PGR_CODTD,PGR_VENCTO,PGR_DATAPAGA,PGR_DOCTO,PGR_DTDOCTO,PGR_CODPTT,PGR_MASTER,PGR_OBSERVACAO,PGR_CODPTP,PGR_CODPT,PGR_VLRDESCONTO,PGR_VLREVENTO,PGR_VLRPARCELA,PGR_VLRMULTA,PGR_VLRRETENCAO,PGR_VLRPIS,PGR_VLRCOFINS,PGR_VLRCSLL,PGR_CODCC,PGR_CODSNF,PGR_APR,PGR_CODEMP,PGR_CODFLL,PGR_LOTECNAB,PGR_VERDIREITO,PGR_CODCMP,PGR_REG,PGR_CODUSR) VALUES('54','N',null,'1','2','BOL','NFP','12/6/2018',null,'DOC54','12/5/2018','L','54','DARF CODIGO 9100-PARCELAMENTO REFIS','CP','2','0','271.25','271.25','0','0','0','0','0',null,'0','S','1','1001','0','28','201810','P','1')</v>
      </c>
      <c r="AJ5" t="str">
        <f t="shared" ref="AJ5:AJ65" si="7">MONTH(H5)&amp;"/"&amp;DAY(H5)&amp;"/"&amp;YEAR(H5)</f>
        <v>12/6/2018</v>
      </c>
      <c r="AK5" t="str">
        <f t="shared" ref="AK5:AK65" si="8">MONTH(K5)&amp;"/"&amp;DAY(K5)&amp;"/"&amp;YEAR(K5)</f>
        <v>12/5/2018</v>
      </c>
    </row>
    <row r="6" spans="1:37" x14ac:dyDescent="0.25">
      <c r="A6">
        <f t="shared" ref="A6:A65" si="9">A5+1</f>
        <v>55</v>
      </c>
      <c r="B6" t="s">
        <v>34</v>
      </c>
      <c r="C6" t="s">
        <v>35</v>
      </c>
      <c r="D6">
        <v>1</v>
      </c>
      <c r="E6">
        <v>3</v>
      </c>
      <c r="F6" t="s">
        <v>36</v>
      </c>
      <c r="G6" t="s">
        <v>37</v>
      </c>
      <c r="H6" s="1">
        <f t="shared" si="0"/>
        <v>43440</v>
      </c>
      <c r="I6" t="s">
        <v>35</v>
      </c>
      <c r="J6" t="str">
        <f t="shared" si="1"/>
        <v>DOC55</v>
      </c>
      <c r="K6" s="1">
        <f t="shared" si="2"/>
        <v>43439</v>
      </c>
      <c r="L6" t="s">
        <v>39</v>
      </c>
      <c r="M6">
        <f t="shared" si="3"/>
        <v>55</v>
      </c>
      <c r="N6" t="s">
        <v>51</v>
      </c>
      <c r="O6" t="s">
        <v>40</v>
      </c>
      <c r="P6">
        <v>3</v>
      </c>
      <c r="Q6">
        <v>0</v>
      </c>
      <c r="R6">
        <f t="shared" si="4"/>
        <v>308.93</v>
      </c>
      <c r="S6">
        <f t="shared" si="5"/>
        <v>308.93</v>
      </c>
      <c r="T6">
        <v>0</v>
      </c>
      <c r="U6">
        <v>0</v>
      </c>
      <c r="V6">
        <v>0</v>
      </c>
      <c r="W6">
        <v>0</v>
      </c>
      <c r="X6">
        <v>0</v>
      </c>
      <c r="Y6" t="s">
        <v>35</v>
      </c>
      <c r="Z6">
        <v>0</v>
      </c>
      <c r="AA6" t="s">
        <v>41</v>
      </c>
      <c r="AB6">
        <v>1</v>
      </c>
      <c r="AC6">
        <v>1001</v>
      </c>
      <c r="AD6">
        <v>0</v>
      </c>
      <c r="AE6">
        <v>28</v>
      </c>
      <c r="AF6">
        <v>201810</v>
      </c>
      <c r="AG6" t="s">
        <v>42</v>
      </c>
      <c r="AH6">
        <v>1</v>
      </c>
      <c r="AI6" t="str">
        <f t="shared" si="6"/>
        <v>INSERT INTO VPAGAR(PGR_LANCTO,PGR_BLOQUEADO,PGR_CHEQUE,PGR_CODBNC,PGR_CODFVR,PGR_CODFC,PGR_CODTD,PGR_VENCTO,PGR_DATAPAGA,PGR_DOCTO,PGR_DTDOCTO,PGR_CODPTT,PGR_MASTER,PGR_OBSERVACAO,PGR_CODPTP,PGR_CODPT,PGR_VLRDESCONTO,PGR_VLREVENTO,PGR_VLRPARCELA,PGR_VLRMULTA,PGR_VLRRETENCAO,PGR_VLRPIS,PGR_VLRCOFINS,PGR_VLRCSLL,PGR_CODCC,PGR_CODSNF,PGR_APR,PGR_CODEMP,PGR_CODFLL,PGR_LOTECNAB,PGR_VERDIREITO,PGR_CODCMP,PGR_REG,PGR_CODUSR) VALUES('55','N',null,'1','3','BOL','NFP','12/6/2018',null,'DOC55','12/5/2018','L','55','DARF CODIGO 9113-PARCELAMENTO REFIS','CP','3','0','308.93','308.93','0','0','0','0','0',null,'0','S','1','1001','0','28','201810','P','1')</v>
      </c>
      <c r="AJ6" t="str">
        <f t="shared" si="7"/>
        <v>12/6/2018</v>
      </c>
      <c r="AK6" t="str">
        <f t="shared" si="8"/>
        <v>12/5/2018</v>
      </c>
    </row>
    <row r="7" spans="1:37" x14ac:dyDescent="0.25">
      <c r="A7">
        <f t="shared" si="9"/>
        <v>56</v>
      </c>
      <c r="B7" t="s">
        <v>34</v>
      </c>
      <c r="C7" t="s">
        <v>35</v>
      </c>
      <c r="D7">
        <v>1</v>
      </c>
      <c r="E7">
        <v>4</v>
      </c>
      <c r="F7" t="s">
        <v>36</v>
      </c>
      <c r="G7" t="s">
        <v>37</v>
      </c>
      <c r="H7" s="1">
        <f t="shared" si="0"/>
        <v>43440</v>
      </c>
      <c r="I7" t="s">
        <v>35</v>
      </c>
      <c r="J7" t="str">
        <f t="shared" ref="J7:J38" si="10">CONCATENATE("DOC"&amp;A7)</f>
        <v>DOC56</v>
      </c>
      <c r="K7" s="1">
        <f t="shared" si="2"/>
        <v>43439</v>
      </c>
      <c r="L7" t="s">
        <v>39</v>
      </c>
      <c r="M7">
        <f t="shared" ref="M7:M38" si="11">A7</f>
        <v>56</v>
      </c>
      <c r="N7" t="s">
        <v>52</v>
      </c>
      <c r="O7" t="s">
        <v>40</v>
      </c>
      <c r="P7">
        <v>4</v>
      </c>
      <c r="Q7">
        <v>0</v>
      </c>
      <c r="R7">
        <f t="shared" si="4"/>
        <v>347.61</v>
      </c>
      <c r="S7">
        <f t="shared" si="5"/>
        <v>347.61</v>
      </c>
      <c r="T7">
        <v>0</v>
      </c>
      <c r="U7">
        <v>0</v>
      </c>
      <c r="V7">
        <v>0</v>
      </c>
      <c r="W7">
        <v>0</v>
      </c>
      <c r="X7">
        <v>0</v>
      </c>
      <c r="Y7" t="s">
        <v>35</v>
      </c>
      <c r="Z7">
        <v>0</v>
      </c>
      <c r="AA7" t="s">
        <v>41</v>
      </c>
      <c r="AB7">
        <v>1</v>
      </c>
      <c r="AC7">
        <v>1001</v>
      </c>
      <c r="AD7">
        <v>0</v>
      </c>
      <c r="AE7">
        <v>28</v>
      </c>
      <c r="AF7">
        <v>201810</v>
      </c>
      <c r="AG7" t="s">
        <v>42</v>
      </c>
      <c r="AH7">
        <v>1</v>
      </c>
      <c r="AI7" t="str">
        <f t="shared" ref="AI7:AI38" si="12">CONCATENATE($AI$1&amp;"'"&amp;A7&amp;"','"&amp;B7&amp;"',"&amp;C7&amp;",'"&amp;D7&amp;"','"&amp;E7&amp;"','"&amp;F7&amp;"','"&amp;G7&amp;"','"&amp;AJ7&amp;"',"&amp;I7&amp;",'"&amp;J7&amp;"','"&amp;AK7&amp;"','"&amp;L7&amp;"','"&amp;M7&amp;"','"&amp;N7&amp;"','"&amp;O7&amp;"','"&amp;P7&amp;"','"&amp;Q7&amp;"','"&amp;SUBSTITUTE(R7,",",".")&amp;"','"&amp;SUBSTITUTE(S7,",",".")&amp;"','"&amp;T7&amp;"','"&amp;U7&amp;"','"&amp;V7&amp;"','"&amp;W7&amp;"','"&amp;X7&amp;"',"&amp;Y7&amp;",'"&amp;Z7&amp;"','"&amp;AA7&amp;"','"&amp;AB7&amp;"','"&amp;AC7&amp;"','"&amp;AD7&amp;"','"&amp;AE7&amp;"','"&amp;AF7&amp;"','"&amp;AG7&amp;"','"&amp;AH7&amp;"')")</f>
        <v>INSERT INTO VPAGAR(PGR_LANCTO,PGR_BLOQUEADO,PGR_CHEQUE,PGR_CODBNC,PGR_CODFVR,PGR_CODFC,PGR_CODTD,PGR_VENCTO,PGR_DATAPAGA,PGR_DOCTO,PGR_DTDOCTO,PGR_CODPTT,PGR_MASTER,PGR_OBSERVACAO,PGR_CODPTP,PGR_CODPT,PGR_VLRDESCONTO,PGR_VLREVENTO,PGR_VLRPARCELA,PGR_VLRMULTA,PGR_VLRRETENCAO,PGR_VLRPIS,PGR_VLRCOFINS,PGR_VLRCSLL,PGR_CODCC,PGR_CODSNF,PGR_APR,PGR_CODEMP,PGR_CODFLL,PGR_LOTECNAB,PGR_VERDIREITO,PGR_CODCMP,PGR_REG,PGR_CODUSR) VALUES('56','N',null,'1','4','BOL','NFP','12/6/2018',null,'DOC56','12/5/2018','L','56','DARF CODIGO 9126-PARCELAMENTO REFIS','CP','4','0','347.61','347.61','0','0','0','0','0',null,'0','S','1','1001','0','28','201810','P','1')</v>
      </c>
      <c r="AJ7" t="str">
        <f t="shared" si="7"/>
        <v>12/6/2018</v>
      </c>
      <c r="AK7" t="str">
        <f t="shared" si="8"/>
        <v>12/5/2018</v>
      </c>
    </row>
    <row r="8" spans="1:37" x14ac:dyDescent="0.25">
      <c r="A8">
        <f t="shared" si="9"/>
        <v>57</v>
      </c>
      <c r="B8" t="s">
        <v>34</v>
      </c>
      <c r="C8" t="s">
        <v>35</v>
      </c>
      <c r="D8">
        <v>1</v>
      </c>
      <c r="E8">
        <v>5</v>
      </c>
      <c r="F8" t="s">
        <v>36</v>
      </c>
      <c r="G8" t="s">
        <v>37</v>
      </c>
      <c r="H8" s="1">
        <f t="shared" si="0"/>
        <v>43440</v>
      </c>
      <c r="I8" t="s">
        <v>35</v>
      </c>
      <c r="J8" t="str">
        <f t="shared" si="10"/>
        <v>DOC57</v>
      </c>
      <c r="K8" s="1">
        <f t="shared" si="2"/>
        <v>43439</v>
      </c>
      <c r="L8" t="s">
        <v>39</v>
      </c>
      <c r="M8">
        <f t="shared" si="11"/>
        <v>57</v>
      </c>
      <c r="N8" t="s">
        <v>53</v>
      </c>
      <c r="O8" t="s">
        <v>40</v>
      </c>
      <c r="P8">
        <v>5</v>
      </c>
      <c r="Q8">
        <v>0</v>
      </c>
      <c r="R8">
        <f t="shared" si="4"/>
        <v>387.29</v>
      </c>
      <c r="S8">
        <f t="shared" si="5"/>
        <v>387.29</v>
      </c>
      <c r="T8">
        <v>0</v>
      </c>
      <c r="U8">
        <v>0</v>
      </c>
      <c r="V8">
        <v>0</v>
      </c>
      <c r="W8">
        <v>0</v>
      </c>
      <c r="X8">
        <v>0</v>
      </c>
      <c r="Y8" t="s">
        <v>35</v>
      </c>
      <c r="Z8">
        <v>0</v>
      </c>
      <c r="AA8" t="s">
        <v>41</v>
      </c>
      <c r="AB8">
        <v>1</v>
      </c>
      <c r="AC8">
        <v>1001</v>
      </c>
      <c r="AD8">
        <v>0</v>
      </c>
      <c r="AE8">
        <v>28</v>
      </c>
      <c r="AF8">
        <v>201810</v>
      </c>
      <c r="AG8" t="s">
        <v>42</v>
      </c>
      <c r="AH8">
        <v>1</v>
      </c>
      <c r="AI8" t="str">
        <f t="shared" si="12"/>
        <v>INSERT INTO VPAGAR(PGR_LANCTO,PGR_BLOQUEADO,PGR_CHEQUE,PGR_CODBNC,PGR_CODFVR,PGR_CODFC,PGR_CODTD,PGR_VENCTO,PGR_DATAPAGA,PGR_DOCTO,PGR_DTDOCTO,PGR_CODPTT,PGR_MASTER,PGR_OBSERVACAO,PGR_CODPTP,PGR_CODPT,PGR_VLRDESCONTO,PGR_VLREVENTO,PGR_VLRPARCELA,PGR_VLRMULTA,PGR_VLRRETENCAO,PGR_VLRPIS,PGR_VLRCOFINS,PGR_VLRCSLL,PGR_CODCC,PGR_CODSNF,PGR_APR,PGR_CODEMP,PGR_CODFLL,PGR_LOTECNAB,PGR_VERDIREITO,PGR_CODCMP,PGR_REG,PGR_CODUSR) VALUES('57','N',null,'1','5','BOL','NFP','12/6/2018',null,'DOC57','12/5/2018','L','57','DARF CODIGO 9222-PARCELAMENTO REFIS','CP','5','0','387.29','387.29','0','0','0','0','0',null,'0','S','1','1001','0','28','201810','P','1')</v>
      </c>
      <c r="AJ8" t="str">
        <f t="shared" si="7"/>
        <v>12/6/2018</v>
      </c>
      <c r="AK8" t="str">
        <f t="shared" si="8"/>
        <v>12/5/2018</v>
      </c>
    </row>
    <row r="9" spans="1:37" x14ac:dyDescent="0.25">
      <c r="A9">
        <f t="shared" si="9"/>
        <v>58</v>
      </c>
      <c r="B9" t="s">
        <v>34</v>
      </c>
      <c r="C9" t="s">
        <v>35</v>
      </c>
      <c r="D9">
        <v>1</v>
      </c>
      <c r="E9">
        <v>6</v>
      </c>
      <c r="F9" t="s">
        <v>36</v>
      </c>
      <c r="G9" t="s">
        <v>37</v>
      </c>
      <c r="H9" s="1">
        <f t="shared" si="0"/>
        <v>43440</v>
      </c>
      <c r="I9" t="s">
        <v>35</v>
      </c>
      <c r="J9" t="str">
        <f t="shared" si="10"/>
        <v>DOC58</v>
      </c>
      <c r="K9" s="1">
        <f t="shared" si="2"/>
        <v>43439</v>
      </c>
      <c r="L9" t="s">
        <v>39</v>
      </c>
      <c r="M9">
        <f t="shared" si="11"/>
        <v>58</v>
      </c>
      <c r="N9" t="s">
        <v>54</v>
      </c>
      <c r="O9" t="s">
        <v>40</v>
      </c>
      <c r="P9">
        <v>6</v>
      </c>
      <c r="Q9">
        <v>0</v>
      </c>
      <c r="R9">
        <f t="shared" si="4"/>
        <v>427.97</v>
      </c>
      <c r="S9">
        <f t="shared" si="5"/>
        <v>427.97</v>
      </c>
      <c r="T9">
        <v>0</v>
      </c>
      <c r="U9">
        <v>0</v>
      </c>
      <c r="V9">
        <v>0</v>
      </c>
      <c r="W9">
        <v>0</v>
      </c>
      <c r="X9">
        <v>0</v>
      </c>
      <c r="Y9" t="s">
        <v>35</v>
      </c>
      <c r="Z9">
        <v>0</v>
      </c>
      <c r="AA9" t="s">
        <v>41</v>
      </c>
      <c r="AB9">
        <v>1</v>
      </c>
      <c r="AC9">
        <v>1001</v>
      </c>
      <c r="AD9">
        <v>0</v>
      </c>
      <c r="AE9">
        <v>28</v>
      </c>
      <c r="AF9">
        <v>201810</v>
      </c>
      <c r="AG9" t="s">
        <v>42</v>
      </c>
      <c r="AH9">
        <v>1</v>
      </c>
      <c r="AI9" t="str">
        <f t="shared" si="12"/>
        <v>INSERT INTO VPAGAR(PGR_LANCTO,PGR_BLOQUEADO,PGR_CHEQUE,PGR_CODBNC,PGR_CODFVR,PGR_CODFC,PGR_CODTD,PGR_VENCTO,PGR_DATAPAGA,PGR_DOCTO,PGR_DTDOCTO,PGR_CODPTT,PGR_MASTER,PGR_OBSERVACAO,PGR_CODPTP,PGR_CODPT,PGR_VLRDESCONTO,PGR_VLREVENTO,PGR_VLRPARCELA,PGR_VLRMULTA,PGR_VLRRETENCAO,PGR_VLRPIS,PGR_VLRCOFINS,PGR_VLRCSLL,PGR_CODCC,PGR_CODSNF,PGR_APR,PGR_CODEMP,PGR_CODFLL,PGR_LOTECNAB,PGR_VERDIREITO,PGR_CODCMP,PGR_REG,PGR_CODUSR) VALUES('58','N',null,'1','6','BOL','NFP','12/6/2018',null,'DOC58','12/5/2018','L','58','DARF CODIGO 9385-IMP RENDA RETIDO','CP','6','0','427.97','427.97','0','0','0','0','0',null,'0','S','1','1001','0','28','201810','P','1')</v>
      </c>
      <c r="AJ9" t="str">
        <f t="shared" si="7"/>
        <v>12/6/2018</v>
      </c>
      <c r="AK9" t="str">
        <f t="shared" si="8"/>
        <v>12/5/2018</v>
      </c>
    </row>
    <row r="10" spans="1:37" x14ac:dyDescent="0.25">
      <c r="A10">
        <f t="shared" si="9"/>
        <v>59</v>
      </c>
      <c r="B10" t="s">
        <v>34</v>
      </c>
      <c r="C10" t="s">
        <v>35</v>
      </c>
      <c r="D10">
        <v>1</v>
      </c>
      <c r="E10">
        <v>7</v>
      </c>
      <c r="F10" t="s">
        <v>36</v>
      </c>
      <c r="G10" t="s">
        <v>37</v>
      </c>
      <c r="H10" s="1">
        <f t="shared" si="0"/>
        <v>43440</v>
      </c>
      <c r="I10" t="s">
        <v>35</v>
      </c>
      <c r="J10" t="str">
        <f t="shared" si="10"/>
        <v>DOC59</v>
      </c>
      <c r="K10" s="1">
        <f t="shared" si="2"/>
        <v>43439</v>
      </c>
      <c r="L10" t="s">
        <v>39</v>
      </c>
      <c r="M10">
        <f t="shared" si="11"/>
        <v>59</v>
      </c>
      <c r="N10" t="s">
        <v>55</v>
      </c>
      <c r="O10" t="s">
        <v>40</v>
      </c>
      <c r="P10">
        <v>7</v>
      </c>
      <c r="Q10">
        <v>0</v>
      </c>
      <c r="R10">
        <f t="shared" si="4"/>
        <v>469.65000000000003</v>
      </c>
      <c r="S10">
        <f t="shared" si="5"/>
        <v>469.65000000000003</v>
      </c>
      <c r="T10">
        <v>0</v>
      </c>
      <c r="U10">
        <v>0</v>
      </c>
      <c r="V10">
        <v>0</v>
      </c>
      <c r="W10">
        <v>0</v>
      </c>
      <c r="X10">
        <v>0</v>
      </c>
      <c r="Y10" t="s">
        <v>35</v>
      </c>
      <c r="Z10">
        <v>0</v>
      </c>
      <c r="AA10" t="s">
        <v>41</v>
      </c>
      <c r="AB10">
        <v>1</v>
      </c>
      <c r="AC10">
        <v>1001</v>
      </c>
      <c r="AD10">
        <v>0</v>
      </c>
      <c r="AE10">
        <v>28</v>
      </c>
      <c r="AF10">
        <v>201810</v>
      </c>
      <c r="AG10" t="s">
        <v>42</v>
      </c>
      <c r="AH10">
        <v>1</v>
      </c>
      <c r="AI10" t="str">
        <f t="shared" si="12"/>
        <v>INSERT INTO VPAGAR(PGR_LANCTO,PGR_BLOQUEADO,PGR_CHEQUE,PGR_CODBNC,PGR_CODFVR,PGR_CODFC,PGR_CODTD,PGR_VENCTO,PGR_DATAPAGA,PGR_DOCTO,PGR_DTDOCTO,PGR_CODPTT,PGR_MASTER,PGR_OBSERVACAO,PGR_CODPTP,PGR_CODPT,PGR_VLRDESCONTO,PGR_VLREVENTO,PGR_VLRPARCELA,PGR_VLRMULTA,PGR_VLRRETENCAO,PGR_VLRPIS,PGR_VLRCOFINS,PGR_VLRCSLL,PGR_CODCC,PGR_CODSNF,PGR_APR,PGR_CODEMP,PGR_CODFLL,PGR_LOTECNAB,PGR_VERDIREITO,PGR_CODCMP,PGR_REG,PGR_CODUSR) VALUES('59','N',null,'1','7','BOL','NFP','12/6/2018',null,'DOC59','12/5/2018','L','59','DAS DO SIMPLES NAC-MENSAL','CP','7','0','469.65','469.65','0','0','0','0','0',null,'0','S','1','1001','0','28','201810','P','1')</v>
      </c>
      <c r="AJ10" t="str">
        <f t="shared" si="7"/>
        <v>12/6/2018</v>
      </c>
      <c r="AK10" t="str">
        <f t="shared" si="8"/>
        <v>12/5/2018</v>
      </c>
    </row>
    <row r="11" spans="1:37" x14ac:dyDescent="0.25">
      <c r="A11">
        <f t="shared" si="9"/>
        <v>60</v>
      </c>
      <c r="B11" t="s">
        <v>34</v>
      </c>
      <c r="C11" t="s">
        <v>35</v>
      </c>
      <c r="D11">
        <v>1</v>
      </c>
      <c r="E11">
        <v>8</v>
      </c>
      <c r="F11" t="s">
        <v>36</v>
      </c>
      <c r="G11" t="s">
        <v>37</v>
      </c>
      <c r="H11" s="1">
        <f>B1+1</f>
        <v>43441</v>
      </c>
      <c r="I11" t="s">
        <v>35</v>
      </c>
      <c r="J11" t="str">
        <f t="shared" si="10"/>
        <v>DOC60</v>
      </c>
      <c r="K11" s="1">
        <f t="shared" ref="K11:K65" si="13">K10</f>
        <v>43439</v>
      </c>
      <c r="L11" t="s">
        <v>39</v>
      </c>
      <c r="M11">
        <f t="shared" si="11"/>
        <v>60</v>
      </c>
      <c r="N11" t="s">
        <v>56</v>
      </c>
      <c r="O11" t="s">
        <v>40</v>
      </c>
      <c r="P11">
        <v>8</v>
      </c>
      <c r="Q11">
        <v>0</v>
      </c>
      <c r="R11">
        <f t="shared" ref="R11:R65" si="14">R10+34.68+E11</f>
        <v>512.33000000000004</v>
      </c>
      <c r="S11">
        <f t="shared" si="5"/>
        <v>512.33000000000004</v>
      </c>
      <c r="T11">
        <v>0</v>
      </c>
      <c r="U11">
        <v>0</v>
      </c>
      <c r="V11">
        <v>0</v>
      </c>
      <c r="W11">
        <v>0</v>
      </c>
      <c r="X11">
        <v>0</v>
      </c>
      <c r="Y11" t="s">
        <v>35</v>
      </c>
      <c r="Z11">
        <v>0</v>
      </c>
      <c r="AA11" t="s">
        <v>41</v>
      </c>
      <c r="AB11">
        <v>1</v>
      </c>
      <c r="AC11">
        <v>1001</v>
      </c>
      <c r="AD11">
        <v>0</v>
      </c>
      <c r="AE11">
        <v>28</v>
      </c>
      <c r="AF11">
        <v>201810</v>
      </c>
      <c r="AG11" t="s">
        <v>42</v>
      </c>
      <c r="AH11">
        <v>1</v>
      </c>
      <c r="AI11" t="str">
        <f t="shared" si="12"/>
        <v>INSERT INTO VPAGAR(PGR_LANCTO,PGR_BLOQUEADO,PGR_CHEQUE,PGR_CODBNC,PGR_CODFVR,PGR_CODFC,PGR_CODTD,PGR_VENCTO,PGR_DATAPAGA,PGR_DOCTO,PGR_DTDOCTO,PGR_CODPTT,PGR_MASTER,PGR_OBSERVACAO,PGR_CODPTP,PGR_CODPT,PGR_VLRDESCONTO,PGR_VLREVENTO,PGR_VLRPARCELA,PGR_VLRMULTA,PGR_VLRRETENCAO,PGR_VLRPIS,PGR_VLRCOFINS,PGR_VLRCSLL,PGR_CODCC,PGR_CODSNF,PGR_APR,PGR_CODEMP,PGR_CODFLL,PGR_LOTECNAB,PGR_VERDIREITO,PGR_CODCMP,PGR_REG,PGR_CODUSR) VALUES('60','N',null,'1','8','BOL','NFP','12/7/2018',null,'DOC60','12/5/2018','L','60','DAS DO SIMPLES NAC-PARCELAMENTO','CP','8','0','512.33','512.33','0','0','0','0','0',null,'0','S','1','1001','0','28','201810','P','1')</v>
      </c>
      <c r="AJ11" t="str">
        <f t="shared" si="7"/>
        <v>12/7/2018</v>
      </c>
      <c r="AK11" t="str">
        <f t="shared" si="8"/>
        <v>12/5/2018</v>
      </c>
    </row>
    <row r="12" spans="1:37" x14ac:dyDescent="0.25">
      <c r="A12">
        <f t="shared" si="9"/>
        <v>61</v>
      </c>
      <c r="B12" t="s">
        <v>34</v>
      </c>
      <c r="C12" t="s">
        <v>35</v>
      </c>
      <c r="D12">
        <v>1</v>
      </c>
      <c r="E12">
        <v>9</v>
      </c>
      <c r="F12" t="s">
        <v>36</v>
      </c>
      <c r="G12" t="s">
        <v>37</v>
      </c>
      <c r="H12" s="1">
        <f>H11</f>
        <v>43441</v>
      </c>
      <c r="I12" t="s">
        <v>35</v>
      </c>
      <c r="J12" t="str">
        <f t="shared" si="10"/>
        <v>DOC61</v>
      </c>
      <c r="K12" s="1">
        <f>K11</f>
        <v>43439</v>
      </c>
      <c r="L12" t="s">
        <v>39</v>
      </c>
      <c r="M12">
        <f t="shared" si="11"/>
        <v>61</v>
      </c>
      <c r="N12" t="s">
        <v>57</v>
      </c>
      <c r="O12" t="s">
        <v>40</v>
      </c>
      <c r="P12">
        <v>9</v>
      </c>
      <c r="Q12">
        <v>0</v>
      </c>
      <c r="R12">
        <f>R11+34.68+E12</f>
        <v>556.01</v>
      </c>
      <c r="S12">
        <f t="shared" si="5"/>
        <v>556.01</v>
      </c>
      <c r="T12">
        <v>0</v>
      </c>
      <c r="U12">
        <v>0</v>
      </c>
      <c r="V12">
        <v>0</v>
      </c>
      <c r="W12">
        <v>0</v>
      </c>
      <c r="X12">
        <v>0</v>
      </c>
      <c r="Y12" t="s">
        <v>35</v>
      </c>
      <c r="Z12">
        <v>0</v>
      </c>
      <c r="AA12" t="s">
        <v>41</v>
      </c>
      <c r="AB12">
        <v>1</v>
      </c>
      <c r="AC12">
        <v>1001</v>
      </c>
      <c r="AD12">
        <v>0</v>
      </c>
      <c r="AE12">
        <v>28</v>
      </c>
      <c r="AF12">
        <v>201810</v>
      </c>
      <c r="AG12" t="s">
        <v>42</v>
      </c>
      <c r="AH12">
        <v>1</v>
      </c>
      <c r="AI12" t="str">
        <f t="shared" si="12"/>
        <v>INSERT INTO VPAGAR(PGR_LANCTO,PGR_BLOQUEADO,PGR_CHEQUE,PGR_CODBNC,PGR_CODFVR,PGR_CODFC,PGR_CODTD,PGR_VENCTO,PGR_DATAPAGA,PGR_DOCTO,PGR_DTDOCTO,PGR_CODPTT,PGR_MASTER,PGR_OBSERVACAO,PGR_CODPTP,PGR_CODPT,PGR_VLRDESCONTO,PGR_VLREVENTO,PGR_VLRPARCELA,PGR_VLRMULTA,PGR_VLRRETENCAO,PGR_VLRPIS,PGR_VLRCOFINS,PGR_VLRCSLL,PGR_CODCC,PGR_CODSNF,PGR_APR,PGR_CODEMP,PGR_CODFLL,PGR_LOTECNAB,PGR_VERDIREITO,PGR_CODCMP,PGR_REG,PGR_CODUSR) VALUES('61','N',null,'1','9','BOL','NFP','12/7/2018',null,'DOC61','12/5/2018','L','61','DOC ARREC MUNIC DAM-ISS FATURAMENTO','CP','9','0','556.01','556.01','0','0','0','0','0',null,'0','S','1','1001','0','28','201810','P','1')</v>
      </c>
      <c r="AJ12" t="str">
        <f t="shared" si="7"/>
        <v>12/7/2018</v>
      </c>
      <c r="AK12" t="str">
        <f t="shared" si="8"/>
        <v>12/5/2018</v>
      </c>
    </row>
    <row r="13" spans="1:37" x14ac:dyDescent="0.25">
      <c r="A13">
        <f t="shared" si="9"/>
        <v>62</v>
      </c>
      <c r="B13" t="s">
        <v>34</v>
      </c>
      <c r="C13" t="s">
        <v>35</v>
      </c>
      <c r="D13">
        <v>1</v>
      </c>
      <c r="E13">
        <v>10</v>
      </c>
      <c r="F13" t="s">
        <v>36</v>
      </c>
      <c r="G13" t="s">
        <v>37</v>
      </c>
      <c r="H13" s="1">
        <f t="shared" ref="H13:H65" si="15">H12</f>
        <v>43441</v>
      </c>
      <c r="I13" t="s">
        <v>35</v>
      </c>
      <c r="J13" t="str">
        <f t="shared" si="10"/>
        <v>DOC62</v>
      </c>
      <c r="K13" s="1">
        <f t="shared" si="13"/>
        <v>43439</v>
      </c>
      <c r="L13" t="s">
        <v>39</v>
      </c>
      <c r="M13">
        <f t="shared" si="11"/>
        <v>62</v>
      </c>
      <c r="N13" t="s">
        <v>58</v>
      </c>
      <c r="O13" t="s">
        <v>40</v>
      </c>
      <c r="P13">
        <v>10</v>
      </c>
      <c r="Q13">
        <v>0</v>
      </c>
      <c r="R13">
        <f t="shared" si="14"/>
        <v>600.68999999999994</v>
      </c>
      <c r="S13">
        <f t="shared" si="5"/>
        <v>600.68999999999994</v>
      </c>
      <c r="T13">
        <v>0</v>
      </c>
      <c r="U13">
        <v>0</v>
      </c>
      <c r="V13">
        <v>0</v>
      </c>
      <c r="W13">
        <v>0</v>
      </c>
      <c r="X13">
        <v>0</v>
      </c>
      <c r="Y13" t="s">
        <v>35</v>
      </c>
      <c r="Z13">
        <v>0</v>
      </c>
      <c r="AA13" t="s">
        <v>41</v>
      </c>
      <c r="AB13">
        <v>1</v>
      </c>
      <c r="AC13">
        <v>1001</v>
      </c>
      <c r="AD13">
        <v>0</v>
      </c>
      <c r="AE13">
        <v>28</v>
      </c>
      <c r="AF13">
        <v>201810</v>
      </c>
      <c r="AG13" t="s">
        <v>42</v>
      </c>
      <c r="AH13">
        <v>1</v>
      </c>
      <c r="AI13" t="str">
        <f t="shared" si="12"/>
        <v>INSERT INTO VPAGAR(PGR_LANCTO,PGR_BLOQUEADO,PGR_CHEQUE,PGR_CODBNC,PGR_CODFVR,PGR_CODFC,PGR_CODTD,PGR_VENCTO,PGR_DATAPAGA,PGR_DOCTO,PGR_DTDOCTO,PGR_CODPTT,PGR_MASTER,PGR_OBSERVACAO,PGR_CODPTP,PGR_CODPT,PGR_VLRDESCONTO,PGR_VLREVENTO,PGR_VLRPARCELA,PGR_VLRMULTA,PGR_VLRRETENCAO,PGR_VLRPIS,PGR_VLRCOFINS,PGR_VLRCSLL,PGR_CODCC,PGR_CODSNF,PGR_APR,PGR_CODEMP,PGR_CODFLL,PGR_LOTECNAB,PGR_VERDIREITO,PGR_CODCMP,PGR_REG,PGR_CODUSR) VALUES('62','N',null,'1','10','BOL','NFP','12/7/2018',null,'DOC62','12/5/2018','L','62','DOC ARREC MUNIC DAM-ISS RETIDO TERCEIROS','CP','10','0','600.69','600.69','0','0','0','0','0',null,'0','S','1','1001','0','28','201810','P','1')</v>
      </c>
      <c r="AJ13" t="str">
        <f t="shared" si="7"/>
        <v>12/7/2018</v>
      </c>
      <c r="AK13" t="str">
        <f t="shared" si="8"/>
        <v>12/5/2018</v>
      </c>
    </row>
    <row r="14" spans="1:37" x14ac:dyDescent="0.25">
      <c r="A14">
        <f t="shared" si="9"/>
        <v>63</v>
      </c>
      <c r="B14" t="s">
        <v>34</v>
      </c>
      <c r="C14" t="s">
        <v>35</v>
      </c>
      <c r="D14">
        <v>1</v>
      </c>
      <c r="E14">
        <v>11</v>
      </c>
      <c r="F14" t="s">
        <v>36</v>
      </c>
      <c r="G14" t="s">
        <v>37</v>
      </c>
      <c r="H14" s="1">
        <f>H13</f>
        <v>43441</v>
      </c>
      <c r="I14" t="s">
        <v>35</v>
      </c>
      <c r="J14" t="str">
        <f t="shared" si="10"/>
        <v>DOC63</v>
      </c>
      <c r="K14" s="1">
        <f>K13</f>
        <v>43439</v>
      </c>
      <c r="L14" t="s">
        <v>39</v>
      </c>
      <c r="M14">
        <f t="shared" si="11"/>
        <v>63</v>
      </c>
      <c r="N14" t="s">
        <v>59</v>
      </c>
      <c r="O14" t="s">
        <v>40</v>
      </c>
      <c r="P14">
        <v>11</v>
      </c>
      <c r="Q14">
        <v>0</v>
      </c>
      <c r="R14">
        <f>R13+34.68+E14</f>
        <v>646.36999999999989</v>
      </c>
      <c r="S14">
        <f t="shared" si="5"/>
        <v>646.36999999999989</v>
      </c>
      <c r="T14">
        <v>0</v>
      </c>
      <c r="U14">
        <v>0</v>
      </c>
      <c r="V14">
        <v>0</v>
      </c>
      <c r="W14">
        <v>0</v>
      </c>
      <c r="X14">
        <v>0</v>
      </c>
      <c r="Y14" t="s">
        <v>35</v>
      </c>
      <c r="Z14">
        <v>0</v>
      </c>
      <c r="AA14" t="s">
        <v>41</v>
      </c>
      <c r="AB14">
        <v>1</v>
      </c>
      <c r="AC14">
        <v>1001</v>
      </c>
      <c r="AD14">
        <v>0</v>
      </c>
      <c r="AE14">
        <v>28</v>
      </c>
      <c r="AF14">
        <v>201810</v>
      </c>
      <c r="AG14" t="s">
        <v>42</v>
      </c>
      <c r="AH14">
        <v>1</v>
      </c>
      <c r="AI14" t="str">
        <f t="shared" si="12"/>
        <v>INSERT INTO VPAGAR(PGR_LANCTO,PGR_BLOQUEADO,PGR_CHEQUE,PGR_CODBNC,PGR_CODFVR,PGR_CODFC,PGR_CODTD,PGR_VENCTO,PGR_DATAPAGA,PGR_DOCTO,PGR_DTDOCTO,PGR_CODPTT,PGR_MASTER,PGR_OBSERVACAO,PGR_CODPTP,PGR_CODPT,PGR_VLRDESCONTO,PGR_VLREVENTO,PGR_VLRPARCELA,PGR_VLRMULTA,PGR_VLRRETENCAO,PGR_VLRPIS,PGR_VLRCOFINS,PGR_VLRCSLL,PGR_CODCC,PGR_CODSNF,PGR_APR,PGR_CODEMP,PGR_CODFLL,PGR_LOTECNAB,PGR_VERDIREITO,PGR_CODCMP,PGR_REG,PGR_CODUSR) VALUES('63','N',null,'1','11','BOL','NFP','12/7/2018',null,'DOC63','12/5/2018','L','63','DOC ARREC MUNIC DAM-MULTAS TRANSITO','CP','11','0','646.37','646.37','0','0','0','0','0',null,'0','S','1','1001','0','28','201810','P','1')</v>
      </c>
      <c r="AJ14" t="str">
        <f t="shared" si="7"/>
        <v>12/7/2018</v>
      </c>
      <c r="AK14" t="str">
        <f t="shared" si="8"/>
        <v>12/5/2018</v>
      </c>
    </row>
    <row r="15" spans="1:37" x14ac:dyDescent="0.25">
      <c r="A15">
        <f t="shared" si="9"/>
        <v>64</v>
      </c>
      <c r="B15" t="s">
        <v>34</v>
      </c>
      <c r="C15" t="s">
        <v>35</v>
      </c>
      <c r="D15">
        <v>1</v>
      </c>
      <c r="E15">
        <v>12</v>
      </c>
      <c r="F15" t="s">
        <v>36</v>
      </c>
      <c r="G15" t="s">
        <v>37</v>
      </c>
      <c r="H15" s="1">
        <f>H14</f>
        <v>43441</v>
      </c>
      <c r="I15" t="s">
        <v>35</v>
      </c>
      <c r="J15" t="str">
        <f t="shared" si="10"/>
        <v>DOC64</v>
      </c>
      <c r="K15" s="1">
        <f>K14</f>
        <v>43439</v>
      </c>
      <c r="L15" t="s">
        <v>39</v>
      </c>
      <c r="M15">
        <f t="shared" si="11"/>
        <v>64</v>
      </c>
      <c r="N15" t="s">
        <v>60</v>
      </c>
      <c r="O15" t="s">
        <v>40</v>
      </c>
      <c r="P15">
        <v>12</v>
      </c>
      <c r="Q15">
        <v>0</v>
      </c>
      <c r="R15">
        <f>R14+34.68+E15</f>
        <v>693.04999999999984</v>
      </c>
      <c r="S15">
        <f t="shared" si="5"/>
        <v>693.04999999999984</v>
      </c>
      <c r="T15">
        <v>0</v>
      </c>
      <c r="U15">
        <v>0</v>
      </c>
      <c r="V15">
        <v>0</v>
      </c>
      <c r="W15">
        <v>0</v>
      </c>
      <c r="X15">
        <v>0</v>
      </c>
      <c r="Y15" t="s">
        <v>35</v>
      </c>
      <c r="Z15">
        <v>0</v>
      </c>
      <c r="AA15" t="s">
        <v>41</v>
      </c>
      <c r="AB15">
        <v>1</v>
      </c>
      <c r="AC15">
        <v>1001</v>
      </c>
      <c r="AD15">
        <v>0</v>
      </c>
      <c r="AE15">
        <v>28</v>
      </c>
      <c r="AF15">
        <v>201810</v>
      </c>
      <c r="AG15" t="s">
        <v>42</v>
      </c>
      <c r="AH15">
        <v>1</v>
      </c>
      <c r="AI15" t="str">
        <f t="shared" si="12"/>
        <v>INSERT INTO VPAGAR(PGR_LANCTO,PGR_BLOQUEADO,PGR_CHEQUE,PGR_CODBNC,PGR_CODFVR,PGR_CODFC,PGR_CODTD,PGR_VENCTO,PGR_DATAPAGA,PGR_DOCTO,PGR_DTDOCTO,PGR_CODPTT,PGR_MASTER,PGR_OBSERVACAO,PGR_CODPTP,PGR_CODPT,PGR_VLRDESCONTO,PGR_VLREVENTO,PGR_VLRPARCELA,PGR_VLRMULTA,PGR_VLRRETENCAO,PGR_VLRPIS,PGR_VLRCOFINS,PGR_VLRCSLL,PGR_CODCC,PGR_CODSNF,PGR_APR,PGR_CODEMP,PGR_CODFLL,PGR_LOTECNAB,PGR_VERDIREITO,PGR_CODCMP,PGR_REG,PGR_CODUSR) VALUES('64','N',null,'1','12','BOL','NFP','12/7/2018',null,'DOC64','12/5/2018','L','64','DOC ARREC MUNIC DAM-TFA','CP','12','0','693.05','693.05','0','0','0','0','0',null,'0','S','1','1001','0','28','201810','P','1')</v>
      </c>
      <c r="AJ15" t="str">
        <f t="shared" si="7"/>
        <v>12/7/2018</v>
      </c>
      <c r="AK15" t="str">
        <f t="shared" si="8"/>
        <v>12/5/2018</v>
      </c>
    </row>
    <row r="16" spans="1:37" x14ac:dyDescent="0.25">
      <c r="A16">
        <f t="shared" si="9"/>
        <v>65</v>
      </c>
      <c r="B16" t="s">
        <v>34</v>
      </c>
      <c r="C16" t="s">
        <v>35</v>
      </c>
      <c r="D16">
        <v>1</v>
      </c>
      <c r="E16">
        <v>13</v>
      </c>
      <c r="F16" t="s">
        <v>36</v>
      </c>
      <c r="G16" t="s">
        <v>37</v>
      </c>
      <c r="H16" s="1">
        <f t="shared" si="15"/>
        <v>43441</v>
      </c>
      <c r="I16" t="s">
        <v>35</v>
      </c>
      <c r="J16" t="str">
        <f t="shared" si="10"/>
        <v>DOC65</v>
      </c>
      <c r="K16" s="1">
        <f t="shared" si="13"/>
        <v>43439</v>
      </c>
      <c r="L16" t="s">
        <v>39</v>
      </c>
      <c r="M16">
        <f t="shared" si="11"/>
        <v>65</v>
      </c>
      <c r="N16" t="s">
        <v>61</v>
      </c>
      <c r="O16" t="s">
        <v>40</v>
      </c>
      <c r="P16">
        <v>13</v>
      </c>
      <c r="Q16">
        <v>0</v>
      </c>
      <c r="R16">
        <f t="shared" si="14"/>
        <v>740.72999999999979</v>
      </c>
      <c r="S16">
        <f t="shared" si="5"/>
        <v>740.72999999999979</v>
      </c>
      <c r="T16">
        <v>0</v>
      </c>
      <c r="U16">
        <v>0</v>
      </c>
      <c r="V16">
        <v>0</v>
      </c>
      <c r="W16">
        <v>0</v>
      </c>
      <c r="X16">
        <v>0</v>
      </c>
      <c r="Y16" t="s">
        <v>35</v>
      </c>
      <c r="Z16">
        <v>0</v>
      </c>
      <c r="AA16" t="s">
        <v>41</v>
      </c>
      <c r="AB16">
        <v>1</v>
      </c>
      <c r="AC16">
        <v>1001</v>
      </c>
      <c r="AD16">
        <v>0</v>
      </c>
      <c r="AE16">
        <v>28</v>
      </c>
      <c r="AF16">
        <v>201810</v>
      </c>
      <c r="AG16" t="s">
        <v>42</v>
      </c>
      <c r="AH16">
        <v>1</v>
      </c>
      <c r="AI16" t="str">
        <f t="shared" si="12"/>
        <v>INSERT INTO VPAGAR(PGR_LANCTO,PGR_BLOQUEADO,PGR_CHEQUE,PGR_CODBNC,PGR_CODFVR,PGR_CODFC,PGR_CODTD,PGR_VENCTO,PGR_DATAPAGA,PGR_DOCTO,PGR_DTDOCTO,PGR_CODPTT,PGR_MASTER,PGR_OBSERVACAO,PGR_CODPTP,PGR_CODPT,PGR_VLRDESCONTO,PGR_VLREVENTO,PGR_VLRPARCELA,PGR_VLRMULTA,PGR_VLRRETENCAO,PGR_VLRPIS,PGR_VLRCOFINS,PGR_VLRCSLL,PGR_CODCC,PGR_CODSNF,PGR_APR,PGR_CODEMP,PGR_CODFLL,PGR_LOTECNAB,PGR_VERDIREITO,PGR_CODCMP,PGR_REG,PGR_CODUSR) VALUES('65','N',null,'1','13','BOL','NFP','12/7/2018',null,'DOC65','12/5/2018','L','65','DOC ARREC MUNIC DAM-TFE','CP','13','0','740.73','740.73','0','0','0','0','0',null,'0','S','1','1001','0','28','201810','P','1')</v>
      </c>
      <c r="AJ16" t="str">
        <f t="shared" si="7"/>
        <v>12/7/2018</v>
      </c>
      <c r="AK16" t="str">
        <f t="shared" si="8"/>
        <v>12/5/2018</v>
      </c>
    </row>
    <row r="17" spans="1:37" x14ac:dyDescent="0.25">
      <c r="A17">
        <f t="shared" si="9"/>
        <v>66</v>
      </c>
      <c r="B17" t="s">
        <v>34</v>
      </c>
      <c r="C17" t="s">
        <v>35</v>
      </c>
      <c r="D17">
        <v>1</v>
      </c>
      <c r="E17">
        <v>14</v>
      </c>
      <c r="F17" t="s">
        <v>36</v>
      </c>
      <c r="G17" t="s">
        <v>37</v>
      </c>
      <c r="H17" s="1">
        <f>H16</f>
        <v>43441</v>
      </c>
      <c r="I17" t="s">
        <v>35</v>
      </c>
      <c r="J17" t="str">
        <f t="shared" si="10"/>
        <v>DOC66</v>
      </c>
      <c r="K17" s="1">
        <f>K16</f>
        <v>43439</v>
      </c>
      <c r="L17" t="s">
        <v>39</v>
      </c>
      <c r="M17">
        <f t="shared" si="11"/>
        <v>66</v>
      </c>
      <c r="N17" t="s">
        <v>62</v>
      </c>
      <c r="O17" t="s">
        <v>40</v>
      </c>
      <c r="P17">
        <v>14</v>
      </c>
      <c r="Q17">
        <v>0</v>
      </c>
      <c r="R17">
        <f>R16+34.68+E17</f>
        <v>789.40999999999974</v>
      </c>
      <c r="S17">
        <f t="shared" si="5"/>
        <v>789.40999999999974</v>
      </c>
      <c r="T17">
        <v>0</v>
      </c>
      <c r="U17">
        <v>0</v>
      </c>
      <c r="V17">
        <v>0</v>
      </c>
      <c r="W17">
        <v>0</v>
      </c>
      <c r="X17">
        <v>0</v>
      </c>
      <c r="Y17" t="s">
        <v>35</v>
      </c>
      <c r="Z17">
        <v>0</v>
      </c>
      <c r="AA17" t="s">
        <v>41</v>
      </c>
      <c r="AB17">
        <v>1</v>
      </c>
      <c r="AC17">
        <v>1001</v>
      </c>
      <c r="AD17">
        <v>0</v>
      </c>
      <c r="AE17">
        <v>28</v>
      </c>
      <c r="AF17">
        <v>201810</v>
      </c>
      <c r="AG17" t="s">
        <v>42</v>
      </c>
      <c r="AH17">
        <v>1</v>
      </c>
      <c r="AI17" t="str">
        <f t="shared" si="12"/>
        <v>INSERT INTO VPAGAR(PGR_LANCTO,PGR_BLOQUEADO,PGR_CHEQUE,PGR_CODBNC,PGR_CODFVR,PGR_CODFC,PGR_CODTD,PGR_VENCTO,PGR_DATAPAGA,PGR_DOCTO,PGR_DTDOCTO,PGR_CODPTT,PGR_MASTER,PGR_OBSERVACAO,PGR_CODPTP,PGR_CODPT,PGR_VLRDESCONTO,PGR_VLREVENTO,PGR_VLRPARCELA,PGR_VLRMULTA,PGR_VLRRETENCAO,PGR_VLRPIS,PGR_VLRCOFINS,PGR_VLRCSLL,PGR_CODCC,PGR_CODSNF,PGR_APR,PGR_CODEMP,PGR_CODFLL,PGR_LOTECNAB,PGR_VERDIREITO,PGR_CODCMP,PGR_REG,PGR_CODUSR) VALUES('66','N',null,'1','14','BOL','NFP','12/7/2018',null,'DOC66','12/5/2018','L','66','DOC ARREC MUNIC DAM-TRSS','CP','14','0','789.41','789.41','0','0','0','0','0',null,'0','S','1','1001','0','28','201810','P','1')</v>
      </c>
      <c r="AJ17" t="str">
        <f t="shared" si="7"/>
        <v>12/7/2018</v>
      </c>
      <c r="AK17" t="str">
        <f t="shared" si="8"/>
        <v>12/5/2018</v>
      </c>
    </row>
    <row r="18" spans="1:37" x14ac:dyDescent="0.25">
      <c r="A18">
        <f t="shared" si="9"/>
        <v>67</v>
      </c>
      <c r="B18" t="s">
        <v>34</v>
      </c>
      <c r="C18" t="s">
        <v>35</v>
      </c>
      <c r="D18">
        <v>1</v>
      </c>
      <c r="E18">
        <v>15</v>
      </c>
      <c r="F18" t="s">
        <v>36</v>
      </c>
      <c r="G18" t="s">
        <v>37</v>
      </c>
      <c r="H18" s="1">
        <f>H17</f>
        <v>43441</v>
      </c>
      <c r="I18" t="s">
        <v>35</v>
      </c>
      <c r="J18" t="str">
        <f t="shared" si="10"/>
        <v>DOC67</v>
      </c>
      <c r="K18" s="1">
        <f>K17</f>
        <v>43439</v>
      </c>
      <c r="L18" t="s">
        <v>39</v>
      </c>
      <c r="M18">
        <f t="shared" si="11"/>
        <v>67</v>
      </c>
      <c r="N18" t="s">
        <v>63</v>
      </c>
      <c r="O18" t="s">
        <v>40</v>
      </c>
      <c r="P18">
        <v>15</v>
      </c>
      <c r="Q18">
        <v>0</v>
      </c>
      <c r="R18">
        <f>R17+34.68+E18</f>
        <v>839.08999999999969</v>
      </c>
      <c r="S18">
        <f t="shared" si="5"/>
        <v>839.08999999999969</v>
      </c>
      <c r="T18">
        <v>0</v>
      </c>
      <c r="U18">
        <v>0</v>
      </c>
      <c r="V18">
        <v>0</v>
      </c>
      <c r="W18">
        <v>0</v>
      </c>
      <c r="X18">
        <v>0</v>
      </c>
      <c r="Y18" t="s">
        <v>35</v>
      </c>
      <c r="Z18">
        <v>0</v>
      </c>
      <c r="AA18" t="s">
        <v>41</v>
      </c>
      <c r="AB18">
        <v>1</v>
      </c>
      <c r="AC18">
        <v>1001</v>
      </c>
      <c r="AD18">
        <v>0</v>
      </c>
      <c r="AE18">
        <v>28</v>
      </c>
      <c r="AF18">
        <v>201810</v>
      </c>
      <c r="AG18" t="s">
        <v>42</v>
      </c>
      <c r="AH18">
        <v>1</v>
      </c>
      <c r="AI18" t="str">
        <f t="shared" si="12"/>
        <v>INSERT INTO VPAGAR(PGR_LANCTO,PGR_BLOQUEADO,PGR_CHEQUE,PGR_CODBNC,PGR_CODFVR,PGR_CODFC,PGR_CODTD,PGR_VENCTO,PGR_DATAPAGA,PGR_DOCTO,PGR_DTDOCTO,PGR_CODPTT,PGR_MASTER,PGR_OBSERVACAO,PGR_CODPTP,PGR_CODPT,PGR_VLRDESCONTO,PGR_VLREVENTO,PGR_VLRPARCELA,PGR_VLRMULTA,PGR_VLRRETENCAO,PGR_VLRPIS,PGR_VLRCOFINS,PGR_VLRCSLL,PGR_CODCC,PGR_CODSNF,PGR_APR,PGR_CODEMP,PGR_CODFLL,PGR_LOTECNAB,PGR_VERDIREITO,PGR_CODCMP,PGR_REG,PGR_CODUSR) VALUES('67','N',null,'1','15','BOL','NFP','12/7/2018',null,'DOC67','12/5/2018','L','67','FGTS CODIGO 115-FUNDO GARANTIA','CP','15','0','839.09','839.09','0','0','0','0','0',null,'0','S','1','1001','0','28','201810','P','1')</v>
      </c>
      <c r="AJ18" t="str">
        <f t="shared" si="7"/>
        <v>12/7/2018</v>
      </c>
      <c r="AK18" t="str">
        <f t="shared" si="8"/>
        <v>12/5/2018</v>
      </c>
    </row>
    <row r="19" spans="1:37" x14ac:dyDescent="0.25">
      <c r="A19">
        <f t="shared" si="9"/>
        <v>68</v>
      </c>
      <c r="B19" t="s">
        <v>34</v>
      </c>
      <c r="C19" t="s">
        <v>35</v>
      </c>
      <c r="D19">
        <v>1</v>
      </c>
      <c r="E19">
        <v>16</v>
      </c>
      <c r="F19" t="s">
        <v>36</v>
      </c>
      <c r="G19" t="s">
        <v>37</v>
      </c>
      <c r="H19" s="1">
        <f t="shared" si="15"/>
        <v>43441</v>
      </c>
      <c r="I19" t="s">
        <v>35</v>
      </c>
      <c r="J19" t="str">
        <f t="shared" si="10"/>
        <v>DOC68</v>
      </c>
      <c r="K19" s="1">
        <f t="shared" si="13"/>
        <v>43439</v>
      </c>
      <c r="L19" t="s">
        <v>39</v>
      </c>
      <c r="M19">
        <f t="shared" si="11"/>
        <v>68</v>
      </c>
      <c r="N19" t="s">
        <v>64</v>
      </c>
      <c r="O19" t="s">
        <v>40</v>
      </c>
      <c r="P19">
        <v>16</v>
      </c>
      <c r="Q19">
        <v>0</v>
      </c>
      <c r="R19">
        <f t="shared" si="14"/>
        <v>889.76999999999964</v>
      </c>
      <c r="S19">
        <f t="shared" si="5"/>
        <v>889.76999999999964</v>
      </c>
      <c r="T19">
        <v>0</v>
      </c>
      <c r="U19">
        <v>0</v>
      </c>
      <c r="V19">
        <v>0</v>
      </c>
      <c r="W19">
        <v>0</v>
      </c>
      <c r="X19">
        <v>0</v>
      </c>
      <c r="Y19" t="s">
        <v>35</v>
      </c>
      <c r="Z19">
        <v>0</v>
      </c>
      <c r="AA19" t="s">
        <v>41</v>
      </c>
      <c r="AB19">
        <v>1</v>
      </c>
      <c r="AC19">
        <v>1001</v>
      </c>
      <c r="AD19">
        <v>0</v>
      </c>
      <c r="AE19">
        <v>28</v>
      </c>
      <c r="AF19">
        <v>201810</v>
      </c>
      <c r="AG19" t="s">
        <v>42</v>
      </c>
      <c r="AH19">
        <v>1</v>
      </c>
      <c r="AI19" t="str">
        <f t="shared" si="12"/>
        <v>INSERT INTO VPAGAR(PGR_LANCTO,PGR_BLOQUEADO,PGR_CHEQUE,PGR_CODBNC,PGR_CODFVR,PGR_CODFC,PGR_CODTD,PGR_VENCTO,PGR_DATAPAGA,PGR_DOCTO,PGR_DTDOCTO,PGR_CODPTT,PGR_MASTER,PGR_OBSERVACAO,PGR_CODPTP,PGR_CODPT,PGR_VLRDESCONTO,PGR_VLREVENTO,PGR_VLRPARCELA,PGR_VLRMULTA,PGR_VLRRETENCAO,PGR_VLRPIS,PGR_VLRCOFINS,PGR_VLRCSLL,PGR_CODCC,PGR_CODSNF,PGR_APR,PGR_CODEMP,PGR_CODFLL,PGR_LOTECNAB,PGR_VERDIREITO,PGR_CODCMP,PGR_REG,PGR_CODUSR) VALUES('68','N',null,'1','16','BOL','NFP','12/7/2018',null,'DOC68','12/5/2018','L','68','FGTS CODIGO 650-FUNDO GARANTIA','CP','16','0','889.77','889.77','0','0','0','0','0',null,'0','S','1','1001','0','28','201810','P','1')</v>
      </c>
      <c r="AJ19" t="str">
        <f t="shared" si="7"/>
        <v>12/7/2018</v>
      </c>
      <c r="AK19" t="str">
        <f t="shared" si="8"/>
        <v>12/5/2018</v>
      </c>
    </row>
    <row r="20" spans="1:37" x14ac:dyDescent="0.25">
      <c r="A20">
        <f t="shared" si="9"/>
        <v>69</v>
      </c>
      <c r="B20" t="s">
        <v>34</v>
      </c>
      <c r="C20" t="s">
        <v>35</v>
      </c>
      <c r="D20">
        <v>1</v>
      </c>
      <c r="E20">
        <v>17</v>
      </c>
      <c r="F20" t="s">
        <v>36</v>
      </c>
      <c r="G20" t="s">
        <v>37</v>
      </c>
      <c r="H20" s="1">
        <f>H19+1</f>
        <v>43442</v>
      </c>
      <c r="I20" t="s">
        <v>35</v>
      </c>
      <c r="J20" t="str">
        <f t="shared" si="10"/>
        <v>DOC69</v>
      </c>
      <c r="K20" s="1">
        <f>K19</f>
        <v>43439</v>
      </c>
      <c r="L20" t="s">
        <v>39</v>
      </c>
      <c r="M20">
        <f t="shared" si="11"/>
        <v>69</v>
      </c>
      <c r="N20" t="s">
        <v>65</v>
      </c>
      <c r="O20" t="s">
        <v>40</v>
      </c>
      <c r="P20">
        <v>17</v>
      </c>
      <c r="Q20">
        <v>0</v>
      </c>
      <c r="R20">
        <f>R19+34.68+E20</f>
        <v>941.44999999999959</v>
      </c>
      <c r="S20">
        <f t="shared" si="5"/>
        <v>941.44999999999959</v>
      </c>
      <c r="T20">
        <v>0</v>
      </c>
      <c r="U20">
        <v>0</v>
      </c>
      <c r="V20">
        <v>0</v>
      </c>
      <c r="W20">
        <v>0</v>
      </c>
      <c r="X20">
        <v>0</v>
      </c>
      <c r="Y20" t="s">
        <v>35</v>
      </c>
      <c r="Z20">
        <v>0</v>
      </c>
      <c r="AA20" t="s">
        <v>41</v>
      </c>
      <c r="AB20">
        <v>1</v>
      </c>
      <c r="AC20">
        <v>1001</v>
      </c>
      <c r="AD20">
        <v>0</v>
      </c>
      <c r="AE20">
        <v>28</v>
      </c>
      <c r="AF20">
        <v>201810</v>
      </c>
      <c r="AG20" t="s">
        <v>42</v>
      </c>
      <c r="AH20">
        <v>1</v>
      </c>
      <c r="AI20" t="str">
        <f t="shared" si="12"/>
        <v>INSERT INTO VPAGAR(PGR_LANCTO,PGR_BLOQUEADO,PGR_CHEQUE,PGR_CODBNC,PGR_CODFVR,PGR_CODFC,PGR_CODTD,PGR_VENCTO,PGR_DATAPAGA,PGR_DOCTO,PGR_DTDOCTO,PGR_CODPTT,PGR_MASTER,PGR_OBSERVACAO,PGR_CODPTP,PGR_CODPT,PGR_VLRDESCONTO,PGR_VLREVENTO,PGR_VLRPARCELA,PGR_VLRMULTA,PGR_VLRRETENCAO,PGR_VLRPIS,PGR_VLRCOFINS,PGR_VLRCSLL,PGR_CODCC,PGR_CODSNF,PGR_APR,PGR_CODEMP,PGR_CODFLL,PGR_LOTECNAB,PGR_VERDIREITO,PGR_CODCMP,PGR_REG,PGR_CODUSR) VALUES('69','N',null,'1','17','BOL','NFP','12/8/2018',null,'DOC69','12/5/2018','L','69','GPS CODIGO 2003-INSS','CP','17','0','941.45','941.45','0','0','0','0','0',null,'0','S','1','1001','0','28','201810','P','1')</v>
      </c>
      <c r="AJ20" t="str">
        <f t="shared" si="7"/>
        <v>12/8/2018</v>
      </c>
      <c r="AK20" t="str">
        <f t="shared" si="8"/>
        <v>12/5/2018</v>
      </c>
    </row>
    <row r="21" spans="1:37" x14ac:dyDescent="0.25">
      <c r="A21">
        <f t="shared" si="9"/>
        <v>70</v>
      </c>
      <c r="B21" t="s">
        <v>34</v>
      </c>
      <c r="C21" t="s">
        <v>35</v>
      </c>
      <c r="D21">
        <v>1</v>
      </c>
      <c r="E21">
        <v>18</v>
      </c>
      <c r="F21" t="s">
        <v>36</v>
      </c>
      <c r="G21" t="s">
        <v>37</v>
      </c>
      <c r="H21" s="1">
        <f t="shared" si="15"/>
        <v>43442</v>
      </c>
      <c r="I21" t="s">
        <v>35</v>
      </c>
      <c r="J21" t="str">
        <f t="shared" si="10"/>
        <v>DOC70</v>
      </c>
      <c r="K21" s="1">
        <f t="shared" si="13"/>
        <v>43439</v>
      </c>
      <c r="L21" t="s">
        <v>39</v>
      </c>
      <c r="M21">
        <f t="shared" si="11"/>
        <v>70</v>
      </c>
      <c r="N21" t="s">
        <v>66</v>
      </c>
      <c r="O21" t="s">
        <v>40</v>
      </c>
      <c r="P21">
        <v>18</v>
      </c>
      <c r="Q21">
        <v>0</v>
      </c>
      <c r="R21">
        <f t="shared" si="14"/>
        <v>994.12999999999954</v>
      </c>
      <c r="S21">
        <f t="shared" si="5"/>
        <v>994.12999999999954</v>
      </c>
      <c r="T21">
        <v>0</v>
      </c>
      <c r="U21">
        <v>0</v>
      </c>
      <c r="V21">
        <v>0</v>
      </c>
      <c r="W21">
        <v>0</v>
      </c>
      <c r="X21">
        <v>0</v>
      </c>
      <c r="Y21" t="s">
        <v>35</v>
      </c>
      <c r="Z21">
        <v>0</v>
      </c>
      <c r="AA21" t="s">
        <v>41</v>
      </c>
      <c r="AB21">
        <v>1</v>
      </c>
      <c r="AC21">
        <v>1001</v>
      </c>
      <c r="AD21">
        <v>0</v>
      </c>
      <c r="AE21">
        <v>28</v>
      </c>
      <c r="AF21">
        <v>201810</v>
      </c>
      <c r="AG21" t="s">
        <v>42</v>
      </c>
      <c r="AH21">
        <v>1</v>
      </c>
      <c r="AI21" t="str">
        <f t="shared" si="12"/>
        <v>INSERT INTO VPAGAR(PGR_LANCTO,PGR_BLOQUEADO,PGR_CHEQUE,PGR_CODBNC,PGR_CODFVR,PGR_CODFC,PGR_CODTD,PGR_VENCTO,PGR_DATAPAGA,PGR_DOCTO,PGR_DTDOCTO,PGR_CODPTT,PGR_MASTER,PGR_OBSERVACAO,PGR_CODPTP,PGR_CODPT,PGR_VLRDESCONTO,PGR_VLREVENTO,PGR_VLRPARCELA,PGR_VLRMULTA,PGR_VLRRETENCAO,PGR_VLRPIS,PGR_VLRCOFINS,PGR_VLRCSLL,PGR_CODCC,PGR_CODSNF,PGR_APR,PGR_CODEMP,PGR_CODFLL,PGR_LOTECNAB,PGR_VERDIREITO,PGR_CODCMP,PGR_REG,PGR_CODUSR) VALUES('70','N',null,'1','18','BOL','NFP','12/8/2018',null,'DOC70','12/5/2018','L','70','GPS CODIGO 2100-INSS','CP','18','0','994.13','994.13','0','0','0','0','0',null,'0','S','1','1001','0','28','201810','P','1')</v>
      </c>
      <c r="AJ21" t="str">
        <f t="shared" si="7"/>
        <v>12/8/2018</v>
      </c>
      <c r="AK21" t="str">
        <f t="shared" si="8"/>
        <v>12/5/2018</v>
      </c>
    </row>
    <row r="22" spans="1:37" x14ac:dyDescent="0.25">
      <c r="A22">
        <f t="shared" si="9"/>
        <v>71</v>
      </c>
      <c r="B22" t="s">
        <v>34</v>
      </c>
      <c r="C22" t="s">
        <v>35</v>
      </c>
      <c r="D22">
        <v>1</v>
      </c>
      <c r="E22">
        <v>19</v>
      </c>
      <c r="F22" t="s">
        <v>36</v>
      </c>
      <c r="G22" t="s">
        <v>37</v>
      </c>
      <c r="H22" s="1">
        <f>H21</f>
        <v>43442</v>
      </c>
      <c r="I22" t="s">
        <v>35</v>
      </c>
      <c r="J22" t="str">
        <f t="shared" si="10"/>
        <v>DOC71</v>
      </c>
      <c r="K22" s="1">
        <f>K21</f>
        <v>43439</v>
      </c>
      <c r="L22" t="s">
        <v>39</v>
      </c>
      <c r="M22">
        <f t="shared" si="11"/>
        <v>71</v>
      </c>
      <c r="N22" t="s">
        <v>67</v>
      </c>
      <c r="O22" t="s">
        <v>40</v>
      </c>
      <c r="P22">
        <v>19</v>
      </c>
      <c r="Q22">
        <v>0</v>
      </c>
      <c r="R22">
        <f>R21+34.68+E22</f>
        <v>1047.8099999999995</v>
      </c>
      <c r="S22">
        <f t="shared" si="5"/>
        <v>1047.8099999999995</v>
      </c>
      <c r="T22">
        <v>0</v>
      </c>
      <c r="U22">
        <v>0</v>
      </c>
      <c r="V22">
        <v>0</v>
      </c>
      <c r="W22">
        <v>0</v>
      </c>
      <c r="X22">
        <v>0</v>
      </c>
      <c r="Y22" t="s">
        <v>35</v>
      </c>
      <c r="Z22">
        <v>0</v>
      </c>
      <c r="AA22" t="s">
        <v>41</v>
      </c>
      <c r="AB22">
        <v>1</v>
      </c>
      <c r="AC22">
        <v>1001</v>
      </c>
      <c r="AD22">
        <v>0</v>
      </c>
      <c r="AE22">
        <v>28</v>
      </c>
      <c r="AF22">
        <v>201810</v>
      </c>
      <c r="AG22" t="s">
        <v>42</v>
      </c>
      <c r="AH22">
        <v>1</v>
      </c>
      <c r="AI22" t="str">
        <f t="shared" si="12"/>
        <v>INSERT INTO VPAGAR(PGR_LANCTO,PGR_BLOQUEADO,PGR_CHEQUE,PGR_CODBNC,PGR_CODFVR,PGR_CODFC,PGR_CODTD,PGR_VENCTO,PGR_DATAPAGA,PGR_DOCTO,PGR_DTDOCTO,PGR_CODPTT,PGR_MASTER,PGR_OBSERVACAO,PGR_CODPTP,PGR_CODPT,PGR_VLRDESCONTO,PGR_VLREVENTO,PGR_VLRPARCELA,PGR_VLRMULTA,PGR_VLRRETENCAO,PGR_VLRPIS,PGR_VLRCOFINS,PGR_VLRCSLL,PGR_CODCC,PGR_CODSNF,PGR_APR,PGR_CODEMP,PGR_CODFLL,PGR_LOTECNAB,PGR_VERDIREITO,PGR_CODCMP,PGR_REG,PGR_CODUSR) VALUES('71','N',null,'1','19','BOL','NFP','12/8/2018',null,'DOC71','12/5/2018','L','71','GPS CODIGO 2119-INSS','CP','19','0','1047.81','1047.81','0','0','0','0','0',null,'0','S','1','1001','0','28','201810','P','1')</v>
      </c>
      <c r="AJ22" t="str">
        <f t="shared" si="7"/>
        <v>12/8/2018</v>
      </c>
      <c r="AK22" t="str">
        <f t="shared" si="8"/>
        <v>12/5/2018</v>
      </c>
    </row>
    <row r="23" spans="1:37" x14ac:dyDescent="0.25">
      <c r="A23">
        <f t="shared" si="9"/>
        <v>72</v>
      </c>
      <c r="B23" t="s">
        <v>34</v>
      </c>
      <c r="C23" t="s">
        <v>35</v>
      </c>
      <c r="D23">
        <v>1</v>
      </c>
      <c r="E23">
        <v>20</v>
      </c>
      <c r="F23" t="s">
        <v>36</v>
      </c>
      <c r="G23" t="s">
        <v>37</v>
      </c>
      <c r="H23" s="1">
        <f>H22</f>
        <v>43442</v>
      </c>
      <c r="I23" t="s">
        <v>35</v>
      </c>
      <c r="J23" t="str">
        <f t="shared" si="10"/>
        <v>DOC72</v>
      </c>
      <c r="K23" s="1">
        <f>K22</f>
        <v>43439</v>
      </c>
      <c r="L23" t="s">
        <v>39</v>
      </c>
      <c r="M23">
        <f t="shared" si="11"/>
        <v>72</v>
      </c>
      <c r="N23" t="s">
        <v>68</v>
      </c>
      <c r="O23" t="s">
        <v>40</v>
      </c>
      <c r="P23">
        <v>20</v>
      </c>
      <c r="Q23">
        <v>0</v>
      </c>
      <c r="R23">
        <f>R22+34.68+E23</f>
        <v>1102.4899999999996</v>
      </c>
      <c r="S23">
        <f t="shared" si="5"/>
        <v>1102.4899999999996</v>
      </c>
      <c r="T23">
        <v>0</v>
      </c>
      <c r="U23">
        <v>0</v>
      </c>
      <c r="V23">
        <v>0</v>
      </c>
      <c r="W23">
        <v>0</v>
      </c>
      <c r="X23">
        <v>0</v>
      </c>
      <c r="Y23" t="s">
        <v>35</v>
      </c>
      <c r="Z23">
        <v>0</v>
      </c>
      <c r="AA23" t="s">
        <v>41</v>
      </c>
      <c r="AB23">
        <v>1</v>
      </c>
      <c r="AC23">
        <v>1001</v>
      </c>
      <c r="AD23">
        <v>0</v>
      </c>
      <c r="AE23">
        <v>28</v>
      </c>
      <c r="AF23">
        <v>201810</v>
      </c>
      <c r="AG23" t="s">
        <v>42</v>
      </c>
      <c r="AH23">
        <v>1</v>
      </c>
      <c r="AI23" t="str">
        <f t="shared" si="12"/>
        <v>INSERT INTO VPAGAR(PGR_LANCTO,PGR_BLOQUEADO,PGR_CHEQUE,PGR_CODBNC,PGR_CODFVR,PGR_CODFC,PGR_CODTD,PGR_VENCTO,PGR_DATAPAGA,PGR_DOCTO,PGR_DTDOCTO,PGR_CODPTT,PGR_MASTER,PGR_OBSERVACAO,PGR_CODPTP,PGR_CODPT,PGR_VLRDESCONTO,PGR_VLREVENTO,PGR_VLRPARCELA,PGR_VLRMULTA,PGR_VLRRETENCAO,PGR_VLRPIS,PGR_VLRCOFINS,PGR_VLRCSLL,PGR_CODCC,PGR_CODSNF,PGR_APR,PGR_CODEMP,PGR_CODFLL,PGR_LOTECNAB,PGR_VERDIREITO,PGR_CODCMP,PGR_REG,PGR_CODUSR) VALUES('72','N',null,'1','20','BOL','NFP','12/8/2018',null,'DOC72','12/5/2018','L','72','GPS CODIGO 2631-INSS','CP','20','0','1102.49','1102.49','0','0','0','0','0',null,'0','S','1','1001','0','28','201810','P','1')</v>
      </c>
      <c r="AJ23" t="str">
        <f t="shared" si="7"/>
        <v>12/8/2018</v>
      </c>
      <c r="AK23" t="str">
        <f t="shared" si="8"/>
        <v>12/5/2018</v>
      </c>
    </row>
    <row r="24" spans="1:37" x14ac:dyDescent="0.25">
      <c r="A24">
        <f t="shared" si="9"/>
        <v>73</v>
      </c>
      <c r="B24" t="s">
        <v>34</v>
      </c>
      <c r="C24" t="s">
        <v>35</v>
      </c>
      <c r="D24">
        <v>1</v>
      </c>
      <c r="E24">
        <v>21</v>
      </c>
      <c r="F24" t="s">
        <v>36</v>
      </c>
      <c r="G24" t="s">
        <v>37</v>
      </c>
      <c r="H24" s="1">
        <f>H23</f>
        <v>43442</v>
      </c>
      <c r="I24" t="s">
        <v>35</v>
      </c>
      <c r="J24" t="str">
        <f t="shared" si="10"/>
        <v>DOC73</v>
      </c>
      <c r="K24" s="1">
        <f>K23</f>
        <v>43439</v>
      </c>
      <c r="L24" t="s">
        <v>39</v>
      </c>
      <c r="M24">
        <f t="shared" si="11"/>
        <v>73</v>
      </c>
      <c r="N24" t="s">
        <v>69</v>
      </c>
      <c r="O24" t="s">
        <v>40</v>
      </c>
      <c r="P24">
        <v>21</v>
      </c>
      <c r="Q24">
        <v>0</v>
      </c>
      <c r="R24">
        <f>R23+34.68+E24</f>
        <v>1158.1699999999996</v>
      </c>
      <c r="S24">
        <f t="shared" si="5"/>
        <v>1158.1699999999996</v>
      </c>
      <c r="T24">
        <v>0</v>
      </c>
      <c r="U24">
        <v>0</v>
      </c>
      <c r="V24">
        <v>0</v>
      </c>
      <c r="W24">
        <v>0</v>
      </c>
      <c r="X24">
        <v>0</v>
      </c>
      <c r="Y24" t="s">
        <v>35</v>
      </c>
      <c r="Z24">
        <v>0</v>
      </c>
      <c r="AA24" t="s">
        <v>41</v>
      </c>
      <c r="AB24">
        <v>1</v>
      </c>
      <c r="AC24">
        <v>1001</v>
      </c>
      <c r="AD24">
        <v>0</v>
      </c>
      <c r="AE24">
        <v>28</v>
      </c>
      <c r="AF24">
        <v>201810</v>
      </c>
      <c r="AG24" t="s">
        <v>42</v>
      </c>
      <c r="AH24">
        <v>1</v>
      </c>
      <c r="AI24" t="str">
        <f t="shared" si="12"/>
        <v>INSERT INTO VPAGAR(PGR_LANCTO,PGR_BLOQUEADO,PGR_CHEQUE,PGR_CODBNC,PGR_CODFVR,PGR_CODFC,PGR_CODTD,PGR_VENCTO,PGR_DATAPAGA,PGR_DOCTO,PGR_DTDOCTO,PGR_CODPTT,PGR_MASTER,PGR_OBSERVACAO,PGR_CODPTP,PGR_CODPT,PGR_VLRDESCONTO,PGR_VLREVENTO,PGR_VLRPARCELA,PGR_VLRMULTA,PGR_VLRRETENCAO,PGR_VLRPIS,PGR_VLRCOFINS,PGR_VLRCSLL,PGR_CODCC,PGR_CODSNF,PGR_APR,PGR_CODEMP,PGR_CODFLL,PGR_LOTECNAB,PGR_VERDIREITO,PGR_CODCMP,PGR_REG,PGR_CODUSR) VALUES('73','N',null,'1','21','BOL','NFP','12/8/2018',null,'DOC73','12/5/2018','L','73','DARF CODIGO 2991-INSS','CP','21','0','1158.17','1158.17','0','0','0','0','0',null,'0','S','1','1001','0','28','201810','P','1')</v>
      </c>
      <c r="AJ24" t="str">
        <f t="shared" si="7"/>
        <v>12/8/2018</v>
      </c>
      <c r="AK24" t="str">
        <f t="shared" si="8"/>
        <v>12/5/2018</v>
      </c>
    </row>
    <row r="25" spans="1:37" x14ac:dyDescent="0.25">
      <c r="A25">
        <f t="shared" si="9"/>
        <v>74</v>
      </c>
      <c r="B25" t="s">
        <v>34</v>
      </c>
      <c r="C25" t="s">
        <v>35</v>
      </c>
      <c r="D25">
        <v>1</v>
      </c>
      <c r="E25">
        <v>22</v>
      </c>
      <c r="F25" t="s">
        <v>36</v>
      </c>
      <c r="G25" t="s">
        <v>37</v>
      </c>
      <c r="H25" s="1">
        <f>H24</f>
        <v>43442</v>
      </c>
      <c r="I25" t="s">
        <v>35</v>
      </c>
      <c r="J25" t="str">
        <f t="shared" si="10"/>
        <v>DOC74</v>
      </c>
      <c r="K25" s="1">
        <f>K24</f>
        <v>43439</v>
      </c>
      <c r="L25" t="s">
        <v>39</v>
      </c>
      <c r="M25">
        <f t="shared" si="11"/>
        <v>74</v>
      </c>
      <c r="N25" t="s">
        <v>70</v>
      </c>
      <c r="O25" t="s">
        <v>40</v>
      </c>
      <c r="P25">
        <v>22</v>
      </c>
      <c r="Q25">
        <v>0</v>
      </c>
      <c r="R25">
        <f>R24+34.68+E25</f>
        <v>1214.8499999999997</v>
      </c>
      <c r="S25">
        <f t="shared" si="5"/>
        <v>1214.8499999999997</v>
      </c>
      <c r="T25">
        <v>0</v>
      </c>
      <c r="U25">
        <v>0</v>
      </c>
      <c r="V25">
        <v>0</v>
      </c>
      <c r="W25">
        <v>0</v>
      </c>
      <c r="X25">
        <v>0</v>
      </c>
      <c r="Y25" t="s">
        <v>35</v>
      </c>
      <c r="Z25">
        <v>0</v>
      </c>
      <c r="AA25" t="s">
        <v>41</v>
      </c>
      <c r="AB25">
        <v>1</v>
      </c>
      <c r="AC25">
        <v>1001</v>
      </c>
      <c r="AD25">
        <v>0</v>
      </c>
      <c r="AE25">
        <v>28</v>
      </c>
      <c r="AF25">
        <v>201810</v>
      </c>
      <c r="AG25" t="s">
        <v>42</v>
      </c>
      <c r="AH25">
        <v>1</v>
      </c>
      <c r="AI25" t="str">
        <f t="shared" si="12"/>
        <v>INSERT INTO VPAGAR(PGR_LANCTO,PGR_BLOQUEADO,PGR_CHEQUE,PGR_CODBNC,PGR_CODFVR,PGR_CODFC,PGR_CODTD,PGR_VENCTO,PGR_DATAPAGA,PGR_DOCTO,PGR_DTDOCTO,PGR_CODPTT,PGR_MASTER,PGR_OBSERVACAO,PGR_CODPTP,PGR_CODPT,PGR_VLRDESCONTO,PGR_VLREVENTO,PGR_VLRPARCELA,PGR_VLRMULTA,PGR_VLRRETENCAO,PGR_VLRPIS,PGR_VLRCOFINS,PGR_VLRCSLL,PGR_CODCC,PGR_CODSNF,PGR_APR,PGR_CODEMP,PGR_CODFLL,PGR_LOTECNAB,PGR_VERDIREITO,PGR_CODCMP,PGR_REG,PGR_CODUSR) VALUES('74','N',null,'1','22','BOL','NFP','12/8/2018',null,'DOC74','12/5/2018','L','74','DARF CODIGO 2985-INSS','CP','22','0','1214.85','1214.85','0','0','0','0','0',null,'0','S','1','1001','0','28','201810','P','1')</v>
      </c>
      <c r="AJ25" t="str">
        <f t="shared" si="7"/>
        <v>12/8/2018</v>
      </c>
      <c r="AK25" t="str">
        <f t="shared" si="8"/>
        <v>12/5/2018</v>
      </c>
    </row>
    <row r="26" spans="1:37" x14ac:dyDescent="0.25">
      <c r="A26">
        <f t="shared" si="9"/>
        <v>75</v>
      </c>
      <c r="B26" t="s">
        <v>34</v>
      </c>
      <c r="C26" t="s">
        <v>35</v>
      </c>
      <c r="D26">
        <v>1</v>
      </c>
      <c r="E26">
        <v>23</v>
      </c>
      <c r="F26" t="s">
        <v>36</v>
      </c>
      <c r="G26" t="s">
        <v>37</v>
      </c>
      <c r="H26" s="1">
        <f t="shared" si="15"/>
        <v>43442</v>
      </c>
      <c r="I26" t="s">
        <v>35</v>
      </c>
      <c r="J26" t="str">
        <f t="shared" si="10"/>
        <v>DOC75</v>
      </c>
      <c r="K26" s="1">
        <f t="shared" si="13"/>
        <v>43439</v>
      </c>
      <c r="L26" t="s">
        <v>39</v>
      </c>
      <c r="M26">
        <f t="shared" si="11"/>
        <v>75</v>
      </c>
      <c r="N26" t="s">
        <v>71</v>
      </c>
      <c r="O26" t="s">
        <v>40</v>
      </c>
      <c r="P26">
        <v>23</v>
      </c>
      <c r="Q26">
        <v>0</v>
      </c>
      <c r="R26">
        <f t="shared" si="14"/>
        <v>1272.5299999999997</v>
      </c>
      <c r="S26">
        <f t="shared" si="5"/>
        <v>1272.5299999999997</v>
      </c>
      <c r="T26">
        <v>0</v>
      </c>
      <c r="U26">
        <v>0</v>
      </c>
      <c r="V26">
        <v>0</v>
      </c>
      <c r="W26">
        <v>0</v>
      </c>
      <c r="X26">
        <v>0</v>
      </c>
      <c r="Y26" t="s">
        <v>35</v>
      </c>
      <c r="Z26">
        <v>0</v>
      </c>
      <c r="AA26" t="s">
        <v>41</v>
      </c>
      <c r="AB26">
        <v>1</v>
      </c>
      <c r="AC26">
        <v>1001</v>
      </c>
      <c r="AD26">
        <v>0</v>
      </c>
      <c r="AE26">
        <v>28</v>
      </c>
      <c r="AF26">
        <v>201810</v>
      </c>
      <c r="AG26" t="s">
        <v>42</v>
      </c>
      <c r="AH26">
        <v>1</v>
      </c>
      <c r="AI26" t="str">
        <f t="shared" si="12"/>
        <v>INSERT INTO VPAGAR(PGR_LANCTO,PGR_BLOQUEADO,PGR_CHEQUE,PGR_CODBNC,PGR_CODFVR,PGR_CODFC,PGR_CODTD,PGR_VENCTO,PGR_DATAPAGA,PGR_DOCTO,PGR_DTDOCTO,PGR_CODPTT,PGR_MASTER,PGR_OBSERVACAO,PGR_CODPTP,PGR_CODPT,PGR_VLRDESCONTO,PGR_VLREVENTO,PGR_VLRPARCELA,PGR_VLRMULTA,PGR_VLRRETENCAO,PGR_VLRPIS,PGR_VLRCOFINS,PGR_VLRCSLL,PGR_CODCC,PGR_CODSNF,PGR_APR,PGR_CODEMP,PGR_CODFLL,PGR_LOTECNAB,PGR_VERDIREITO,PGR_CODCMP,PGR_REG,PGR_CODUSR) VALUES('75','N',null,'1','23','BOL','NFP','12/8/2018',null,'DOC75','12/5/2018','L','75','PGTO CARNE IPTU IMOV USADOS EMPRESA','CP','23','0','1272.53','1272.53','0','0','0','0','0',null,'0','S','1','1001','0','28','201810','P','1')</v>
      </c>
      <c r="AJ26" t="str">
        <f t="shared" si="7"/>
        <v>12/8/2018</v>
      </c>
      <c r="AK26" t="str">
        <f t="shared" si="8"/>
        <v>12/5/2018</v>
      </c>
    </row>
    <row r="27" spans="1:37" x14ac:dyDescent="0.25">
      <c r="A27">
        <f t="shared" si="9"/>
        <v>76</v>
      </c>
      <c r="B27" t="s">
        <v>34</v>
      </c>
      <c r="C27" t="s">
        <v>35</v>
      </c>
      <c r="D27">
        <v>1</v>
      </c>
      <c r="E27">
        <v>24</v>
      </c>
      <c r="F27" t="s">
        <v>36</v>
      </c>
      <c r="G27" t="s">
        <v>37</v>
      </c>
      <c r="H27" s="1">
        <f t="shared" si="15"/>
        <v>43442</v>
      </c>
      <c r="I27" t="s">
        <v>35</v>
      </c>
      <c r="J27" t="str">
        <f t="shared" si="10"/>
        <v>DOC76</v>
      </c>
      <c r="K27" s="1">
        <f t="shared" si="13"/>
        <v>43439</v>
      </c>
      <c r="L27" t="s">
        <v>39</v>
      </c>
      <c r="M27">
        <f t="shared" si="11"/>
        <v>76</v>
      </c>
      <c r="N27" t="s">
        <v>72</v>
      </c>
      <c r="O27" t="s">
        <v>40</v>
      </c>
      <c r="P27">
        <v>24</v>
      </c>
      <c r="Q27">
        <v>0</v>
      </c>
      <c r="R27">
        <f t="shared" si="14"/>
        <v>1331.2099999999998</v>
      </c>
      <c r="S27">
        <f t="shared" si="5"/>
        <v>1331.2099999999998</v>
      </c>
      <c r="T27">
        <v>0</v>
      </c>
      <c r="U27">
        <v>0</v>
      </c>
      <c r="V27">
        <v>0</v>
      </c>
      <c r="W27">
        <v>0</v>
      </c>
      <c r="X27">
        <v>0</v>
      </c>
      <c r="Y27" t="s">
        <v>35</v>
      </c>
      <c r="Z27">
        <v>0</v>
      </c>
      <c r="AA27" t="s">
        <v>41</v>
      </c>
      <c r="AB27">
        <v>1</v>
      </c>
      <c r="AC27">
        <v>1001</v>
      </c>
      <c r="AD27">
        <v>0</v>
      </c>
      <c r="AE27">
        <v>28</v>
      </c>
      <c r="AF27">
        <v>201810</v>
      </c>
      <c r="AG27" t="s">
        <v>42</v>
      </c>
      <c r="AH27">
        <v>1</v>
      </c>
      <c r="AI27" t="str">
        <f t="shared" si="12"/>
        <v>INSERT INTO VPAGAR(PGR_LANCTO,PGR_BLOQUEADO,PGR_CHEQUE,PGR_CODBNC,PGR_CODFVR,PGR_CODFC,PGR_CODTD,PGR_VENCTO,PGR_DATAPAGA,PGR_DOCTO,PGR_DTDOCTO,PGR_CODPTT,PGR_MASTER,PGR_OBSERVACAO,PGR_CODPTP,PGR_CODPT,PGR_VLRDESCONTO,PGR_VLREVENTO,PGR_VLRPARCELA,PGR_VLRMULTA,PGR_VLRRETENCAO,PGR_VLRPIS,PGR_VLRCOFINS,PGR_VLRCSLL,PGR_CODCC,PGR_CODSNF,PGR_APR,PGR_CODEMP,PGR_CODFLL,PGR_LOTECNAB,PGR_VERDIREITO,PGR_CODCMP,PGR_REG,PGR_CODUSR) VALUES('76','N',null,'1','24','BOL','NFP','12/8/2018',null,'DOC76','12/5/2018','L','76','REMESSA DEPOSITOS JUDICIAS ACOES CIVEIS','CP','24','0','1331.21','1331.21','0','0','0','0','0',null,'0','S','1','1001','0','28','201810','P','1')</v>
      </c>
      <c r="AJ27" t="str">
        <f t="shared" si="7"/>
        <v>12/8/2018</v>
      </c>
      <c r="AK27" t="str">
        <f t="shared" si="8"/>
        <v>12/5/2018</v>
      </c>
    </row>
    <row r="28" spans="1:37" x14ac:dyDescent="0.25">
      <c r="A28">
        <f t="shared" si="9"/>
        <v>77</v>
      </c>
      <c r="B28" t="s">
        <v>34</v>
      </c>
      <c r="C28" t="s">
        <v>35</v>
      </c>
      <c r="D28">
        <v>1</v>
      </c>
      <c r="E28">
        <v>25</v>
      </c>
      <c r="F28" t="s">
        <v>36</v>
      </c>
      <c r="G28" t="s">
        <v>37</v>
      </c>
      <c r="H28" s="1">
        <f>H27</f>
        <v>43442</v>
      </c>
      <c r="I28" t="s">
        <v>35</v>
      </c>
      <c r="J28" t="str">
        <f t="shared" si="10"/>
        <v>DOC77</v>
      </c>
      <c r="K28" s="1">
        <f>K27</f>
        <v>43439</v>
      </c>
      <c r="L28" t="s">
        <v>39</v>
      </c>
      <c r="M28">
        <f t="shared" si="11"/>
        <v>77</v>
      </c>
      <c r="N28" t="s">
        <v>73</v>
      </c>
      <c r="O28" t="s">
        <v>40</v>
      </c>
      <c r="P28">
        <v>25</v>
      </c>
      <c r="Q28">
        <v>0</v>
      </c>
      <c r="R28">
        <f>R27+34.68+E28</f>
        <v>1390.8899999999999</v>
      </c>
      <c r="S28">
        <f t="shared" si="5"/>
        <v>1390.8899999999999</v>
      </c>
      <c r="T28">
        <v>0</v>
      </c>
      <c r="U28">
        <v>0</v>
      </c>
      <c r="V28">
        <v>0</v>
      </c>
      <c r="W28">
        <v>0</v>
      </c>
      <c r="X28">
        <v>0</v>
      </c>
      <c r="Y28" t="s">
        <v>35</v>
      </c>
      <c r="Z28">
        <v>0</v>
      </c>
      <c r="AA28" t="s">
        <v>41</v>
      </c>
      <c r="AB28">
        <v>1</v>
      </c>
      <c r="AC28">
        <v>1001</v>
      </c>
      <c r="AD28">
        <v>0</v>
      </c>
      <c r="AE28">
        <v>28</v>
      </c>
      <c r="AF28">
        <v>201810</v>
      </c>
      <c r="AG28" t="s">
        <v>42</v>
      </c>
      <c r="AH28">
        <v>1</v>
      </c>
      <c r="AI28" t="str">
        <f t="shared" si="12"/>
        <v>INSERT INTO VPAGAR(PGR_LANCTO,PGR_BLOQUEADO,PGR_CHEQUE,PGR_CODBNC,PGR_CODFVR,PGR_CODFC,PGR_CODTD,PGR_VENCTO,PGR_DATAPAGA,PGR_DOCTO,PGR_DTDOCTO,PGR_CODPTT,PGR_MASTER,PGR_OBSERVACAO,PGR_CODPTP,PGR_CODPT,PGR_VLRDESCONTO,PGR_VLREVENTO,PGR_VLRPARCELA,PGR_VLRMULTA,PGR_VLRRETENCAO,PGR_VLRPIS,PGR_VLRCOFINS,PGR_VLRCSLL,PGR_CODCC,PGR_CODSNF,PGR_APR,PGR_CODEMP,PGR_CODFLL,PGR_LOTECNAB,PGR_VERDIREITO,PGR_CODCMP,PGR_REG,PGR_CODUSR) VALUES('77','N',null,'1','25','BOL','NFP','12/8/2018',null,'DOC77','12/5/2018','L','77','REMESSA DEPOSITOS JUDICIAS ACOES FISCAIS','CP','25','0','1390.89','1390.89','0','0','0','0','0',null,'0','S','1','1001','0','28','201810','P','1')</v>
      </c>
      <c r="AJ28" t="str">
        <f t="shared" si="7"/>
        <v>12/8/2018</v>
      </c>
      <c r="AK28" t="str">
        <f t="shared" si="8"/>
        <v>12/5/2018</v>
      </c>
    </row>
    <row r="29" spans="1:37" x14ac:dyDescent="0.25">
      <c r="A29">
        <f t="shared" si="9"/>
        <v>78</v>
      </c>
      <c r="B29" t="s">
        <v>34</v>
      </c>
      <c r="C29" t="s">
        <v>35</v>
      </c>
      <c r="D29">
        <v>1</v>
      </c>
      <c r="E29">
        <v>26</v>
      </c>
      <c r="F29" t="s">
        <v>36</v>
      </c>
      <c r="G29" t="s">
        <v>37</v>
      </c>
      <c r="H29" s="1">
        <f t="shared" si="15"/>
        <v>43442</v>
      </c>
      <c r="I29" t="s">
        <v>35</v>
      </c>
      <c r="J29" t="str">
        <f t="shared" si="10"/>
        <v>DOC78</v>
      </c>
      <c r="K29" s="1">
        <f t="shared" si="13"/>
        <v>43439</v>
      </c>
      <c r="L29" t="s">
        <v>39</v>
      </c>
      <c r="M29">
        <f t="shared" si="11"/>
        <v>78</v>
      </c>
      <c r="N29" t="s">
        <v>74</v>
      </c>
      <c r="O29" t="s">
        <v>40</v>
      </c>
      <c r="P29">
        <v>31</v>
      </c>
      <c r="Q29">
        <v>0</v>
      </c>
      <c r="R29">
        <f t="shared" si="14"/>
        <v>1451.57</v>
      </c>
      <c r="S29">
        <f t="shared" si="5"/>
        <v>1451.57</v>
      </c>
      <c r="T29">
        <v>0</v>
      </c>
      <c r="U29">
        <v>0</v>
      </c>
      <c r="V29">
        <v>0</v>
      </c>
      <c r="W29">
        <v>0</v>
      </c>
      <c r="X29">
        <v>0</v>
      </c>
      <c r="Y29" t="s">
        <v>35</v>
      </c>
      <c r="Z29">
        <v>0</v>
      </c>
      <c r="AA29" t="s">
        <v>41</v>
      </c>
      <c r="AB29">
        <v>1</v>
      </c>
      <c r="AC29">
        <v>1001</v>
      </c>
      <c r="AD29">
        <v>0</v>
      </c>
      <c r="AE29">
        <v>28</v>
      </c>
      <c r="AF29">
        <v>201810</v>
      </c>
      <c r="AG29" t="s">
        <v>42</v>
      </c>
      <c r="AH29">
        <v>1</v>
      </c>
      <c r="AI29" t="str">
        <f t="shared" si="12"/>
        <v>INSERT INTO VPAGAR(PGR_LANCTO,PGR_BLOQUEADO,PGR_CHEQUE,PGR_CODBNC,PGR_CODFVR,PGR_CODFC,PGR_CODTD,PGR_VENCTO,PGR_DATAPAGA,PGR_DOCTO,PGR_DTDOCTO,PGR_CODPTT,PGR_MASTER,PGR_OBSERVACAO,PGR_CODPTP,PGR_CODPT,PGR_VLRDESCONTO,PGR_VLREVENTO,PGR_VLRPARCELA,PGR_VLRMULTA,PGR_VLRRETENCAO,PGR_VLRPIS,PGR_VLRCOFINS,PGR_VLRCSLL,PGR_CODCC,PGR_CODSNF,PGR_APR,PGR_CODEMP,PGR_CODFLL,PGR_LOTECNAB,PGR_VERDIREITO,PGR_CODCMP,PGR_REG,PGR_CODUSR) VALUES('78','N',null,'1','26','BOL','NFP','12/8/2018',null,'DOC78','12/5/2018','L','78','REMESSA DEPOSITOS JUDICIAS ACOES TRABAL','CP','31','0','1451.57','1451.57','0','0','0','0','0',null,'0','S','1','1001','0','28','201810','P','1')</v>
      </c>
      <c r="AJ29" t="str">
        <f t="shared" si="7"/>
        <v>12/8/2018</v>
      </c>
      <c r="AK29" t="str">
        <f t="shared" si="8"/>
        <v>12/5/2018</v>
      </c>
    </row>
    <row r="30" spans="1:37" x14ac:dyDescent="0.25">
      <c r="A30">
        <f t="shared" si="9"/>
        <v>79</v>
      </c>
      <c r="B30" t="s">
        <v>34</v>
      </c>
      <c r="C30" t="s">
        <v>35</v>
      </c>
      <c r="D30">
        <v>1</v>
      </c>
      <c r="E30">
        <v>27</v>
      </c>
      <c r="F30" t="s">
        <v>36</v>
      </c>
      <c r="G30" t="s">
        <v>37</v>
      </c>
      <c r="H30" s="1">
        <f>H29</f>
        <v>43442</v>
      </c>
      <c r="I30" t="s">
        <v>35</v>
      </c>
      <c r="J30" t="str">
        <f t="shared" si="10"/>
        <v>DOC79</v>
      </c>
      <c r="K30" s="1">
        <f>K29</f>
        <v>43439</v>
      </c>
      <c r="L30" t="s">
        <v>39</v>
      </c>
      <c r="M30">
        <f t="shared" si="11"/>
        <v>79</v>
      </c>
      <c r="N30" t="s">
        <v>75</v>
      </c>
      <c r="O30" t="s">
        <v>40</v>
      </c>
      <c r="P30">
        <v>32</v>
      </c>
      <c r="Q30">
        <v>0</v>
      </c>
      <c r="R30">
        <f>R29+34.68+E30</f>
        <v>1513.25</v>
      </c>
      <c r="S30">
        <f t="shared" si="5"/>
        <v>1513.25</v>
      </c>
      <c r="T30">
        <v>0</v>
      </c>
      <c r="U30">
        <v>0</v>
      </c>
      <c r="V30">
        <v>0</v>
      </c>
      <c r="W30">
        <v>0</v>
      </c>
      <c r="X30">
        <v>0</v>
      </c>
      <c r="Y30" t="s">
        <v>35</v>
      </c>
      <c r="Z30">
        <v>0</v>
      </c>
      <c r="AA30" t="s">
        <v>41</v>
      </c>
      <c r="AB30">
        <v>1</v>
      </c>
      <c r="AC30">
        <v>1001</v>
      </c>
      <c r="AD30">
        <v>0</v>
      </c>
      <c r="AE30">
        <v>28</v>
      </c>
      <c r="AF30">
        <v>201810</v>
      </c>
      <c r="AG30" t="s">
        <v>42</v>
      </c>
      <c r="AH30">
        <v>1</v>
      </c>
      <c r="AI30" t="str">
        <f t="shared" si="12"/>
        <v>INSERT INTO VPAGAR(PGR_LANCTO,PGR_BLOQUEADO,PGR_CHEQUE,PGR_CODBNC,PGR_CODFVR,PGR_CODFC,PGR_CODTD,PGR_VENCTO,PGR_DATAPAGA,PGR_DOCTO,PGR_DTDOCTO,PGR_CODPTT,PGR_MASTER,PGR_OBSERVACAO,PGR_CODPTP,PGR_CODPT,PGR_VLRDESCONTO,PGR_VLREVENTO,PGR_VLRPARCELA,PGR_VLRMULTA,PGR_VLRRETENCAO,PGR_VLRPIS,PGR_VLRCOFINS,PGR_VLRCSLL,PGR_CODCC,PGR_CODSNF,PGR_APR,PGR_CODEMP,PGR_CODFLL,PGR_LOTECNAB,PGR_VERDIREITO,PGR_CODCMP,PGR_REG,PGR_CODUSR) VALUES('79','N',null,'1','27','BOL','NFP','12/8/2018',null,'DOC79','12/5/2018','L','79','RETORNO ACOES JUDICIAIS CIVEIS DEBITO','CP','32','0','1513.25','1513.25','0','0','0','0','0',null,'0','S','1','1001','0','28','201810','P','1')</v>
      </c>
      <c r="AJ30" t="str">
        <f t="shared" si="7"/>
        <v>12/8/2018</v>
      </c>
      <c r="AK30" t="str">
        <f t="shared" si="8"/>
        <v>12/5/2018</v>
      </c>
    </row>
    <row r="31" spans="1:37" x14ac:dyDescent="0.25">
      <c r="A31">
        <f t="shared" si="9"/>
        <v>80</v>
      </c>
      <c r="B31" t="s">
        <v>34</v>
      </c>
      <c r="C31" t="s">
        <v>35</v>
      </c>
      <c r="D31">
        <v>1</v>
      </c>
      <c r="E31">
        <v>28</v>
      </c>
      <c r="F31" t="s">
        <v>36</v>
      </c>
      <c r="G31" t="s">
        <v>37</v>
      </c>
      <c r="H31" s="1">
        <f t="shared" si="15"/>
        <v>43442</v>
      </c>
      <c r="I31" t="s">
        <v>35</v>
      </c>
      <c r="J31" t="str">
        <f t="shared" si="10"/>
        <v>DOC80</v>
      </c>
      <c r="K31" s="1">
        <f t="shared" si="13"/>
        <v>43439</v>
      </c>
      <c r="L31" t="s">
        <v>39</v>
      </c>
      <c r="M31">
        <f t="shared" si="11"/>
        <v>80</v>
      </c>
      <c r="N31" t="s">
        <v>76</v>
      </c>
      <c r="O31" t="s">
        <v>40</v>
      </c>
      <c r="P31">
        <v>33</v>
      </c>
      <c r="Q31">
        <v>0</v>
      </c>
      <c r="R31">
        <f t="shared" si="14"/>
        <v>1575.93</v>
      </c>
      <c r="S31">
        <f t="shared" si="5"/>
        <v>1575.93</v>
      </c>
      <c r="T31">
        <v>0</v>
      </c>
      <c r="U31">
        <v>0</v>
      </c>
      <c r="V31">
        <v>0</v>
      </c>
      <c r="W31">
        <v>0</v>
      </c>
      <c r="X31">
        <v>0</v>
      </c>
      <c r="Y31" t="s">
        <v>35</v>
      </c>
      <c r="Z31">
        <v>0</v>
      </c>
      <c r="AA31" t="s">
        <v>41</v>
      </c>
      <c r="AB31">
        <v>1</v>
      </c>
      <c r="AC31">
        <v>1001</v>
      </c>
      <c r="AD31">
        <v>0</v>
      </c>
      <c r="AE31">
        <v>28</v>
      </c>
      <c r="AF31">
        <v>201810</v>
      </c>
      <c r="AG31" t="s">
        <v>42</v>
      </c>
      <c r="AH31">
        <v>1</v>
      </c>
      <c r="AI31" t="str">
        <f t="shared" si="12"/>
        <v>INSERT INTO VPAGAR(PGR_LANCTO,PGR_BLOQUEADO,PGR_CHEQUE,PGR_CODBNC,PGR_CODFVR,PGR_CODFC,PGR_CODTD,PGR_VENCTO,PGR_DATAPAGA,PGR_DOCTO,PGR_DTDOCTO,PGR_CODPTT,PGR_MASTER,PGR_OBSERVACAO,PGR_CODPTP,PGR_CODPT,PGR_VLRDESCONTO,PGR_VLREVENTO,PGR_VLRPARCELA,PGR_VLRMULTA,PGR_VLRRETENCAO,PGR_VLRPIS,PGR_VLRCOFINS,PGR_VLRCSLL,PGR_CODCC,PGR_CODSNF,PGR_APR,PGR_CODEMP,PGR_CODFLL,PGR_LOTECNAB,PGR_VERDIREITO,PGR_CODCMP,PGR_REG,PGR_CODUSR) VALUES('80','N',null,'1','28','BOL','NFP','12/8/2018',null,'DOC80','12/5/2018','L','80','RETORNO ACOES JUDICIAIS FISCAIS DEBITO','CP','33','0','1575.93','1575.93','0','0','0','0','0',null,'0','S','1','1001','0','28','201810','P','1')</v>
      </c>
      <c r="AJ31" t="str">
        <f t="shared" si="7"/>
        <v>12/8/2018</v>
      </c>
      <c r="AK31" t="str">
        <f t="shared" si="8"/>
        <v>12/5/2018</v>
      </c>
    </row>
    <row r="32" spans="1:37" x14ac:dyDescent="0.25">
      <c r="A32">
        <f t="shared" si="9"/>
        <v>81</v>
      </c>
      <c r="B32" t="s">
        <v>34</v>
      </c>
      <c r="C32" t="s">
        <v>35</v>
      </c>
      <c r="D32">
        <v>1</v>
      </c>
      <c r="E32">
        <v>29</v>
      </c>
      <c r="F32" t="s">
        <v>36</v>
      </c>
      <c r="G32" t="s">
        <v>37</v>
      </c>
      <c r="H32" s="1">
        <f>H31</f>
        <v>43442</v>
      </c>
      <c r="I32" t="s">
        <v>35</v>
      </c>
      <c r="J32" t="str">
        <f t="shared" si="10"/>
        <v>DOC81</v>
      </c>
      <c r="K32" s="1">
        <f>K31</f>
        <v>43439</v>
      </c>
      <c r="L32" t="s">
        <v>39</v>
      </c>
      <c r="M32">
        <f t="shared" si="11"/>
        <v>81</v>
      </c>
      <c r="N32" t="s">
        <v>77</v>
      </c>
      <c r="O32" t="s">
        <v>40</v>
      </c>
      <c r="P32">
        <v>34</v>
      </c>
      <c r="Q32">
        <v>0</v>
      </c>
      <c r="R32">
        <f>R31+34.68+E32</f>
        <v>1639.6100000000001</v>
      </c>
      <c r="S32">
        <f t="shared" si="5"/>
        <v>1639.6100000000001</v>
      </c>
      <c r="T32">
        <v>0</v>
      </c>
      <c r="U32">
        <v>0</v>
      </c>
      <c r="V32">
        <v>0</v>
      </c>
      <c r="W32">
        <v>0</v>
      </c>
      <c r="X32">
        <v>0</v>
      </c>
      <c r="Y32" t="s">
        <v>35</v>
      </c>
      <c r="Z32">
        <v>0</v>
      </c>
      <c r="AA32" t="s">
        <v>41</v>
      </c>
      <c r="AB32">
        <v>1</v>
      </c>
      <c r="AC32">
        <v>1001</v>
      </c>
      <c r="AD32">
        <v>0</v>
      </c>
      <c r="AE32">
        <v>28</v>
      </c>
      <c r="AF32">
        <v>201810</v>
      </c>
      <c r="AG32" t="s">
        <v>42</v>
      </c>
      <c r="AH32">
        <v>1</v>
      </c>
      <c r="AI32" t="str">
        <f t="shared" si="12"/>
        <v>INSERT INTO VPAGAR(PGR_LANCTO,PGR_BLOQUEADO,PGR_CHEQUE,PGR_CODBNC,PGR_CODFVR,PGR_CODFC,PGR_CODTD,PGR_VENCTO,PGR_DATAPAGA,PGR_DOCTO,PGR_DTDOCTO,PGR_CODPTT,PGR_MASTER,PGR_OBSERVACAO,PGR_CODPTP,PGR_CODPT,PGR_VLRDESCONTO,PGR_VLREVENTO,PGR_VLRPARCELA,PGR_VLRMULTA,PGR_VLRRETENCAO,PGR_VLRPIS,PGR_VLRCOFINS,PGR_VLRCSLL,PGR_CODCC,PGR_CODSNF,PGR_APR,PGR_CODEMP,PGR_CODFLL,PGR_LOTECNAB,PGR_VERDIREITO,PGR_CODCMP,PGR_REG,PGR_CODUSR) VALUES('81','N',null,'1','29','BOL','NFP','12/8/2018',null,'DOC81','12/5/2018','L','81','RETORNO ACOES JUDICIAIS TRABALHISTAS DEB','CP','34','0','1639.61','1639.61','0','0','0','0','0',null,'0','S','1','1001','0','28','201810','P','1')</v>
      </c>
      <c r="AJ32" t="str">
        <f t="shared" si="7"/>
        <v>12/8/2018</v>
      </c>
      <c r="AK32" t="str">
        <f t="shared" si="8"/>
        <v>12/5/2018</v>
      </c>
    </row>
    <row r="33" spans="1:37" x14ac:dyDescent="0.25">
      <c r="A33">
        <f t="shared" si="9"/>
        <v>82</v>
      </c>
      <c r="B33" t="s">
        <v>34</v>
      </c>
      <c r="C33" t="s">
        <v>35</v>
      </c>
      <c r="D33">
        <v>1</v>
      </c>
      <c r="E33">
        <v>30</v>
      </c>
      <c r="F33" t="s">
        <v>36</v>
      </c>
      <c r="G33" t="s">
        <v>37</v>
      </c>
      <c r="H33" s="1">
        <f>H32</f>
        <v>43442</v>
      </c>
      <c r="I33" t="s">
        <v>35</v>
      </c>
      <c r="J33" t="str">
        <f t="shared" si="10"/>
        <v>DOC82</v>
      </c>
      <c r="K33" s="1">
        <f>K32</f>
        <v>43439</v>
      </c>
      <c r="L33" t="s">
        <v>39</v>
      </c>
      <c r="M33">
        <f t="shared" si="11"/>
        <v>82</v>
      </c>
      <c r="N33" t="s">
        <v>78</v>
      </c>
      <c r="O33" t="s">
        <v>40</v>
      </c>
      <c r="P33">
        <v>35</v>
      </c>
      <c r="Q33">
        <v>0</v>
      </c>
      <c r="R33">
        <f>R32+34.68+E33</f>
        <v>1704.2900000000002</v>
      </c>
      <c r="S33">
        <f t="shared" si="5"/>
        <v>1704.2900000000002</v>
      </c>
      <c r="T33">
        <v>0</v>
      </c>
      <c r="U33">
        <v>0</v>
      </c>
      <c r="V33">
        <v>0</v>
      </c>
      <c r="W33">
        <v>0</v>
      </c>
      <c r="X33">
        <v>0</v>
      </c>
      <c r="Y33" t="s">
        <v>35</v>
      </c>
      <c r="Z33">
        <v>0</v>
      </c>
      <c r="AA33" t="s">
        <v>41</v>
      </c>
      <c r="AB33">
        <v>1</v>
      </c>
      <c r="AC33">
        <v>1001</v>
      </c>
      <c r="AD33">
        <v>0</v>
      </c>
      <c r="AE33">
        <v>28</v>
      </c>
      <c r="AF33">
        <v>201810</v>
      </c>
      <c r="AG33" t="s">
        <v>42</v>
      </c>
      <c r="AH33">
        <v>1</v>
      </c>
      <c r="AI33" t="str">
        <f t="shared" si="12"/>
        <v>INSERT INTO VPAGAR(PGR_LANCTO,PGR_BLOQUEADO,PGR_CHEQUE,PGR_CODBNC,PGR_CODFVR,PGR_CODFC,PGR_CODTD,PGR_VENCTO,PGR_DATAPAGA,PGR_DOCTO,PGR_DTDOCTO,PGR_CODPTT,PGR_MASTER,PGR_OBSERVACAO,PGR_CODPTP,PGR_CODPT,PGR_VLRDESCONTO,PGR_VLREVENTO,PGR_VLRPARCELA,PGR_VLRMULTA,PGR_VLRRETENCAO,PGR_VLRPIS,PGR_VLRCOFINS,PGR_VLRCSLL,PGR_CODCC,PGR_CODSNF,PGR_APR,PGR_CODEMP,PGR_CODFLL,PGR_LOTECNAB,PGR_VERDIREITO,PGR_CODCMP,PGR_REG,PGR_CODUSR) VALUES('82','N',null,'1','30','BOL','NFP','12/8/2018',null,'DOC82','12/5/2018','L','82','LEASING EQUIPS','CP','35','0','1704.29','1704.29','0','0','0','0','0',null,'0','S','1','1001','0','28','201810','P','1')</v>
      </c>
      <c r="AJ33" t="str">
        <f t="shared" si="7"/>
        <v>12/8/2018</v>
      </c>
      <c r="AK33" t="str">
        <f t="shared" si="8"/>
        <v>12/5/2018</v>
      </c>
    </row>
    <row r="34" spans="1:37" x14ac:dyDescent="0.25">
      <c r="A34">
        <f t="shared" si="9"/>
        <v>83</v>
      </c>
      <c r="B34" t="s">
        <v>34</v>
      </c>
      <c r="C34" t="s">
        <v>35</v>
      </c>
      <c r="D34">
        <v>1</v>
      </c>
      <c r="E34">
        <v>31</v>
      </c>
      <c r="F34" t="s">
        <v>36</v>
      </c>
      <c r="G34" t="s">
        <v>37</v>
      </c>
      <c r="H34" s="1">
        <f t="shared" si="15"/>
        <v>43442</v>
      </c>
      <c r="I34" t="s">
        <v>35</v>
      </c>
      <c r="J34" t="str">
        <f t="shared" si="10"/>
        <v>DOC83</v>
      </c>
      <c r="K34" s="1">
        <f t="shared" si="13"/>
        <v>43439</v>
      </c>
      <c r="L34" t="s">
        <v>39</v>
      </c>
      <c r="M34">
        <f t="shared" si="11"/>
        <v>83</v>
      </c>
      <c r="N34" t="s">
        <v>79</v>
      </c>
      <c r="O34" t="s">
        <v>40</v>
      </c>
      <c r="P34">
        <v>41</v>
      </c>
      <c r="Q34">
        <v>0</v>
      </c>
      <c r="R34">
        <f t="shared" si="14"/>
        <v>1769.9700000000003</v>
      </c>
      <c r="S34">
        <f t="shared" si="5"/>
        <v>1769.9700000000003</v>
      </c>
      <c r="T34">
        <v>0</v>
      </c>
      <c r="U34">
        <v>0</v>
      </c>
      <c r="V34">
        <v>0</v>
      </c>
      <c r="W34">
        <v>0</v>
      </c>
      <c r="X34">
        <v>0</v>
      </c>
      <c r="Y34" t="s">
        <v>35</v>
      </c>
      <c r="Z34">
        <v>0</v>
      </c>
      <c r="AA34" t="s">
        <v>41</v>
      </c>
      <c r="AB34">
        <v>1</v>
      </c>
      <c r="AC34">
        <v>1001</v>
      </c>
      <c r="AD34">
        <v>0</v>
      </c>
      <c r="AE34">
        <v>28</v>
      </c>
      <c r="AF34">
        <v>201810</v>
      </c>
      <c r="AG34" t="s">
        <v>42</v>
      </c>
      <c r="AH34">
        <v>1</v>
      </c>
      <c r="AI34" t="str">
        <f t="shared" si="12"/>
        <v>INSERT INTO VPAGAR(PGR_LANCTO,PGR_BLOQUEADO,PGR_CHEQUE,PGR_CODBNC,PGR_CODFVR,PGR_CODFC,PGR_CODTD,PGR_VENCTO,PGR_DATAPAGA,PGR_DOCTO,PGR_DTDOCTO,PGR_CODPTT,PGR_MASTER,PGR_OBSERVACAO,PGR_CODPTP,PGR_CODPT,PGR_VLRDESCONTO,PGR_VLREVENTO,PGR_VLRPARCELA,PGR_VLRMULTA,PGR_VLRRETENCAO,PGR_VLRPIS,PGR_VLRCOFINS,PGR_VLRCSLL,PGR_CODCC,PGR_CODSNF,PGR_APR,PGR_CODEMP,PGR_CODFLL,PGR_LOTECNAB,PGR_VERDIREITO,PGR_CODCMP,PGR_REG,PGR_CODUSR) VALUES('83','N',null,'1','31','BOL','NFP','12/8/2018',null,'DOC83','12/5/2018','L','83','LEASING VEIC','CP','41','0','1769.97','1769.97','0','0','0','0','0',null,'0','S','1','1001','0','28','201810','P','1')</v>
      </c>
      <c r="AJ34" t="str">
        <f t="shared" si="7"/>
        <v>12/8/2018</v>
      </c>
      <c r="AK34" t="str">
        <f t="shared" si="8"/>
        <v>12/5/2018</v>
      </c>
    </row>
    <row r="35" spans="1:37" x14ac:dyDescent="0.25">
      <c r="A35">
        <f t="shared" si="9"/>
        <v>84</v>
      </c>
      <c r="B35" t="s">
        <v>34</v>
      </c>
      <c r="C35" t="s">
        <v>35</v>
      </c>
      <c r="D35">
        <v>1</v>
      </c>
      <c r="E35">
        <v>32</v>
      </c>
      <c r="F35" t="s">
        <v>36</v>
      </c>
      <c r="G35" t="s">
        <v>37</v>
      </c>
      <c r="H35" s="1">
        <f>H34</f>
        <v>43442</v>
      </c>
      <c r="I35" t="s">
        <v>35</v>
      </c>
      <c r="J35" t="str">
        <f t="shared" si="10"/>
        <v>DOC84</v>
      </c>
      <c r="K35" s="1">
        <f>K34</f>
        <v>43439</v>
      </c>
      <c r="L35" t="s">
        <v>39</v>
      </c>
      <c r="M35">
        <f t="shared" si="11"/>
        <v>84</v>
      </c>
      <c r="N35" t="s">
        <v>80</v>
      </c>
      <c r="O35" t="s">
        <v>40</v>
      </c>
      <c r="P35">
        <v>42</v>
      </c>
      <c r="Q35">
        <v>0</v>
      </c>
      <c r="R35">
        <f>R34+34.68+E35</f>
        <v>1836.6500000000003</v>
      </c>
      <c r="S35">
        <f t="shared" si="5"/>
        <v>1836.6500000000003</v>
      </c>
      <c r="T35">
        <v>0</v>
      </c>
      <c r="U35">
        <v>0</v>
      </c>
      <c r="V35">
        <v>0</v>
      </c>
      <c r="W35">
        <v>0</v>
      </c>
      <c r="X35">
        <v>0</v>
      </c>
      <c r="Y35" t="s">
        <v>35</v>
      </c>
      <c r="Z35">
        <v>0</v>
      </c>
      <c r="AA35" t="s">
        <v>41</v>
      </c>
      <c r="AB35">
        <v>1</v>
      </c>
      <c r="AC35">
        <v>1001</v>
      </c>
      <c r="AD35">
        <v>0</v>
      </c>
      <c r="AE35">
        <v>28</v>
      </c>
      <c r="AF35">
        <v>201810</v>
      </c>
      <c r="AG35" t="s">
        <v>42</v>
      </c>
      <c r="AH35">
        <v>1</v>
      </c>
      <c r="AI35" t="str">
        <f t="shared" si="12"/>
        <v>INSERT INTO VPAGAR(PGR_LANCTO,PGR_BLOQUEADO,PGR_CHEQUE,PGR_CODBNC,PGR_CODFVR,PGR_CODFC,PGR_CODTD,PGR_VENCTO,PGR_DATAPAGA,PGR_DOCTO,PGR_DTDOCTO,PGR_CODPTT,PGR_MASTER,PGR_OBSERVACAO,PGR_CODPTP,PGR_CODPT,PGR_VLRDESCONTO,PGR_VLREVENTO,PGR_VLRPARCELA,PGR_VLRMULTA,PGR_VLRRETENCAO,PGR_VLRPIS,PGR_VLRCOFINS,PGR_VLRCSLL,PGR_CODCC,PGR_CODSNF,PGR_APR,PGR_CODEMP,PGR_CODFLL,PGR_LOTECNAB,PGR_VERDIREITO,PGR_CODCMP,PGR_REG,PGR_CODUSR) VALUES('84','N',null,'1','32','BOL','NFP','12/8/2018',null,'DOC84','12/5/2018','L','84','LOCACAO EQUIPS','CP','42','0','1836.65','1836.65','0','0','0','0','0',null,'0','S','1','1001','0','28','201810','P','1')</v>
      </c>
      <c r="AJ35" t="str">
        <f t="shared" si="7"/>
        <v>12/8/2018</v>
      </c>
      <c r="AK35" t="str">
        <f t="shared" si="8"/>
        <v>12/5/2018</v>
      </c>
    </row>
    <row r="36" spans="1:37" x14ac:dyDescent="0.25">
      <c r="A36">
        <f t="shared" si="9"/>
        <v>85</v>
      </c>
      <c r="B36" t="s">
        <v>34</v>
      </c>
      <c r="C36" t="s">
        <v>35</v>
      </c>
      <c r="D36">
        <v>1</v>
      </c>
      <c r="E36">
        <v>33</v>
      </c>
      <c r="F36" t="s">
        <v>36</v>
      </c>
      <c r="G36" t="s">
        <v>37</v>
      </c>
      <c r="H36" s="1">
        <f t="shared" si="15"/>
        <v>43442</v>
      </c>
      <c r="I36" t="s">
        <v>35</v>
      </c>
      <c r="J36" t="str">
        <f t="shared" si="10"/>
        <v>DOC85</v>
      </c>
      <c r="K36" s="1">
        <f t="shared" si="13"/>
        <v>43439</v>
      </c>
      <c r="L36" t="s">
        <v>39</v>
      </c>
      <c r="M36">
        <f t="shared" si="11"/>
        <v>85</v>
      </c>
      <c r="N36" t="s">
        <v>81</v>
      </c>
      <c r="O36" t="s">
        <v>40</v>
      </c>
      <c r="P36">
        <v>43</v>
      </c>
      <c r="Q36">
        <v>0</v>
      </c>
      <c r="R36">
        <f t="shared" si="14"/>
        <v>1904.3300000000004</v>
      </c>
      <c r="S36">
        <f t="shared" si="5"/>
        <v>1904.3300000000004</v>
      </c>
      <c r="T36">
        <v>0</v>
      </c>
      <c r="U36">
        <v>0</v>
      </c>
      <c r="V36">
        <v>0</v>
      </c>
      <c r="W36">
        <v>0</v>
      </c>
      <c r="X36">
        <v>0</v>
      </c>
      <c r="Y36" t="s">
        <v>35</v>
      </c>
      <c r="Z36">
        <v>0</v>
      </c>
      <c r="AA36" t="s">
        <v>41</v>
      </c>
      <c r="AB36">
        <v>1</v>
      </c>
      <c r="AC36">
        <v>1001</v>
      </c>
      <c r="AD36">
        <v>0</v>
      </c>
      <c r="AE36">
        <v>28</v>
      </c>
      <c r="AF36">
        <v>201810</v>
      </c>
      <c r="AG36" t="s">
        <v>42</v>
      </c>
      <c r="AH36">
        <v>1</v>
      </c>
      <c r="AI36" t="str">
        <f t="shared" si="12"/>
        <v>INSERT INTO VPAGAR(PGR_LANCTO,PGR_BLOQUEADO,PGR_CHEQUE,PGR_CODBNC,PGR_CODFVR,PGR_CODFC,PGR_CODTD,PGR_VENCTO,PGR_DATAPAGA,PGR_DOCTO,PGR_DTDOCTO,PGR_CODPTT,PGR_MASTER,PGR_OBSERVACAO,PGR_CODPTP,PGR_CODPT,PGR_VLRDESCONTO,PGR_VLREVENTO,PGR_VLRPARCELA,PGR_VLRMULTA,PGR_VLRRETENCAO,PGR_VLRPIS,PGR_VLRCOFINS,PGR_VLRCSLL,PGR_CODCC,PGR_CODSNF,PGR_APR,PGR_CODEMP,PGR_CODFLL,PGR_LOTECNAB,PGR_VERDIREITO,PGR_CODCMP,PGR_REG,PGR_CODUSR) VALUES('85','N',null,'1','33','BOL','NFP','12/8/2018',null,'DOC85','12/5/2018','L','85','LOCACAO VEIC','CP','43','0','1904.33','1904.33','0','0','0','0','0',null,'0','S','1','1001','0','28','201810','P','1')</v>
      </c>
      <c r="AJ36" t="str">
        <f t="shared" si="7"/>
        <v>12/8/2018</v>
      </c>
      <c r="AK36" t="str">
        <f t="shared" si="8"/>
        <v>12/5/2018</v>
      </c>
    </row>
    <row r="37" spans="1:37" x14ac:dyDescent="0.25">
      <c r="A37">
        <f t="shared" si="9"/>
        <v>86</v>
      </c>
      <c r="B37" t="s">
        <v>34</v>
      </c>
      <c r="C37" t="s">
        <v>35</v>
      </c>
      <c r="D37">
        <v>1</v>
      </c>
      <c r="E37">
        <v>34</v>
      </c>
      <c r="F37" t="s">
        <v>36</v>
      </c>
      <c r="G37" t="s">
        <v>37</v>
      </c>
      <c r="H37" s="1">
        <f t="shared" si="15"/>
        <v>43442</v>
      </c>
      <c r="I37" t="s">
        <v>35</v>
      </c>
      <c r="J37" t="str">
        <f t="shared" si="10"/>
        <v>DOC86</v>
      </c>
      <c r="K37" s="1">
        <f t="shared" si="13"/>
        <v>43439</v>
      </c>
      <c r="L37" t="s">
        <v>39</v>
      </c>
      <c r="M37">
        <f t="shared" si="11"/>
        <v>86</v>
      </c>
      <c r="N37" t="s">
        <v>82</v>
      </c>
      <c r="O37" t="s">
        <v>40</v>
      </c>
      <c r="P37">
        <v>44</v>
      </c>
      <c r="Q37">
        <v>0</v>
      </c>
      <c r="R37">
        <f t="shared" si="14"/>
        <v>1973.0100000000004</v>
      </c>
      <c r="S37">
        <f t="shared" si="5"/>
        <v>1973.0100000000004</v>
      </c>
      <c r="T37">
        <v>0</v>
      </c>
      <c r="U37">
        <v>0</v>
      </c>
      <c r="V37">
        <v>0</v>
      </c>
      <c r="W37">
        <v>0</v>
      </c>
      <c r="X37">
        <v>0</v>
      </c>
      <c r="Y37" t="s">
        <v>35</v>
      </c>
      <c r="Z37">
        <v>0</v>
      </c>
      <c r="AA37" t="s">
        <v>41</v>
      </c>
      <c r="AB37">
        <v>1</v>
      </c>
      <c r="AC37">
        <v>1001</v>
      </c>
      <c r="AD37">
        <v>0</v>
      </c>
      <c r="AE37">
        <v>28</v>
      </c>
      <c r="AF37">
        <v>201810</v>
      </c>
      <c r="AG37" t="s">
        <v>42</v>
      </c>
      <c r="AH37">
        <v>1</v>
      </c>
      <c r="AI37" t="str">
        <f t="shared" si="12"/>
        <v>INSERT INTO VPAGAR(PGR_LANCTO,PGR_BLOQUEADO,PGR_CHEQUE,PGR_CODBNC,PGR_CODFVR,PGR_CODFC,PGR_CODTD,PGR_VENCTO,PGR_DATAPAGA,PGR_DOCTO,PGR_DTDOCTO,PGR_CODPTT,PGR_MASTER,PGR_OBSERVACAO,PGR_CODPTP,PGR_CODPT,PGR_VLRDESCONTO,PGR_VLREVENTO,PGR_VLRPARCELA,PGR_VLRMULTA,PGR_VLRRETENCAO,PGR_VLRPIS,PGR_VLRCOFINS,PGR_VLRCSLL,PGR_CODCC,PGR_CODSNF,PGR_APR,PGR_CODEMP,PGR_CODFLL,PGR_LOTECNAB,PGR_VERDIREITO,PGR_CODCMP,PGR_REG,PGR_CODUSR) VALUES('86','N',null,'1','34','BOL','NFP','12/8/2018',null,'DOC86','12/5/2018','L','86','PGTO MANUT CONSERTOS IMOV USADOS EMPRESA','CP','44','0','1973.01','1973.01','0','0','0','0','0',null,'0','S','1','1001','0','28','201810','P','1')</v>
      </c>
      <c r="AJ37" t="str">
        <f t="shared" si="7"/>
        <v>12/8/2018</v>
      </c>
      <c r="AK37" t="str">
        <f t="shared" si="8"/>
        <v>12/5/2018</v>
      </c>
    </row>
    <row r="38" spans="1:37" x14ac:dyDescent="0.25">
      <c r="A38">
        <f t="shared" si="9"/>
        <v>87</v>
      </c>
      <c r="B38" t="s">
        <v>34</v>
      </c>
      <c r="C38" t="s">
        <v>35</v>
      </c>
      <c r="D38">
        <v>1</v>
      </c>
      <c r="E38">
        <v>35</v>
      </c>
      <c r="F38" t="s">
        <v>36</v>
      </c>
      <c r="G38" t="s">
        <v>37</v>
      </c>
      <c r="H38" s="1">
        <f t="shared" si="15"/>
        <v>43442</v>
      </c>
      <c r="I38" t="s">
        <v>35</v>
      </c>
      <c r="J38" t="str">
        <f t="shared" si="10"/>
        <v>DOC87</v>
      </c>
      <c r="K38" s="1">
        <f t="shared" si="13"/>
        <v>43439</v>
      </c>
      <c r="L38" t="s">
        <v>39</v>
      </c>
      <c r="M38">
        <f t="shared" si="11"/>
        <v>87</v>
      </c>
      <c r="N38" t="s">
        <v>83</v>
      </c>
      <c r="O38" t="s">
        <v>40</v>
      </c>
      <c r="P38">
        <v>45</v>
      </c>
      <c r="Q38">
        <v>0</v>
      </c>
      <c r="R38">
        <f t="shared" si="14"/>
        <v>2042.6900000000005</v>
      </c>
      <c r="S38">
        <f t="shared" si="5"/>
        <v>2042.6900000000005</v>
      </c>
      <c r="T38">
        <v>0</v>
      </c>
      <c r="U38">
        <v>0</v>
      </c>
      <c r="V38">
        <v>0</v>
      </c>
      <c r="W38">
        <v>0</v>
      </c>
      <c r="X38">
        <v>0</v>
      </c>
      <c r="Y38" t="s">
        <v>35</v>
      </c>
      <c r="Z38">
        <v>0</v>
      </c>
      <c r="AA38" t="s">
        <v>41</v>
      </c>
      <c r="AB38">
        <v>1</v>
      </c>
      <c r="AC38">
        <v>1001</v>
      </c>
      <c r="AD38">
        <v>0</v>
      </c>
      <c r="AE38">
        <v>28</v>
      </c>
      <c r="AF38">
        <v>201810</v>
      </c>
      <c r="AG38" t="s">
        <v>42</v>
      </c>
      <c r="AH38">
        <v>1</v>
      </c>
      <c r="AI38" t="str">
        <f t="shared" si="12"/>
        <v>INSERT INTO VPAGAR(PGR_LANCTO,PGR_BLOQUEADO,PGR_CHEQUE,PGR_CODBNC,PGR_CODFVR,PGR_CODFC,PGR_CODTD,PGR_VENCTO,PGR_DATAPAGA,PGR_DOCTO,PGR_DTDOCTO,PGR_CODPTT,PGR_MASTER,PGR_OBSERVACAO,PGR_CODPTP,PGR_CODPT,PGR_VLRDESCONTO,PGR_VLREVENTO,PGR_VLRPARCELA,PGR_VLRMULTA,PGR_VLRRETENCAO,PGR_VLRPIS,PGR_VLRCOFINS,PGR_VLRCSLL,PGR_CODCC,PGR_CODSNF,PGR_APR,PGR_CODEMP,PGR_CODFLL,PGR_LOTECNAB,PGR_VERDIREITO,PGR_CODCMP,PGR_REG,PGR_CODUSR) VALUES('87','N',null,'1','35','BOL','NFP','12/8/2018',null,'DOC87','12/5/2018','L','87','OUTRAS CONTAS IMOV UTILIZ EMPRESA','CP','45','0','2042.69','2042.69','0','0','0','0','0',null,'0','S','1','1001','0','28','201810','P','1')</v>
      </c>
      <c r="AJ38" t="str">
        <f t="shared" si="7"/>
        <v>12/8/2018</v>
      </c>
      <c r="AK38" t="str">
        <f t="shared" si="8"/>
        <v>12/5/2018</v>
      </c>
    </row>
    <row r="39" spans="1:37" x14ac:dyDescent="0.25">
      <c r="A39">
        <f t="shared" si="9"/>
        <v>88</v>
      </c>
      <c r="B39" t="s">
        <v>34</v>
      </c>
      <c r="C39" t="s">
        <v>35</v>
      </c>
      <c r="D39">
        <v>1</v>
      </c>
      <c r="E39">
        <v>36</v>
      </c>
      <c r="F39" t="s">
        <v>36</v>
      </c>
      <c r="G39" t="s">
        <v>37</v>
      </c>
      <c r="H39" s="1">
        <f t="shared" si="15"/>
        <v>43442</v>
      </c>
      <c r="I39" t="s">
        <v>35</v>
      </c>
      <c r="J39" t="str">
        <f t="shared" ref="J39:J65" si="16">CONCATENATE("DOC"&amp;A39)</f>
        <v>DOC88</v>
      </c>
      <c r="K39" s="1">
        <f t="shared" si="13"/>
        <v>43439</v>
      </c>
      <c r="L39" t="s">
        <v>39</v>
      </c>
      <c r="M39">
        <f t="shared" ref="M39:M65" si="17">A39</f>
        <v>88</v>
      </c>
      <c r="N39" t="s">
        <v>84</v>
      </c>
      <c r="O39" t="s">
        <v>40</v>
      </c>
      <c r="P39">
        <v>46</v>
      </c>
      <c r="Q39">
        <v>0</v>
      </c>
      <c r="R39">
        <f t="shared" si="14"/>
        <v>2113.3700000000003</v>
      </c>
      <c r="S39">
        <f t="shared" si="5"/>
        <v>2113.3700000000003</v>
      </c>
      <c r="T39">
        <v>0</v>
      </c>
      <c r="U39">
        <v>0</v>
      </c>
      <c r="V39">
        <v>0</v>
      </c>
      <c r="W39">
        <v>0</v>
      </c>
      <c r="X39">
        <v>0</v>
      </c>
      <c r="Y39" t="s">
        <v>35</v>
      </c>
      <c r="Z39">
        <v>0</v>
      </c>
      <c r="AA39" t="s">
        <v>41</v>
      </c>
      <c r="AB39">
        <v>1</v>
      </c>
      <c r="AC39">
        <v>1001</v>
      </c>
      <c r="AD39">
        <v>0</v>
      </c>
      <c r="AE39">
        <v>28</v>
      </c>
      <c r="AF39">
        <v>201810</v>
      </c>
      <c r="AG39" t="s">
        <v>42</v>
      </c>
      <c r="AH39">
        <v>1</v>
      </c>
      <c r="AI39" t="str">
        <f t="shared" ref="AI39:AI65" si="18">CONCATENATE($AI$1&amp;"'"&amp;A39&amp;"','"&amp;B39&amp;"',"&amp;C39&amp;",'"&amp;D39&amp;"','"&amp;E39&amp;"','"&amp;F39&amp;"','"&amp;G39&amp;"','"&amp;AJ39&amp;"',"&amp;I39&amp;",'"&amp;J39&amp;"','"&amp;AK39&amp;"','"&amp;L39&amp;"','"&amp;M39&amp;"','"&amp;N39&amp;"','"&amp;O39&amp;"','"&amp;P39&amp;"','"&amp;Q39&amp;"','"&amp;SUBSTITUTE(R39,",",".")&amp;"','"&amp;SUBSTITUTE(S39,",",".")&amp;"','"&amp;T39&amp;"','"&amp;U39&amp;"','"&amp;V39&amp;"','"&amp;W39&amp;"','"&amp;X39&amp;"',"&amp;Y39&amp;",'"&amp;Z39&amp;"','"&amp;AA39&amp;"','"&amp;AB39&amp;"','"&amp;AC39&amp;"','"&amp;AD39&amp;"','"&amp;AE39&amp;"','"&amp;AF39&amp;"','"&amp;AG39&amp;"','"&amp;AH39&amp;"')")</f>
        <v>INSERT INTO VPAGAR(PGR_LANCTO,PGR_BLOQUEADO,PGR_CHEQUE,PGR_CODBNC,PGR_CODFVR,PGR_CODFC,PGR_CODTD,PGR_VENCTO,PGR_DATAPAGA,PGR_DOCTO,PGR_DTDOCTO,PGR_CODPTT,PGR_MASTER,PGR_OBSERVACAO,PGR_CODPTP,PGR_CODPT,PGR_VLRDESCONTO,PGR_VLREVENTO,PGR_VLRPARCELA,PGR_VLRMULTA,PGR_VLRRETENCAO,PGR_VLRPIS,PGR_VLRCOFINS,PGR_VLRCSLL,PGR_CODCC,PGR_CODSNF,PGR_APR,PGR_CODEMP,PGR_CODFLL,PGR_LOTECNAB,PGR_VERDIREITO,PGR_CODCMP,PGR_REG,PGR_CODUSR) VALUES('88','N',null,'1','36','BOL','NFP','12/8/2018',null,'DOC88','12/5/2018','L','88','PGTO ALUGUEL IMOV USADOS EMPRESA','CP','46','0','2113.37','2113.37','0','0','0','0','0',null,'0','S','1','1001','0','28','201810','P','1')</v>
      </c>
      <c r="AJ39" t="str">
        <f t="shared" si="7"/>
        <v>12/8/2018</v>
      </c>
      <c r="AK39" t="str">
        <f t="shared" si="8"/>
        <v>12/5/2018</v>
      </c>
    </row>
    <row r="40" spans="1:37" x14ac:dyDescent="0.25">
      <c r="A40">
        <f t="shared" si="9"/>
        <v>89</v>
      </c>
      <c r="B40" t="s">
        <v>34</v>
      </c>
      <c r="C40" t="s">
        <v>35</v>
      </c>
      <c r="D40">
        <v>1</v>
      </c>
      <c r="E40">
        <v>37</v>
      </c>
      <c r="F40" t="s">
        <v>36</v>
      </c>
      <c r="G40" t="s">
        <v>37</v>
      </c>
      <c r="H40" s="1">
        <f>H39+1</f>
        <v>43443</v>
      </c>
      <c r="I40" t="s">
        <v>35</v>
      </c>
      <c r="J40" t="str">
        <f t="shared" si="16"/>
        <v>DOC89</v>
      </c>
      <c r="K40" s="1">
        <f t="shared" si="13"/>
        <v>43439</v>
      </c>
      <c r="L40" t="s">
        <v>39</v>
      </c>
      <c r="M40">
        <f t="shared" si="17"/>
        <v>89</v>
      </c>
      <c r="N40" t="s">
        <v>85</v>
      </c>
      <c r="O40" t="s">
        <v>40</v>
      </c>
      <c r="P40">
        <v>47</v>
      </c>
      <c r="Q40">
        <v>0</v>
      </c>
      <c r="R40">
        <f t="shared" si="14"/>
        <v>2185.0500000000002</v>
      </c>
      <c r="S40">
        <f t="shared" si="5"/>
        <v>2185.0500000000002</v>
      </c>
      <c r="T40">
        <v>0</v>
      </c>
      <c r="U40">
        <v>0</v>
      </c>
      <c r="V40">
        <v>0</v>
      </c>
      <c r="W40">
        <v>0</v>
      </c>
      <c r="X40">
        <v>0</v>
      </c>
      <c r="Y40" t="s">
        <v>35</v>
      </c>
      <c r="Z40">
        <v>0</v>
      </c>
      <c r="AA40" t="s">
        <v>41</v>
      </c>
      <c r="AB40">
        <v>1</v>
      </c>
      <c r="AC40">
        <v>1001</v>
      </c>
      <c r="AD40">
        <v>0</v>
      </c>
      <c r="AE40">
        <v>28</v>
      </c>
      <c r="AF40">
        <v>201810</v>
      </c>
      <c r="AG40" t="s">
        <v>42</v>
      </c>
      <c r="AH40">
        <v>1</v>
      </c>
      <c r="AI40" t="str">
        <f t="shared" si="18"/>
        <v>INSERT INTO VPAGAR(PGR_LANCTO,PGR_BLOQUEADO,PGR_CHEQUE,PGR_CODBNC,PGR_CODFVR,PGR_CODFC,PGR_CODTD,PGR_VENCTO,PGR_DATAPAGA,PGR_DOCTO,PGR_DTDOCTO,PGR_CODPTT,PGR_MASTER,PGR_OBSERVACAO,PGR_CODPTP,PGR_CODPT,PGR_VLRDESCONTO,PGR_VLREVENTO,PGR_VLRPARCELA,PGR_VLRMULTA,PGR_VLRRETENCAO,PGR_VLRPIS,PGR_VLRCOFINS,PGR_VLRCSLL,PGR_CODCC,PGR_CODSNF,PGR_APR,PGR_CODEMP,PGR_CODFLL,PGR_LOTECNAB,PGR_VERDIREITO,PGR_CODCMP,PGR_REG,PGR_CODUSR) VALUES('89','N',null,'1','37','BOL','NFP','12/9/2018',null,'DOC89','12/5/2018','L','89','PGTO CONDOMINIO IMOV USADOS EMPRESA','CP','47','0','2185.05','2185.05','0','0','0','0','0',null,'0','S','1','1001','0','28','201810','P','1')</v>
      </c>
      <c r="AJ40" t="str">
        <f t="shared" si="7"/>
        <v>12/9/2018</v>
      </c>
      <c r="AK40" t="str">
        <f t="shared" si="8"/>
        <v>12/5/2018</v>
      </c>
    </row>
    <row r="41" spans="1:37" x14ac:dyDescent="0.25">
      <c r="A41">
        <f t="shared" si="9"/>
        <v>90</v>
      </c>
      <c r="B41" t="s">
        <v>34</v>
      </c>
      <c r="C41" t="s">
        <v>35</v>
      </c>
      <c r="D41">
        <v>1</v>
      </c>
      <c r="E41">
        <v>38</v>
      </c>
      <c r="F41" t="s">
        <v>36</v>
      </c>
      <c r="G41" t="s">
        <v>37</v>
      </c>
      <c r="H41" s="1">
        <f t="shared" si="15"/>
        <v>43443</v>
      </c>
      <c r="I41" t="s">
        <v>35</v>
      </c>
      <c r="J41" t="str">
        <f t="shared" si="16"/>
        <v>DOC90</v>
      </c>
      <c r="K41" s="1">
        <f t="shared" si="13"/>
        <v>43439</v>
      </c>
      <c r="L41" t="s">
        <v>39</v>
      </c>
      <c r="M41">
        <f t="shared" si="17"/>
        <v>90</v>
      </c>
      <c r="N41" t="s">
        <v>86</v>
      </c>
      <c r="O41" t="s">
        <v>40</v>
      </c>
      <c r="P41">
        <v>48</v>
      </c>
      <c r="Q41">
        <v>0</v>
      </c>
      <c r="R41">
        <f t="shared" si="14"/>
        <v>2257.73</v>
      </c>
      <c r="S41">
        <f t="shared" si="5"/>
        <v>2257.73</v>
      </c>
      <c r="T41">
        <v>0</v>
      </c>
      <c r="U41">
        <v>0</v>
      </c>
      <c r="V41">
        <v>0</v>
      </c>
      <c r="W41">
        <v>0</v>
      </c>
      <c r="X41">
        <v>0</v>
      </c>
      <c r="Y41" t="s">
        <v>35</v>
      </c>
      <c r="Z41">
        <v>0</v>
      </c>
      <c r="AA41" t="s">
        <v>41</v>
      </c>
      <c r="AB41">
        <v>1</v>
      </c>
      <c r="AC41">
        <v>1001</v>
      </c>
      <c r="AD41">
        <v>0</v>
      </c>
      <c r="AE41">
        <v>28</v>
      </c>
      <c r="AF41">
        <v>201810</v>
      </c>
      <c r="AG41" t="s">
        <v>42</v>
      </c>
      <c r="AH41">
        <v>1</v>
      </c>
      <c r="AI41" t="str">
        <f t="shared" si="18"/>
        <v>INSERT INTO VPAGAR(PGR_LANCTO,PGR_BLOQUEADO,PGR_CHEQUE,PGR_CODBNC,PGR_CODFVR,PGR_CODFC,PGR_CODTD,PGR_VENCTO,PGR_DATAPAGA,PGR_DOCTO,PGR_DTDOCTO,PGR_CODPTT,PGR_MASTER,PGR_OBSERVACAO,PGR_CODPTP,PGR_CODPT,PGR_VLRDESCONTO,PGR_VLREVENTO,PGR_VLRPARCELA,PGR_VLRMULTA,PGR_VLRRETENCAO,PGR_VLRPIS,PGR_VLRCOFINS,PGR_VLRCSLL,PGR_CODCC,PGR_CODSNF,PGR_APR,PGR_CODEMP,PGR_CODFLL,PGR_LOTECNAB,PGR_VERDIREITO,PGR_CODCMP,PGR_REG,PGR_CODUSR) VALUES('90','N',null,'1','38','BOL','NFP','12/9/2018',null,'DOC90','12/5/2018','L','90','GASTOS REFORMAS EM IMOV TERCEIROS','CP','48','0','2257.73','2257.73','0','0','0','0','0',null,'0','S','1','1001','0','28','201810','P','1')</v>
      </c>
      <c r="AJ41" t="str">
        <f t="shared" si="7"/>
        <v>12/9/2018</v>
      </c>
      <c r="AK41" t="str">
        <f t="shared" si="8"/>
        <v>12/5/2018</v>
      </c>
    </row>
    <row r="42" spans="1:37" x14ac:dyDescent="0.25">
      <c r="A42">
        <f t="shared" si="9"/>
        <v>91</v>
      </c>
      <c r="B42" t="s">
        <v>34</v>
      </c>
      <c r="C42" t="s">
        <v>35</v>
      </c>
      <c r="D42">
        <v>1</v>
      </c>
      <c r="E42">
        <v>39</v>
      </c>
      <c r="F42" t="s">
        <v>36</v>
      </c>
      <c r="G42" t="s">
        <v>37</v>
      </c>
      <c r="H42" s="1">
        <f t="shared" si="15"/>
        <v>43443</v>
      </c>
      <c r="I42" t="s">
        <v>35</v>
      </c>
      <c r="J42" t="str">
        <f t="shared" si="16"/>
        <v>DOC91</v>
      </c>
      <c r="K42" s="1">
        <f t="shared" si="13"/>
        <v>43439</v>
      </c>
      <c r="L42" t="s">
        <v>39</v>
      </c>
      <c r="M42">
        <f t="shared" si="17"/>
        <v>91</v>
      </c>
      <c r="N42" t="s">
        <v>87</v>
      </c>
      <c r="O42" t="s">
        <v>40</v>
      </c>
      <c r="P42">
        <v>59</v>
      </c>
      <c r="Q42">
        <v>0</v>
      </c>
      <c r="R42">
        <f t="shared" si="14"/>
        <v>2331.41</v>
      </c>
      <c r="S42">
        <f t="shared" si="5"/>
        <v>2331.41</v>
      </c>
      <c r="T42">
        <v>0</v>
      </c>
      <c r="U42">
        <v>0</v>
      </c>
      <c r="V42">
        <v>0</v>
      </c>
      <c r="W42">
        <v>0</v>
      </c>
      <c r="X42">
        <v>0</v>
      </c>
      <c r="Y42" t="s">
        <v>35</v>
      </c>
      <c r="Z42">
        <v>0</v>
      </c>
      <c r="AA42" t="s">
        <v>41</v>
      </c>
      <c r="AB42">
        <v>1</v>
      </c>
      <c r="AC42">
        <v>1001</v>
      </c>
      <c r="AD42">
        <v>0</v>
      </c>
      <c r="AE42">
        <v>28</v>
      </c>
      <c r="AF42">
        <v>201810</v>
      </c>
      <c r="AG42" t="s">
        <v>42</v>
      </c>
      <c r="AH42">
        <v>1</v>
      </c>
      <c r="AI42" t="str">
        <f t="shared" si="18"/>
        <v>INSERT INTO VPAGAR(PGR_LANCTO,PGR_BLOQUEADO,PGR_CHEQUE,PGR_CODBNC,PGR_CODFVR,PGR_CODFC,PGR_CODTD,PGR_VENCTO,PGR_DATAPAGA,PGR_DOCTO,PGR_DTDOCTO,PGR_CODPTT,PGR_MASTER,PGR_OBSERVACAO,PGR_CODPTP,PGR_CODPT,PGR_VLRDESCONTO,PGR_VLREVENTO,PGR_VLRPARCELA,PGR_VLRMULTA,PGR_VLRRETENCAO,PGR_VLRPIS,PGR_VLRCOFINS,PGR_VLRCSLL,PGR_CODCC,PGR_CODSNF,PGR_APR,PGR_CODEMP,PGR_CODFLL,PGR_LOTECNAB,PGR_VERDIREITO,PGR_CODCMP,PGR_REG,PGR_CODUSR) VALUES('91','N',null,'1','39','BOL','NFP','12/9/2018',null,'DOC91','12/5/2018','L','91','GASTOS COM JORNAIS/REVISTAS/ASSINATURAS','CP','59','0','2331.41','2331.41','0','0','0','0','0',null,'0','S','1','1001','0','28','201810','P','1')</v>
      </c>
      <c r="AJ42" t="str">
        <f t="shared" si="7"/>
        <v>12/9/2018</v>
      </c>
      <c r="AK42" t="str">
        <f t="shared" si="8"/>
        <v>12/5/2018</v>
      </c>
    </row>
    <row r="43" spans="1:37" x14ac:dyDescent="0.25">
      <c r="A43">
        <f t="shared" si="9"/>
        <v>92</v>
      </c>
      <c r="B43" t="s">
        <v>34</v>
      </c>
      <c r="C43" t="s">
        <v>35</v>
      </c>
      <c r="D43">
        <v>1</v>
      </c>
      <c r="E43">
        <v>40</v>
      </c>
      <c r="F43" t="s">
        <v>36</v>
      </c>
      <c r="G43" t="s">
        <v>37</v>
      </c>
      <c r="H43" s="1">
        <f t="shared" si="15"/>
        <v>43443</v>
      </c>
      <c r="I43" t="s">
        <v>35</v>
      </c>
      <c r="J43" t="str">
        <f t="shared" si="16"/>
        <v>DOC92</v>
      </c>
      <c r="K43" s="1">
        <f t="shared" si="13"/>
        <v>43439</v>
      </c>
      <c r="L43" t="s">
        <v>39</v>
      </c>
      <c r="M43">
        <f t="shared" si="17"/>
        <v>92</v>
      </c>
      <c r="N43" t="s">
        <v>88</v>
      </c>
      <c r="O43" t="s">
        <v>40</v>
      </c>
      <c r="P43">
        <v>60</v>
      </c>
      <c r="Q43">
        <v>0</v>
      </c>
      <c r="R43">
        <f t="shared" si="14"/>
        <v>2406.0899999999997</v>
      </c>
      <c r="S43">
        <f t="shared" si="5"/>
        <v>2406.0899999999997</v>
      </c>
      <c r="T43">
        <v>0</v>
      </c>
      <c r="U43">
        <v>0</v>
      </c>
      <c r="V43">
        <v>0</v>
      </c>
      <c r="W43">
        <v>0</v>
      </c>
      <c r="X43">
        <v>0</v>
      </c>
      <c r="Y43" t="s">
        <v>35</v>
      </c>
      <c r="Z43">
        <v>0</v>
      </c>
      <c r="AA43" t="s">
        <v>41</v>
      </c>
      <c r="AB43">
        <v>1</v>
      </c>
      <c r="AC43">
        <v>1001</v>
      </c>
      <c r="AD43">
        <v>0</v>
      </c>
      <c r="AE43">
        <v>28</v>
      </c>
      <c r="AF43">
        <v>201810</v>
      </c>
      <c r="AG43" t="s">
        <v>42</v>
      </c>
      <c r="AH43">
        <v>1</v>
      </c>
      <c r="AI43" t="str">
        <f t="shared" si="18"/>
        <v>INSERT INTO VPAGAR(PGR_LANCTO,PGR_BLOQUEADO,PGR_CHEQUE,PGR_CODBNC,PGR_CODFVR,PGR_CODFC,PGR_CODTD,PGR_VENCTO,PGR_DATAPAGA,PGR_DOCTO,PGR_DTDOCTO,PGR_CODPTT,PGR_MASTER,PGR_OBSERVACAO,PGR_CODPTP,PGR_CODPT,PGR_VLRDESCONTO,PGR_VLREVENTO,PGR_VLRPARCELA,PGR_VLRMULTA,PGR_VLRRETENCAO,PGR_VLRPIS,PGR_VLRCOFINS,PGR_VLRCSLL,PGR_CODCC,PGR_CODSNF,PGR_APR,PGR_CODEMP,PGR_CODFLL,PGR_LOTECNAB,PGR_VERDIREITO,PGR_CODCMP,PGR_REG,PGR_CODUSR) VALUES('92','N',null,'1','40','BOL','NFP','12/9/2018',null,'DOC92','12/5/2018','L','92','GASTOS COM BRINDES E DOACOES','CP','60','0','2406.09','2406.09','0','0','0','0','0',null,'0','S','1','1001','0','28','201810','P','1')</v>
      </c>
      <c r="AJ43" t="str">
        <f t="shared" si="7"/>
        <v>12/9/2018</v>
      </c>
      <c r="AK43" t="str">
        <f t="shared" si="8"/>
        <v>12/5/2018</v>
      </c>
    </row>
    <row r="44" spans="1:37" x14ac:dyDescent="0.25">
      <c r="A44">
        <f t="shared" si="9"/>
        <v>93</v>
      </c>
      <c r="B44" t="s">
        <v>34</v>
      </c>
      <c r="C44" t="s">
        <v>35</v>
      </c>
      <c r="D44">
        <v>1</v>
      </c>
      <c r="E44">
        <v>41</v>
      </c>
      <c r="F44" t="s">
        <v>36</v>
      </c>
      <c r="G44" t="s">
        <v>37</v>
      </c>
      <c r="H44" s="1">
        <f t="shared" si="15"/>
        <v>43443</v>
      </c>
      <c r="I44" t="s">
        <v>35</v>
      </c>
      <c r="J44" t="str">
        <f t="shared" si="16"/>
        <v>DOC93</v>
      </c>
      <c r="K44" s="1">
        <f t="shared" si="13"/>
        <v>43439</v>
      </c>
      <c r="L44" t="s">
        <v>39</v>
      </c>
      <c r="M44">
        <f t="shared" si="17"/>
        <v>93</v>
      </c>
      <c r="N44" t="s">
        <v>89</v>
      </c>
      <c r="O44" t="s">
        <v>40</v>
      </c>
      <c r="P44">
        <v>61</v>
      </c>
      <c r="Q44">
        <v>0</v>
      </c>
      <c r="R44">
        <f t="shared" si="14"/>
        <v>2481.7699999999995</v>
      </c>
      <c r="S44">
        <f t="shared" si="5"/>
        <v>2481.7699999999995</v>
      </c>
      <c r="T44">
        <v>0</v>
      </c>
      <c r="U44">
        <v>0</v>
      </c>
      <c r="V44">
        <v>0</v>
      </c>
      <c r="W44">
        <v>0</v>
      </c>
      <c r="X44">
        <v>0</v>
      </c>
      <c r="Y44" t="s">
        <v>35</v>
      </c>
      <c r="Z44">
        <v>0</v>
      </c>
      <c r="AA44" t="s">
        <v>41</v>
      </c>
      <c r="AB44">
        <v>1</v>
      </c>
      <c r="AC44">
        <v>1001</v>
      </c>
      <c r="AD44">
        <v>0</v>
      </c>
      <c r="AE44">
        <v>28</v>
      </c>
      <c r="AF44">
        <v>201810</v>
      </c>
      <c r="AG44" t="s">
        <v>42</v>
      </c>
      <c r="AH44">
        <v>1</v>
      </c>
      <c r="AI44" t="str">
        <f t="shared" si="18"/>
        <v>INSERT INTO VPAGAR(PGR_LANCTO,PGR_BLOQUEADO,PGR_CHEQUE,PGR_CODBNC,PGR_CODFVR,PGR_CODFC,PGR_CODTD,PGR_VENCTO,PGR_DATAPAGA,PGR_DOCTO,PGR_DTDOCTO,PGR_CODPTT,PGR_MASTER,PGR_OBSERVACAO,PGR_CODPTP,PGR_CODPT,PGR_VLRDESCONTO,PGR_VLREVENTO,PGR_VLRPARCELA,PGR_VLRMULTA,PGR_VLRRETENCAO,PGR_VLRPIS,PGR_VLRCOFINS,PGR_VLRCSLL,PGR_CODCC,PGR_CODSNF,PGR_APR,PGR_CODEMP,PGR_CODFLL,PGR_LOTECNAB,PGR_VERDIREITO,PGR_CODCMP,PGR_REG,PGR_CODUSR) VALUES('93','N',null,'1','41','BOL','NFP','12/9/2018',null,'DOC93','12/5/2018','L','93','GASTOS COM CARTORIOS','CP','61','0','2481.77','2481.77','0','0','0','0','0',null,'0','S','1','1001','0','28','201810','P','1')</v>
      </c>
      <c r="AJ44" t="str">
        <f t="shared" si="7"/>
        <v>12/9/2018</v>
      </c>
      <c r="AK44" t="str">
        <f t="shared" si="8"/>
        <v>12/5/2018</v>
      </c>
    </row>
    <row r="45" spans="1:37" x14ac:dyDescent="0.25">
      <c r="A45">
        <f t="shared" si="9"/>
        <v>94</v>
      </c>
      <c r="B45" t="s">
        <v>34</v>
      </c>
      <c r="C45" t="s">
        <v>35</v>
      </c>
      <c r="D45">
        <v>1</v>
      </c>
      <c r="E45">
        <v>42</v>
      </c>
      <c r="F45" t="s">
        <v>36</v>
      </c>
      <c r="G45" t="s">
        <v>37</v>
      </c>
      <c r="H45" s="1">
        <f t="shared" si="15"/>
        <v>43443</v>
      </c>
      <c r="I45" t="s">
        <v>35</v>
      </c>
      <c r="J45" t="str">
        <f t="shared" si="16"/>
        <v>DOC94</v>
      </c>
      <c r="K45" s="1">
        <f t="shared" si="13"/>
        <v>43439</v>
      </c>
      <c r="L45" t="s">
        <v>39</v>
      </c>
      <c r="M45">
        <f t="shared" si="17"/>
        <v>94</v>
      </c>
      <c r="N45" t="s">
        <v>90</v>
      </c>
      <c r="O45" t="s">
        <v>40</v>
      </c>
      <c r="P45">
        <v>62</v>
      </c>
      <c r="Q45">
        <v>0</v>
      </c>
      <c r="R45">
        <f t="shared" si="14"/>
        <v>2558.4499999999994</v>
      </c>
      <c r="S45">
        <f t="shared" si="5"/>
        <v>2558.4499999999994</v>
      </c>
      <c r="T45">
        <v>0</v>
      </c>
      <c r="U45">
        <v>0</v>
      </c>
      <c r="V45">
        <v>0</v>
      </c>
      <c r="W45">
        <v>0</v>
      </c>
      <c r="X45">
        <v>0</v>
      </c>
      <c r="Y45" t="s">
        <v>35</v>
      </c>
      <c r="Z45">
        <v>0</v>
      </c>
      <c r="AA45" t="s">
        <v>41</v>
      </c>
      <c r="AB45">
        <v>1</v>
      </c>
      <c r="AC45">
        <v>1001</v>
      </c>
      <c r="AD45">
        <v>0</v>
      </c>
      <c r="AE45">
        <v>28</v>
      </c>
      <c r="AF45">
        <v>201810</v>
      </c>
      <c r="AG45" t="s">
        <v>42</v>
      </c>
      <c r="AH45">
        <v>1</v>
      </c>
      <c r="AI45" t="str">
        <f t="shared" si="18"/>
        <v>INSERT INTO VPAGAR(PGR_LANCTO,PGR_BLOQUEADO,PGR_CHEQUE,PGR_CODBNC,PGR_CODFVR,PGR_CODFC,PGR_CODTD,PGR_VENCTO,PGR_DATAPAGA,PGR_DOCTO,PGR_DTDOCTO,PGR_CODPTT,PGR_MASTER,PGR_OBSERVACAO,PGR_CODPTP,PGR_CODPT,PGR_VLRDESCONTO,PGR_VLREVENTO,PGR_VLRPARCELA,PGR_VLRMULTA,PGR_VLRRETENCAO,PGR_VLRPIS,PGR_VLRCOFINS,PGR_VLRCSLL,PGR_CODCC,PGR_CODSNF,PGR_APR,PGR_CODEMP,PGR_CODFLL,PGR_LOTECNAB,PGR_VERDIREITO,PGR_CODCMP,PGR_REG,PGR_CODUSR) VALUES('94','N',null,'1','42','BOL','NFP','12/9/2018',null,'DOC94','12/5/2018','L','94','GASTOS COM COPA E COZINHA','CP','62','0','2558.45','2558.45','0','0','0','0','0',null,'0','S','1','1001','0','28','201810','P','1')</v>
      </c>
      <c r="AJ45" t="str">
        <f t="shared" si="7"/>
        <v>12/9/2018</v>
      </c>
      <c r="AK45" t="str">
        <f t="shared" si="8"/>
        <v>12/5/2018</v>
      </c>
    </row>
    <row r="46" spans="1:37" x14ac:dyDescent="0.25">
      <c r="A46">
        <f t="shared" si="9"/>
        <v>95</v>
      </c>
      <c r="B46" t="s">
        <v>34</v>
      </c>
      <c r="C46" t="s">
        <v>35</v>
      </c>
      <c r="D46">
        <v>1</v>
      </c>
      <c r="E46">
        <v>43</v>
      </c>
      <c r="F46" t="s">
        <v>36</v>
      </c>
      <c r="G46" t="s">
        <v>37</v>
      </c>
      <c r="H46" s="1">
        <f t="shared" si="15"/>
        <v>43443</v>
      </c>
      <c r="I46" t="s">
        <v>35</v>
      </c>
      <c r="J46" t="str">
        <f t="shared" si="16"/>
        <v>DOC95</v>
      </c>
      <c r="K46" s="1">
        <f t="shared" si="13"/>
        <v>43439</v>
      </c>
      <c r="L46" t="s">
        <v>39</v>
      </c>
      <c r="M46">
        <f t="shared" si="17"/>
        <v>95</v>
      </c>
      <c r="N46" t="s">
        <v>91</v>
      </c>
      <c r="O46" t="s">
        <v>40</v>
      </c>
      <c r="P46">
        <v>63</v>
      </c>
      <c r="Q46">
        <v>0</v>
      </c>
      <c r="R46">
        <f t="shared" si="14"/>
        <v>2636.1299999999992</v>
      </c>
      <c r="S46">
        <f t="shared" si="5"/>
        <v>2636.1299999999992</v>
      </c>
      <c r="T46">
        <v>0</v>
      </c>
      <c r="U46">
        <v>0</v>
      </c>
      <c r="V46">
        <v>0</v>
      </c>
      <c r="W46">
        <v>0</v>
      </c>
      <c r="X46">
        <v>0</v>
      </c>
      <c r="Y46" t="s">
        <v>35</v>
      </c>
      <c r="Z46">
        <v>0</v>
      </c>
      <c r="AA46" t="s">
        <v>41</v>
      </c>
      <c r="AB46">
        <v>1</v>
      </c>
      <c r="AC46">
        <v>1001</v>
      </c>
      <c r="AD46">
        <v>0</v>
      </c>
      <c r="AE46">
        <v>28</v>
      </c>
      <c r="AF46">
        <v>201810</v>
      </c>
      <c r="AG46" t="s">
        <v>42</v>
      </c>
      <c r="AH46">
        <v>1</v>
      </c>
      <c r="AI46" t="str">
        <f t="shared" si="18"/>
        <v>INSERT INTO VPAGAR(PGR_LANCTO,PGR_BLOQUEADO,PGR_CHEQUE,PGR_CODBNC,PGR_CODFVR,PGR_CODFC,PGR_CODTD,PGR_VENCTO,PGR_DATAPAGA,PGR_DOCTO,PGR_DTDOCTO,PGR_CODPTT,PGR_MASTER,PGR_OBSERVACAO,PGR_CODPTP,PGR_CODPT,PGR_VLRDESCONTO,PGR_VLREVENTO,PGR_VLRPARCELA,PGR_VLRMULTA,PGR_VLRRETENCAO,PGR_VLRPIS,PGR_VLRCOFINS,PGR_VLRCSLL,PGR_CODCC,PGR_CODSNF,PGR_APR,PGR_CODEMP,PGR_CODFLL,PGR_LOTECNAB,PGR_VERDIREITO,PGR_CODCMP,PGR_REG,PGR_CODUSR) VALUES('95','N',null,'1','43','BOL','NFP','12/9/2018',null,'DOC95','12/5/2018','L','95','GASTOS DIVERSOS ESCRITORIO','CP','63','0','2636.13','2636.13','0','0','0','0','0',null,'0','S','1','1001','0','28','201810','P','1')</v>
      </c>
      <c r="AJ46" t="str">
        <f t="shared" si="7"/>
        <v>12/9/2018</v>
      </c>
      <c r="AK46" t="str">
        <f t="shared" si="8"/>
        <v>12/5/2018</v>
      </c>
    </row>
    <row r="47" spans="1:37" x14ac:dyDescent="0.25">
      <c r="A47">
        <f t="shared" si="9"/>
        <v>96</v>
      </c>
      <c r="B47" t="s">
        <v>34</v>
      </c>
      <c r="C47" t="s">
        <v>35</v>
      </c>
      <c r="D47">
        <v>1</v>
      </c>
      <c r="E47">
        <v>44</v>
      </c>
      <c r="F47" t="s">
        <v>36</v>
      </c>
      <c r="G47" t="s">
        <v>37</v>
      </c>
      <c r="H47" s="1">
        <f t="shared" si="15"/>
        <v>43443</v>
      </c>
      <c r="I47" t="s">
        <v>35</v>
      </c>
      <c r="J47" t="str">
        <f t="shared" si="16"/>
        <v>DOC96</v>
      </c>
      <c r="K47" s="1">
        <f t="shared" si="13"/>
        <v>43439</v>
      </c>
      <c r="L47" t="s">
        <v>39</v>
      </c>
      <c r="M47">
        <f t="shared" si="17"/>
        <v>96</v>
      </c>
      <c r="N47" t="s">
        <v>92</v>
      </c>
      <c r="O47" t="s">
        <v>40</v>
      </c>
      <c r="P47">
        <v>64</v>
      </c>
      <c r="Q47">
        <v>0</v>
      </c>
      <c r="R47">
        <f t="shared" si="14"/>
        <v>2714.809999999999</v>
      </c>
      <c r="S47">
        <f t="shared" si="5"/>
        <v>2714.809999999999</v>
      </c>
      <c r="T47">
        <v>0</v>
      </c>
      <c r="U47">
        <v>0</v>
      </c>
      <c r="V47">
        <v>0</v>
      </c>
      <c r="W47">
        <v>0</v>
      </c>
      <c r="X47">
        <v>0</v>
      </c>
      <c r="Y47" t="s">
        <v>35</v>
      </c>
      <c r="Z47">
        <v>0</v>
      </c>
      <c r="AA47" t="s">
        <v>41</v>
      </c>
      <c r="AB47">
        <v>1</v>
      </c>
      <c r="AC47">
        <v>1001</v>
      </c>
      <c r="AD47">
        <v>0</v>
      </c>
      <c r="AE47">
        <v>28</v>
      </c>
      <c r="AF47">
        <v>201810</v>
      </c>
      <c r="AG47" t="s">
        <v>42</v>
      </c>
      <c r="AH47">
        <v>1</v>
      </c>
      <c r="AI47" t="str">
        <f t="shared" si="18"/>
        <v>INSERT INTO VPAGAR(PGR_LANCTO,PGR_BLOQUEADO,PGR_CHEQUE,PGR_CODBNC,PGR_CODFVR,PGR_CODFC,PGR_CODTD,PGR_VENCTO,PGR_DATAPAGA,PGR_DOCTO,PGR_DTDOCTO,PGR_CODPTT,PGR_MASTER,PGR_OBSERVACAO,PGR_CODPTP,PGR_CODPT,PGR_VLRDESCONTO,PGR_VLREVENTO,PGR_VLRPARCELA,PGR_VLRMULTA,PGR_VLRRETENCAO,PGR_VLRPIS,PGR_VLRCOFINS,PGR_VLRCSLL,PGR_CODCC,PGR_CODSNF,PGR_APR,PGR_CODEMP,PGR_CODFLL,PGR_LOTECNAB,PGR_VERDIREITO,PGR_CODCMP,PGR_REG,PGR_CODUSR) VALUES('96','N',null,'1','44','BOL','NFP','12/9/2018',null,'DOC96','12/5/2018','L','96','GASTOS COM REFORMA EM BENS TERCEIROS','CP','64','0','2714.81','2714.81','0','0','0','0','0',null,'0','S','1','1001','0','28','201810','P','1')</v>
      </c>
      <c r="AJ47" t="str">
        <f t="shared" si="7"/>
        <v>12/9/2018</v>
      </c>
      <c r="AK47" t="str">
        <f t="shared" si="8"/>
        <v>12/5/2018</v>
      </c>
    </row>
    <row r="48" spans="1:37" x14ac:dyDescent="0.25">
      <c r="A48">
        <f t="shared" si="9"/>
        <v>97</v>
      </c>
      <c r="B48" t="s">
        <v>34</v>
      </c>
      <c r="C48" t="s">
        <v>35</v>
      </c>
      <c r="D48">
        <v>1</v>
      </c>
      <c r="E48">
        <v>45</v>
      </c>
      <c r="F48" t="s">
        <v>36</v>
      </c>
      <c r="G48" t="s">
        <v>37</v>
      </c>
      <c r="H48" s="1">
        <f t="shared" si="15"/>
        <v>43443</v>
      </c>
      <c r="I48" t="s">
        <v>35</v>
      </c>
      <c r="J48" t="str">
        <f t="shared" si="16"/>
        <v>DOC97</v>
      </c>
      <c r="K48" s="1">
        <f t="shared" si="13"/>
        <v>43439</v>
      </c>
      <c r="L48" t="s">
        <v>39</v>
      </c>
      <c r="M48">
        <f t="shared" si="17"/>
        <v>97</v>
      </c>
      <c r="N48" t="s">
        <v>93</v>
      </c>
      <c r="O48" t="s">
        <v>40</v>
      </c>
      <c r="P48">
        <v>65</v>
      </c>
      <c r="Q48">
        <v>0</v>
      </c>
      <c r="R48">
        <f t="shared" si="14"/>
        <v>2794.4899999999989</v>
      </c>
      <c r="S48">
        <f t="shared" si="5"/>
        <v>2794.4899999999989</v>
      </c>
      <c r="T48">
        <v>0</v>
      </c>
      <c r="U48">
        <v>0</v>
      </c>
      <c r="V48">
        <v>0</v>
      </c>
      <c r="W48">
        <v>0</v>
      </c>
      <c r="X48">
        <v>0</v>
      </c>
      <c r="Y48" t="s">
        <v>35</v>
      </c>
      <c r="Z48">
        <v>0</v>
      </c>
      <c r="AA48" t="s">
        <v>41</v>
      </c>
      <c r="AB48">
        <v>1</v>
      </c>
      <c r="AC48">
        <v>1001</v>
      </c>
      <c r="AD48">
        <v>0</v>
      </c>
      <c r="AE48">
        <v>28</v>
      </c>
      <c r="AF48">
        <v>201810</v>
      </c>
      <c r="AG48" t="s">
        <v>42</v>
      </c>
      <c r="AH48">
        <v>1</v>
      </c>
      <c r="AI48" t="str">
        <f t="shared" si="18"/>
        <v>INSERT INTO VPAGAR(PGR_LANCTO,PGR_BLOQUEADO,PGR_CHEQUE,PGR_CODBNC,PGR_CODFVR,PGR_CODFC,PGR_CODTD,PGR_VENCTO,PGR_DATAPAGA,PGR_DOCTO,PGR_DTDOCTO,PGR_CODPTT,PGR_MASTER,PGR_OBSERVACAO,PGR_CODPTP,PGR_CODPT,PGR_VLRDESCONTO,PGR_VLREVENTO,PGR_VLRPARCELA,PGR_VLRMULTA,PGR_VLRRETENCAO,PGR_VLRPIS,PGR_VLRCOFINS,PGR_VLRCSLL,PGR_CODCC,PGR_CODSNF,PGR_APR,PGR_CODEMP,PGR_CODFLL,PGR_LOTECNAB,PGR_VERDIREITO,PGR_CODCMP,PGR_REG,PGR_CODUSR) VALUES('97','N',null,'1','45','BOL','NFP','12/9/2018',null,'DOC97','12/5/2018','L','97','CONTRIBUICAO ASSISTENCIAL COLABORADORES','CP','65','0','2794.49','2794.49','0','0','0','0','0',null,'0','S','1','1001','0','28','201810','P','1')</v>
      </c>
      <c r="AJ48" t="str">
        <f t="shared" si="7"/>
        <v>12/9/2018</v>
      </c>
      <c r="AK48" t="str">
        <f t="shared" si="8"/>
        <v>12/5/2018</v>
      </c>
    </row>
    <row r="49" spans="1:37" x14ac:dyDescent="0.25">
      <c r="A49">
        <f t="shared" si="9"/>
        <v>98</v>
      </c>
      <c r="B49" t="s">
        <v>34</v>
      </c>
      <c r="C49" t="s">
        <v>35</v>
      </c>
      <c r="D49">
        <v>1</v>
      </c>
      <c r="E49">
        <v>46</v>
      </c>
      <c r="F49" t="s">
        <v>36</v>
      </c>
      <c r="G49" t="s">
        <v>37</v>
      </c>
      <c r="H49" s="1">
        <f t="shared" si="15"/>
        <v>43443</v>
      </c>
      <c r="I49" t="s">
        <v>35</v>
      </c>
      <c r="J49" t="str">
        <f t="shared" si="16"/>
        <v>DOC98</v>
      </c>
      <c r="K49" s="1">
        <f t="shared" si="13"/>
        <v>43439</v>
      </c>
      <c r="L49" t="s">
        <v>39</v>
      </c>
      <c r="M49">
        <f t="shared" si="17"/>
        <v>98</v>
      </c>
      <c r="N49" t="s">
        <v>94</v>
      </c>
      <c r="O49" t="s">
        <v>40</v>
      </c>
      <c r="P49">
        <v>66</v>
      </c>
      <c r="Q49">
        <v>0</v>
      </c>
      <c r="R49">
        <f t="shared" si="14"/>
        <v>2875.1699999999987</v>
      </c>
      <c r="S49">
        <f t="shared" si="5"/>
        <v>2875.1699999999987</v>
      </c>
      <c r="T49">
        <v>0</v>
      </c>
      <c r="U49">
        <v>0</v>
      </c>
      <c r="V49">
        <v>0</v>
      </c>
      <c r="W49">
        <v>0</v>
      </c>
      <c r="X49">
        <v>0</v>
      </c>
      <c r="Y49" t="s">
        <v>35</v>
      </c>
      <c r="Z49">
        <v>0</v>
      </c>
      <c r="AA49" t="s">
        <v>41</v>
      </c>
      <c r="AB49">
        <v>1</v>
      </c>
      <c r="AC49">
        <v>1001</v>
      </c>
      <c r="AD49">
        <v>0</v>
      </c>
      <c r="AE49">
        <v>28</v>
      </c>
      <c r="AF49">
        <v>201810</v>
      </c>
      <c r="AG49" t="s">
        <v>42</v>
      </c>
      <c r="AH49">
        <v>1</v>
      </c>
      <c r="AI49" t="str">
        <f t="shared" si="18"/>
        <v>INSERT INTO VPAGAR(PGR_LANCTO,PGR_BLOQUEADO,PGR_CHEQUE,PGR_CODBNC,PGR_CODFVR,PGR_CODFC,PGR_CODTD,PGR_VENCTO,PGR_DATAPAGA,PGR_DOCTO,PGR_DTDOCTO,PGR_CODPTT,PGR_MASTER,PGR_OBSERVACAO,PGR_CODPTP,PGR_CODPT,PGR_VLRDESCONTO,PGR_VLREVENTO,PGR_VLRPARCELA,PGR_VLRMULTA,PGR_VLRRETENCAO,PGR_VLRPIS,PGR_VLRCOFINS,PGR_VLRCSLL,PGR_CODCC,PGR_CODSNF,PGR_APR,PGR_CODEMP,PGR_CODFLL,PGR_LOTECNAB,PGR_VERDIREITO,PGR_CODCMP,PGR_REG,PGR_CODUSR) VALUES('98','N',null,'1','46','BOL','NFP','12/9/2018',null,'DOC98','12/5/2018','L','98','CONTRIBUICAO CONFEDERATIVA COLABORADORES','CP','66','0','2875.17','2875.17','0','0','0','0','0',null,'0','S','1','1001','0','28','201810','P','1')</v>
      </c>
      <c r="AJ49" t="str">
        <f t="shared" si="7"/>
        <v>12/9/2018</v>
      </c>
      <c r="AK49" t="str">
        <f t="shared" si="8"/>
        <v>12/5/2018</v>
      </c>
    </row>
    <row r="50" spans="1:37" x14ac:dyDescent="0.25">
      <c r="A50">
        <f t="shared" si="9"/>
        <v>99</v>
      </c>
      <c r="B50" t="s">
        <v>34</v>
      </c>
      <c r="C50" t="s">
        <v>35</v>
      </c>
      <c r="D50">
        <v>1</v>
      </c>
      <c r="E50">
        <v>47</v>
      </c>
      <c r="F50" t="s">
        <v>36</v>
      </c>
      <c r="G50" t="s">
        <v>37</v>
      </c>
      <c r="H50" s="1">
        <f t="shared" si="15"/>
        <v>43443</v>
      </c>
      <c r="I50" t="s">
        <v>35</v>
      </c>
      <c r="J50" t="str">
        <f t="shared" si="16"/>
        <v>DOC99</v>
      </c>
      <c r="K50" s="1">
        <f t="shared" si="13"/>
        <v>43439</v>
      </c>
      <c r="L50" t="s">
        <v>39</v>
      </c>
      <c r="M50">
        <f t="shared" si="17"/>
        <v>99</v>
      </c>
      <c r="N50" t="s">
        <v>95</v>
      </c>
      <c r="O50" t="s">
        <v>40</v>
      </c>
      <c r="P50">
        <v>67</v>
      </c>
      <c r="Q50">
        <v>0</v>
      </c>
      <c r="R50">
        <f t="shared" si="14"/>
        <v>2956.8499999999985</v>
      </c>
      <c r="S50">
        <f t="shared" si="5"/>
        <v>2956.8499999999985</v>
      </c>
      <c r="T50">
        <v>0</v>
      </c>
      <c r="U50">
        <v>0</v>
      </c>
      <c r="V50">
        <v>0</v>
      </c>
      <c r="W50">
        <v>0</v>
      </c>
      <c r="X50">
        <v>0</v>
      </c>
      <c r="Y50" t="s">
        <v>35</v>
      </c>
      <c r="Z50">
        <v>0</v>
      </c>
      <c r="AA50" t="s">
        <v>41</v>
      </c>
      <c r="AB50">
        <v>1</v>
      </c>
      <c r="AC50">
        <v>1001</v>
      </c>
      <c r="AD50">
        <v>0</v>
      </c>
      <c r="AE50">
        <v>28</v>
      </c>
      <c r="AF50">
        <v>201810</v>
      </c>
      <c r="AG50" t="s">
        <v>42</v>
      </c>
      <c r="AH50">
        <v>1</v>
      </c>
      <c r="AI50" t="str">
        <f t="shared" si="18"/>
        <v>INSERT INTO VPAGAR(PGR_LANCTO,PGR_BLOQUEADO,PGR_CHEQUE,PGR_CODBNC,PGR_CODFVR,PGR_CODFC,PGR_CODTD,PGR_VENCTO,PGR_DATAPAGA,PGR_DOCTO,PGR_DTDOCTO,PGR_CODPTT,PGR_MASTER,PGR_OBSERVACAO,PGR_CODPTP,PGR_CODPT,PGR_VLRDESCONTO,PGR_VLREVENTO,PGR_VLRPARCELA,PGR_VLRMULTA,PGR_VLRRETENCAO,PGR_VLRPIS,PGR_VLRCOFINS,PGR_VLRCSLL,PGR_CODCC,PGR_CODSNF,PGR_APR,PGR_CODEMP,PGR_CODFLL,PGR_LOTECNAB,PGR_VERDIREITO,PGR_CODCMP,PGR_REG,PGR_CODUSR) VALUES('99','N',null,'1','47','BOL','NFP','12/9/2018',null,'DOC99','12/5/2018','L','99','CONTRIBUICAO ODONTOLOGICA COLABORADORES','CP','67','0','2956.85','2956.85','0','0','0','0','0',null,'0','S','1','1001','0','28','201810','P','1')</v>
      </c>
      <c r="AJ50" t="str">
        <f t="shared" si="7"/>
        <v>12/9/2018</v>
      </c>
      <c r="AK50" t="str">
        <f t="shared" si="8"/>
        <v>12/5/2018</v>
      </c>
    </row>
    <row r="51" spans="1:37" x14ac:dyDescent="0.25">
      <c r="A51">
        <f t="shared" si="9"/>
        <v>100</v>
      </c>
      <c r="B51" t="s">
        <v>34</v>
      </c>
      <c r="C51" t="s">
        <v>35</v>
      </c>
      <c r="D51">
        <v>1</v>
      </c>
      <c r="E51">
        <v>48</v>
      </c>
      <c r="F51" t="s">
        <v>36</v>
      </c>
      <c r="G51" t="s">
        <v>37</v>
      </c>
      <c r="H51" s="1">
        <f t="shared" si="15"/>
        <v>43443</v>
      </c>
      <c r="I51" t="s">
        <v>35</v>
      </c>
      <c r="J51" t="str">
        <f t="shared" si="16"/>
        <v>DOC100</v>
      </c>
      <c r="K51" s="1">
        <f t="shared" si="13"/>
        <v>43439</v>
      </c>
      <c r="L51" t="s">
        <v>39</v>
      </c>
      <c r="M51">
        <f t="shared" si="17"/>
        <v>100</v>
      </c>
      <c r="N51" t="s">
        <v>96</v>
      </c>
      <c r="O51" t="s">
        <v>40</v>
      </c>
      <c r="P51">
        <v>68</v>
      </c>
      <c r="Q51">
        <v>0</v>
      </c>
      <c r="R51">
        <f t="shared" si="14"/>
        <v>3039.5299999999984</v>
      </c>
      <c r="S51">
        <f t="shared" si="5"/>
        <v>3039.5299999999984</v>
      </c>
      <c r="T51">
        <v>0</v>
      </c>
      <c r="U51">
        <v>0</v>
      </c>
      <c r="V51">
        <v>0</v>
      </c>
      <c r="W51">
        <v>0</v>
      </c>
      <c r="X51">
        <v>0</v>
      </c>
      <c r="Y51" t="s">
        <v>35</v>
      </c>
      <c r="Z51">
        <v>0</v>
      </c>
      <c r="AA51" t="s">
        <v>41</v>
      </c>
      <c r="AB51">
        <v>1</v>
      </c>
      <c r="AC51">
        <v>1001</v>
      </c>
      <c r="AD51">
        <v>0</v>
      </c>
      <c r="AE51">
        <v>28</v>
      </c>
      <c r="AF51">
        <v>201810</v>
      </c>
      <c r="AG51" t="s">
        <v>42</v>
      </c>
      <c r="AH51">
        <v>1</v>
      </c>
      <c r="AI51" t="str">
        <f t="shared" si="18"/>
        <v>INSERT INTO VPAGAR(PGR_LANCTO,PGR_BLOQUEADO,PGR_CHEQUE,PGR_CODBNC,PGR_CODFVR,PGR_CODFC,PGR_CODTD,PGR_VENCTO,PGR_DATAPAGA,PGR_DOCTO,PGR_DTDOCTO,PGR_CODPTT,PGR_MASTER,PGR_OBSERVACAO,PGR_CODPTP,PGR_CODPT,PGR_VLRDESCONTO,PGR_VLREVENTO,PGR_VLRPARCELA,PGR_VLRMULTA,PGR_VLRRETENCAO,PGR_VLRPIS,PGR_VLRCOFINS,PGR_VLRCSLL,PGR_CODCC,PGR_CODSNF,PGR_APR,PGR_CODEMP,PGR_CODFLL,PGR_LOTECNAB,PGR_VERDIREITO,PGR_CODCMP,PGR_REG,PGR_CODUSR) VALUES('100','N',null,'1','48','BOL','NFP','12/9/2018',null,'DOC100','12/5/2018','L','100','MENSALIDADE SINDICATOS FUNCION E PATRONAL','CP','68','0','3039.53','3039.53','0','0','0','0','0',null,'0','S','1','1001','0','28','201810','P','1')</v>
      </c>
      <c r="AJ51" t="str">
        <f t="shared" si="7"/>
        <v>12/9/2018</v>
      </c>
      <c r="AK51" t="str">
        <f t="shared" si="8"/>
        <v>12/5/2018</v>
      </c>
    </row>
    <row r="52" spans="1:37" x14ac:dyDescent="0.25">
      <c r="A52">
        <f t="shared" si="9"/>
        <v>101</v>
      </c>
      <c r="B52" t="s">
        <v>34</v>
      </c>
      <c r="C52" t="s">
        <v>35</v>
      </c>
      <c r="D52">
        <v>1</v>
      </c>
      <c r="E52">
        <v>49</v>
      </c>
      <c r="F52" t="s">
        <v>36</v>
      </c>
      <c r="G52" t="s">
        <v>37</v>
      </c>
      <c r="H52" s="1">
        <f t="shared" si="15"/>
        <v>43443</v>
      </c>
      <c r="I52" t="s">
        <v>35</v>
      </c>
      <c r="J52" t="str">
        <f t="shared" si="16"/>
        <v>DOC101</v>
      </c>
      <c r="K52" s="1">
        <f t="shared" si="13"/>
        <v>43439</v>
      </c>
      <c r="L52" t="s">
        <v>39</v>
      </c>
      <c r="M52">
        <f t="shared" si="17"/>
        <v>101</v>
      </c>
      <c r="N52" t="s">
        <v>97</v>
      </c>
      <c r="O52" t="s">
        <v>40</v>
      </c>
      <c r="P52">
        <v>69</v>
      </c>
      <c r="Q52">
        <v>0</v>
      </c>
      <c r="R52">
        <f t="shared" si="14"/>
        <v>3123.2099999999982</v>
      </c>
      <c r="S52">
        <f t="shared" si="5"/>
        <v>3123.2099999999982</v>
      </c>
      <c r="T52">
        <v>0</v>
      </c>
      <c r="U52">
        <v>0</v>
      </c>
      <c r="V52">
        <v>0</v>
      </c>
      <c r="W52">
        <v>0</v>
      </c>
      <c r="X52">
        <v>0</v>
      </c>
      <c r="Y52" t="s">
        <v>35</v>
      </c>
      <c r="Z52">
        <v>0</v>
      </c>
      <c r="AA52" t="s">
        <v>41</v>
      </c>
      <c r="AB52">
        <v>1</v>
      </c>
      <c r="AC52">
        <v>1001</v>
      </c>
      <c r="AD52">
        <v>0</v>
      </c>
      <c r="AE52">
        <v>28</v>
      </c>
      <c r="AF52">
        <v>201810</v>
      </c>
      <c r="AG52" t="s">
        <v>42</v>
      </c>
      <c r="AH52">
        <v>1</v>
      </c>
      <c r="AI52" t="str">
        <f t="shared" si="18"/>
        <v>INSERT INTO VPAGAR(PGR_LANCTO,PGR_BLOQUEADO,PGR_CHEQUE,PGR_CODBNC,PGR_CODFVR,PGR_CODFC,PGR_CODTD,PGR_VENCTO,PGR_DATAPAGA,PGR_DOCTO,PGR_DTDOCTO,PGR_CODPTT,PGR_MASTER,PGR_OBSERVACAO,PGR_CODPTP,PGR_CODPT,PGR_VLRDESCONTO,PGR_VLREVENTO,PGR_VLRPARCELA,PGR_VLRMULTA,PGR_VLRRETENCAO,PGR_VLRPIS,PGR_VLRCOFINS,PGR_VLRCSLL,PGR_CODCC,PGR_CODSNF,PGR_APR,PGR_CODEMP,PGR_CODFLL,PGR_LOTECNAB,PGR_VERDIREITO,PGR_CODCMP,PGR_REG,PGR_CODUSR) VALUES('101','N',null,'1','49','BOL','NFP','12/9/2018',null,'DOC101','12/5/2018','L','101','TAXA NEGOCIAL SINDICATOS','CP','69','0','3123.21','3123.21','0','0','0','0','0',null,'0','S','1','1001','0','28','201810','P','1')</v>
      </c>
      <c r="AJ52" t="str">
        <f t="shared" si="7"/>
        <v>12/9/2018</v>
      </c>
      <c r="AK52" t="str">
        <f t="shared" si="8"/>
        <v>12/5/2018</v>
      </c>
    </row>
    <row r="53" spans="1:37" x14ac:dyDescent="0.25">
      <c r="A53">
        <f t="shared" si="9"/>
        <v>102</v>
      </c>
      <c r="B53" t="s">
        <v>34</v>
      </c>
      <c r="C53" t="s">
        <v>35</v>
      </c>
      <c r="D53">
        <v>1</v>
      </c>
      <c r="E53">
        <v>50</v>
      </c>
      <c r="F53" t="s">
        <v>36</v>
      </c>
      <c r="G53" t="s">
        <v>37</v>
      </c>
      <c r="H53" s="1">
        <f t="shared" si="15"/>
        <v>43443</v>
      </c>
      <c r="I53" t="s">
        <v>35</v>
      </c>
      <c r="J53" t="str">
        <f t="shared" si="16"/>
        <v>DOC102</v>
      </c>
      <c r="K53" s="1">
        <f t="shared" si="13"/>
        <v>43439</v>
      </c>
      <c r="L53" t="s">
        <v>39</v>
      </c>
      <c r="M53">
        <f t="shared" si="17"/>
        <v>102</v>
      </c>
      <c r="N53" t="s">
        <v>98</v>
      </c>
      <c r="O53" t="s">
        <v>40</v>
      </c>
      <c r="P53">
        <v>70</v>
      </c>
      <c r="Q53">
        <v>0</v>
      </c>
      <c r="R53">
        <f t="shared" si="14"/>
        <v>3207.8899999999981</v>
      </c>
      <c r="S53">
        <f t="shared" si="5"/>
        <v>3207.8899999999981</v>
      </c>
      <c r="T53">
        <v>0</v>
      </c>
      <c r="U53">
        <v>0</v>
      </c>
      <c r="V53">
        <v>0</v>
      </c>
      <c r="W53">
        <v>0</v>
      </c>
      <c r="X53">
        <v>0</v>
      </c>
      <c r="Y53" t="s">
        <v>35</v>
      </c>
      <c r="Z53">
        <v>0</v>
      </c>
      <c r="AA53" t="s">
        <v>41</v>
      </c>
      <c r="AB53">
        <v>1</v>
      </c>
      <c r="AC53">
        <v>1001</v>
      </c>
      <c r="AD53">
        <v>0</v>
      </c>
      <c r="AE53">
        <v>28</v>
      </c>
      <c r="AF53">
        <v>201810</v>
      </c>
      <c r="AG53" t="s">
        <v>42</v>
      </c>
      <c r="AH53">
        <v>1</v>
      </c>
      <c r="AI53" t="str">
        <f t="shared" si="18"/>
        <v>INSERT INTO VPAGAR(PGR_LANCTO,PGR_BLOQUEADO,PGR_CHEQUE,PGR_CODBNC,PGR_CODFVR,PGR_CODFC,PGR_CODTD,PGR_VENCTO,PGR_DATAPAGA,PGR_DOCTO,PGR_DTDOCTO,PGR_CODPTT,PGR_MASTER,PGR_OBSERVACAO,PGR_CODPTP,PGR_CODPT,PGR_VLRDESCONTO,PGR_VLREVENTO,PGR_VLRPARCELA,PGR_VLRMULTA,PGR_VLRRETENCAO,PGR_VLRPIS,PGR_VLRCOFINS,PGR_VLRCSLL,PGR_CODCC,PGR_CODSNF,PGR_APR,PGR_CODEMP,PGR_CODFLL,PGR_LOTECNAB,PGR_VERDIREITO,PGR_CODCMP,PGR_REG,PGR_CODUSR) VALUES('102','N',null,'1','50','BOL','NFP','12/9/2018',null,'DOC102','12/5/2018','L','102','PGTO DO PROLABORE DOS SOCIOS','CP','70','0','3207.89','3207.89','0','0','0','0','0',null,'0','S','1','1001','0','28','201810','P','1')</v>
      </c>
      <c r="AJ53" t="str">
        <f t="shared" si="7"/>
        <v>12/9/2018</v>
      </c>
      <c r="AK53" t="str">
        <f t="shared" si="8"/>
        <v>12/5/2018</v>
      </c>
    </row>
    <row r="54" spans="1:37" x14ac:dyDescent="0.25">
      <c r="A54">
        <f t="shared" si="9"/>
        <v>103</v>
      </c>
      <c r="B54" t="s">
        <v>34</v>
      </c>
      <c r="C54" t="s">
        <v>35</v>
      </c>
      <c r="D54">
        <v>1</v>
      </c>
      <c r="E54">
        <v>51</v>
      </c>
      <c r="F54" t="s">
        <v>36</v>
      </c>
      <c r="G54" t="s">
        <v>37</v>
      </c>
      <c r="H54" s="1">
        <f t="shared" si="15"/>
        <v>43443</v>
      </c>
      <c r="I54" t="s">
        <v>35</v>
      </c>
      <c r="J54" t="str">
        <f t="shared" si="16"/>
        <v>DOC103</v>
      </c>
      <c r="K54" s="1">
        <f t="shared" si="13"/>
        <v>43439</v>
      </c>
      <c r="L54" t="s">
        <v>39</v>
      </c>
      <c r="M54">
        <f t="shared" si="17"/>
        <v>103</v>
      </c>
      <c r="N54" t="s">
        <v>99</v>
      </c>
      <c r="O54" t="s">
        <v>40</v>
      </c>
      <c r="P54">
        <v>71</v>
      </c>
      <c r="Q54">
        <v>0</v>
      </c>
      <c r="R54">
        <f t="shared" si="14"/>
        <v>3293.5699999999979</v>
      </c>
      <c r="S54">
        <f t="shared" si="5"/>
        <v>3293.5699999999979</v>
      </c>
      <c r="T54">
        <v>0</v>
      </c>
      <c r="U54">
        <v>0</v>
      </c>
      <c r="V54">
        <v>0</v>
      </c>
      <c r="W54">
        <v>0</v>
      </c>
      <c r="X54">
        <v>0</v>
      </c>
      <c r="Y54" t="s">
        <v>35</v>
      </c>
      <c r="Z54">
        <v>0</v>
      </c>
      <c r="AA54" t="s">
        <v>41</v>
      </c>
      <c r="AB54">
        <v>1</v>
      </c>
      <c r="AC54">
        <v>1001</v>
      </c>
      <c r="AD54">
        <v>0</v>
      </c>
      <c r="AE54">
        <v>28</v>
      </c>
      <c r="AF54">
        <v>201810</v>
      </c>
      <c r="AG54" t="s">
        <v>42</v>
      </c>
      <c r="AH54">
        <v>1</v>
      </c>
      <c r="AI54" t="str">
        <f t="shared" si="18"/>
        <v>INSERT INTO VPAGAR(PGR_LANCTO,PGR_BLOQUEADO,PGR_CHEQUE,PGR_CODBNC,PGR_CODFVR,PGR_CODFC,PGR_CODTD,PGR_VENCTO,PGR_DATAPAGA,PGR_DOCTO,PGR_DTDOCTO,PGR_CODPTT,PGR_MASTER,PGR_OBSERVACAO,PGR_CODPTP,PGR_CODPT,PGR_VLRDESCONTO,PGR_VLREVENTO,PGR_VLRPARCELA,PGR_VLRMULTA,PGR_VLRRETENCAO,PGR_VLRPIS,PGR_VLRCOFINS,PGR_VLRCSLL,PGR_CODCC,PGR_CODSNF,PGR_APR,PGR_CODEMP,PGR_CODFLL,PGR_LOTECNAB,PGR_VERDIREITO,PGR_CODCMP,PGR_REG,PGR_CODUSR) VALUES('103','N',null,'1','51','BOL','NFP','12/9/2018',null,'DOC103','12/5/2018','L','103','PGTO MENSAL SOCIOS OU CONTAS DOS MESMOS','CP','71','0','3293.57','3293.57','0','0','0','0','0',null,'0','S','1','1001','0','28','201810','P','1')</v>
      </c>
      <c r="AJ54" t="str">
        <f t="shared" si="7"/>
        <v>12/9/2018</v>
      </c>
      <c r="AK54" t="str">
        <f t="shared" si="8"/>
        <v>12/5/2018</v>
      </c>
    </row>
    <row r="55" spans="1:37" x14ac:dyDescent="0.25">
      <c r="A55">
        <f t="shared" si="9"/>
        <v>104</v>
      </c>
      <c r="B55" t="s">
        <v>34</v>
      </c>
      <c r="C55" t="s">
        <v>35</v>
      </c>
      <c r="D55">
        <v>1</v>
      </c>
      <c r="E55">
        <v>52</v>
      </c>
      <c r="F55" t="s">
        <v>36</v>
      </c>
      <c r="G55" t="s">
        <v>37</v>
      </c>
      <c r="H55" s="1">
        <f t="shared" si="15"/>
        <v>43443</v>
      </c>
      <c r="I55" t="s">
        <v>35</v>
      </c>
      <c r="J55" t="str">
        <f t="shared" si="16"/>
        <v>DOC104</v>
      </c>
      <c r="K55" s="1">
        <f t="shared" si="13"/>
        <v>43439</v>
      </c>
      <c r="L55" t="s">
        <v>39</v>
      </c>
      <c r="M55">
        <f t="shared" si="17"/>
        <v>104</v>
      </c>
      <c r="N55" t="s">
        <v>100</v>
      </c>
      <c r="O55" t="s">
        <v>40</v>
      </c>
      <c r="P55">
        <v>72</v>
      </c>
      <c r="Q55">
        <v>0</v>
      </c>
      <c r="R55">
        <f t="shared" si="14"/>
        <v>3380.2499999999977</v>
      </c>
      <c r="S55">
        <f t="shared" si="5"/>
        <v>3380.2499999999977</v>
      </c>
      <c r="T55">
        <v>0</v>
      </c>
      <c r="U55">
        <v>0</v>
      </c>
      <c r="V55">
        <v>0</v>
      </c>
      <c r="W55">
        <v>0</v>
      </c>
      <c r="X55">
        <v>0</v>
      </c>
      <c r="Y55" t="s">
        <v>35</v>
      </c>
      <c r="Z55">
        <v>0</v>
      </c>
      <c r="AA55" t="s">
        <v>41</v>
      </c>
      <c r="AB55">
        <v>1</v>
      </c>
      <c r="AC55">
        <v>1001</v>
      </c>
      <c r="AD55">
        <v>0</v>
      </c>
      <c r="AE55">
        <v>28</v>
      </c>
      <c r="AF55">
        <v>201810</v>
      </c>
      <c r="AG55" t="s">
        <v>42</v>
      </c>
      <c r="AH55">
        <v>1</v>
      </c>
      <c r="AI55" t="str">
        <f t="shared" si="18"/>
        <v>INSERT INTO VPAGAR(PGR_LANCTO,PGR_BLOQUEADO,PGR_CHEQUE,PGR_CODBNC,PGR_CODFVR,PGR_CODFC,PGR_CODTD,PGR_VENCTO,PGR_DATAPAGA,PGR_DOCTO,PGR_DTDOCTO,PGR_CODPTT,PGR_MASTER,PGR_OBSERVACAO,PGR_CODPTP,PGR_CODPT,PGR_VLRDESCONTO,PGR_VLREVENTO,PGR_VLRPARCELA,PGR_VLRMULTA,PGR_VLRRETENCAO,PGR_VLRPIS,PGR_VLRCOFINS,PGR_VLRCSLL,PGR_CODCC,PGR_CODSNF,PGR_APR,PGR_CODEMP,PGR_CODFLL,PGR_LOTECNAB,PGR_VERDIREITO,PGR_CODCMP,PGR_REG,PGR_CODUSR) VALUES('104','N',null,'1','52','BOL','NFP','12/9/2018',null,'DOC104','12/5/2018','L','104','COMISSOES VENDEDORES','CP','72','0','3380.25','3380.25','0','0','0','0','0',null,'0','S','1','1001','0','28','201810','P','1')</v>
      </c>
      <c r="AJ55" t="str">
        <f t="shared" si="7"/>
        <v>12/9/2018</v>
      </c>
      <c r="AK55" t="str">
        <f t="shared" si="8"/>
        <v>12/5/2018</v>
      </c>
    </row>
    <row r="56" spans="1:37" x14ac:dyDescent="0.25">
      <c r="A56">
        <f t="shared" si="9"/>
        <v>105</v>
      </c>
      <c r="B56" t="s">
        <v>34</v>
      </c>
      <c r="C56" t="s">
        <v>35</v>
      </c>
      <c r="D56">
        <v>1</v>
      </c>
      <c r="E56">
        <v>53</v>
      </c>
      <c r="F56" t="s">
        <v>36</v>
      </c>
      <c r="G56" t="s">
        <v>37</v>
      </c>
      <c r="H56" s="1">
        <f t="shared" si="15"/>
        <v>43443</v>
      </c>
      <c r="I56" t="s">
        <v>35</v>
      </c>
      <c r="J56" t="str">
        <f t="shared" si="16"/>
        <v>DOC105</v>
      </c>
      <c r="K56" s="1">
        <f t="shared" si="13"/>
        <v>43439</v>
      </c>
      <c r="L56" t="s">
        <v>39</v>
      </c>
      <c r="M56">
        <f t="shared" si="17"/>
        <v>105</v>
      </c>
      <c r="N56" t="s">
        <v>101</v>
      </c>
      <c r="O56" t="s">
        <v>40</v>
      </c>
      <c r="P56">
        <v>73</v>
      </c>
      <c r="Q56">
        <v>0</v>
      </c>
      <c r="R56">
        <f t="shared" si="14"/>
        <v>3467.9299999999976</v>
      </c>
      <c r="S56">
        <f t="shared" si="5"/>
        <v>3467.9299999999976</v>
      </c>
      <c r="T56">
        <v>0</v>
      </c>
      <c r="U56">
        <v>0</v>
      </c>
      <c r="V56">
        <v>0</v>
      </c>
      <c r="W56">
        <v>0</v>
      </c>
      <c r="X56">
        <v>0</v>
      </c>
      <c r="Y56" t="s">
        <v>35</v>
      </c>
      <c r="Z56">
        <v>0</v>
      </c>
      <c r="AA56" t="s">
        <v>41</v>
      </c>
      <c r="AB56">
        <v>1</v>
      </c>
      <c r="AC56">
        <v>1001</v>
      </c>
      <c r="AD56">
        <v>0</v>
      </c>
      <c r="AE56">
        <v>28</v>
      </c>
      <c r="AF56">
        <v>201810</v>
      </c>
      <c r="AG56" t="s">
        <v>42</v>
      </c>
      <c r="AH56">
        <v>1</v>
      </c>
      <c r="AI56" t="str">
        <f t="shared" si="18"/>
        <v>INSERT INTO VPAGAR(PGR_LANCTO,PGR_BLOQUEADO,PGR_CHEQUE,PGR_CODBNC,PGR_CODFVR,PGR_CODFC,PGR_CODTD,PGR_VENCTO,PGR_DATAPAGA,PGR_DOCTO,PGR_DTDOCTO,PGR_CODPTT,PGR_MASTER,PGR_OBSERVACAO,PGR_CODPTP,PGR_CODPT,PGR_VLRDESCONTO,PGR_VLREVENTO,PGR_VLRPARCELA,PGR_VLRMULTA,PGR_VLRRETENCAO,PGR_VLRPIS,PGR_VLRCOFINS,PGR_VLRCSLL,PGR_CODCC,PGR_CODSNF,PGR_APR,PGR_CODEMP,PGR_CODFLL,PGR_LOTECNAB,PGR_VERDIREITO,PGR_CODCMP,PGR_REG,PGR_CODUSR) VALUES('105','N',null,'1','53','BOL','NFP','12/9/2018',null,'DOC105','12/5/2018','L','105','SERVICOS TERCEIROS DIVERSOS','CP','73','0','3467.93','3467.93','0','0','0','0','0',null,'0','S','1','1001','0','28','201810','P','1')</v>
      </c>
      <c r="AJ56" t="str">
        <f t="shared" si="7"/>
        <v>12/9/2018</v>
      </c>
      <c r="AK56" t="str">
        <f t="shared" si="8"/>
        <v>12/5/2018</v>
      </c>
    </row>
    <row r="57" spans="1:37" x14ac:dyDescent="0.25">
      <c r="A57">
        <f t="shared" si="9"/>
        <v>106</v>
      </c>
      <c r="B57" t="s">
        <v>34</v>
      </c>
      <c r="C57" t="s">
        <v>35</v>
      </c>
      <c r="D57">
        <v>1</v>
      </c>
      <c r="E57">
        <v>54</v>
      </c>
      <c r="F57" t="s">
        <v>36</v>
      </c>
      <c r="G57" t="s">
        <v>37</v>
      </c>
      <c r="H57" s="1">
        <f t="shared" si="15"/>
        <v>43443</v>
      </c>
      <c r="I57" t="s">
        <v>35</v>
      </c>
      <c r="J57" t="str">
        <f t="shared" si="16"/>
        <v>DOC106</v>
      </c>
      <c r="K57" s="1">
        <f t="shared" si="13"/>
        <v>43439</v>
      </c>
      <c r="L57" t="s">
        <v>39</v>
      </c>
      <c r="M57">
        <f t="shared" si="17"/>
        <v>106</v>
      </c>
      <c r="N57" t="s">
        <v>102</v>
      </c>
      <c r="O57" t="s">
        <v>40</v>
      </c>
      <c r="P57">
        <v>74</v>
      </c>
      <c r="Q57">
        <v>0</v>
      </c>
      <c r="R57">
        <f t="shared" si="14"/>
        <v>3556.6099999999974</v>
      </c>
      <c r="S57">
        <f t="shared" si="5"/>
        <v>3556.6099999999974</v>
      </c>
      <c r="T57">
        <v>0</v>
      </c>
      <c r="U57">
        <v>0</v>
      </c>
      <c r="V57">
        <v>0</v>
      </c>
      <c r="W57">
        <v>0</v>
      </c>
      <c r="X57">
        <v>0</v>
      </c>
      <c r="Y57" t="s">
        <v>35</v>
      </c>
      <c r="Z57">
        <v>0</v>
      </c>
      <c r="AA57" t="s">
        <v>41</v>
      </c>
      <c r="AB57">
        <v>1</v>
      </c>
      <c r="AC57">
        <v>1001</v>
      </c>
      <c r="AD57">
        <v>0</v>
      </c>
      <c r="AE57">
        <v>28</v>
      </c>
      <c r="AF57">
        <v>201810</v>
      </c>
      <c r="AG57" t="s">
        <v>42</v>
      </c>
      <c r="AH57">
        <v>1</v>
      </c>
      <c r="AI57" t="str">
        <f t="shared" si="18"/>
        <v>INSERT INTO VPAGAR(PGR_LANCTO,PGR_BLOQUEADO,PGR_CHEQUE,PGR_CODBNC,PGR_CODFVR,PGR_CODFC,PGR_CODTD,PGR_VENCTO,PGR_DATAPAGA,PGR_DOCTO,PGR_DTDOCTO,PGR_CODPTT,PGR_MASTER,PGR_OBSERVACAO,PGR_CODPTP,PGR_CODPT,PGR_VLRDESCONTO,PGR_VLREVENTO,PGR_VLRPARCELA,PGR_VLRMULTA,PGR_VLRRETENCAO,PGR_VLRPIS,PGR_VLRCOFINS,PGR_VLRCSLL,PGR_CODCC,PGR_CODSNF,PGR_APR,PGR_CODEMP,PGR_CODFLL,PGR_LOTECNAB,PGR_VERDIREITO,PGR_CODCMP,PGR_REG,PGR_CODUSR) VALUES('106','N',null,'1','54','BOL','NFP','12/9/2018',null,'DOC106','12/5/2018','L','106','SERVICOS ASSESSORIA CONTABIL','CP','74','0','3556.61','3556.61','0','0','0','0','0',null,'0','S','1','1001','0','28','201810','P','1')</v>
      </c>
      <c r="AJ57" t="str">
        <f t="shared" si="7"/>
        <v>12/9/2018</v>
      </c>
      <c r="AK57" t="str">
        <f t="shared" si="8"/>
        <v>12/5/2018</v>
      </c>
    </row>
    <row r="58" spans="1:37" x14ac:dyDescent="0.25">
      <c r="A58">
        <f t="shared" si="9"/>
        <v>107</v>
      </c>
      <c r="B58" t="s">
        <v>34</v>
      </c>
      <c r="C58" t="s">
        <v>35</v>
      </c>
      <c r="D58">
        <v>1</v>
      </c>
      <c r="E58">
        <v>55</v>
      </c>
      <c r="F58" t="s">
        <v>36</v>
      </c>
      <c r="G58" t="s">
        <v>37</v>
      </c>
      <c r="H58" s="1">
        <f t="shared" si="15"/>
        <v>43443</v>
      </c>
      <c r="I58" t="s">
        <v>35</v>
      </c>
      <c r="J58" t="str">
        <f t="shared" si="16"/>
        <v>DOC107</v>
      </c>
      <c r="K58" s="1">
        <f t="shared" si="13"/>
        <v>43439</v>
      </c>
      <c r="L58" t="s">
        <v>39</v>
      </c>
      <c r="M58">
        <f t="shared" si="17"/>
        <v>107</v>
      </c>
      <c r="N58" t="s">
        <v>103</v>
      </c>
      <c r="O58" t="s">
        <v>40</v>
      </c>
      <c r="P58">
        <v>75</v>
      </c>
      <c r="Q58">
        <v>0</v>
      </c>
      <c r="R58">
        <f t="shared" si="14"/>
        <v>3646.2899999999972</v>
      </c>
      <c r="S58">
        <f t="shared" si="5"/>
        <v>3646.2899999999972</v>
      </c>
      <c r="T58">
        <v>0</v>
      </c>
      <c r="U58">
        <v>0</v>
      </c>
      <c r="V58">
        <v>0</v>
      </c>
      <c r="W58">
        <v>0</v>
      </c>
      <c r="X58">
        <v>0</v>
      </c>
      <c r="Y58" t="s">
        <v>35</v>
      </c>
      <c r="Z58">
        <v>0</v>
      </c>
      <c r="AA58" t="s">
        <v>41</v>
      </c>
      <c r="AB58">
        <v>1</v>
      </c>
      <c r="AC58">
        <v>1001</v>
      </c>
      <c r="AD58">
        <v>0</v>
      </c>
      <c r="AE58">
        <v>28</v>
      </c>
      <c r="AF58">
        <v>201810</v>
      </c>
      <c r="AG58" t="s">
        <v>42</v>
      </c>
      <c r="AH58">
        <v>1</v>
      </c>
      <c r="AI58" t="str">
        <f t="shared" si="18"/>
        <v>INSERT INTO VPAGAR(PGR_LANCTO,PGR_BLOQUEADO,PGR_CHEQUE,PGR_CODBNC,PGR_CODFVR,PGR_CODFC,PGR_CODTD,PGR_VENCTO,PGR_DATAPAGA,PGR_DOCTO,PGR_DTDOCTO,PGR_CODPTT,PGR_MASTER,PGR_OBSERVACAO,PGR_CODPTP,PGR_CODPT,PGR_VLRDESCONTO,PGR_VLREVENTO,PGR_VLRPARCELA,PGR_VLRMULTA,PGR_VLRRETENCAO,PGR_VLRPIS,PGR_VLRCOFINS,PGR_VLRCSLL,PGR_CODCC,PGR_CODSNF,PGR_APR,PGR_CODEMP,PGR_CODFLL,PGR_LOTECNAB,PGR_VERDIREITO,PGR_CODCMP,PGR_REG,PGR_CODUSR) VALUES('107','N',null,'1','55','BOL','NFP','12/9/2018',null,'DOC107','12/5/2018','L','107','SERVICOS ASSESSORIA DEPTO PESSOAL','CP','75','0','3646.29','3646.29','0','0','0','0','0',null,'0','S','1','1001','0','28','201810','P','1')</v>
      </c>
      <c r="AJ58" t="str">
        <f t="shared" si="7"/>
        <v>12/9/2018</v>
      </c>
      <c r="AK58" t="str">
        <f t="shared" si="8"/>
        <v>12/5/2018</v>
      </c>
    </row>
    <row r="59" spans="1:37" x14ac:dyDescent="0.25">
      <c r="A59">
        <f t="shared" si="9"/>
        <v>108</v>
      </c>
      <c r="B59" t="s">
        <v>34</v>
      </c>
      <c r="C59" t="s">
        <v>35</v>
      </c>
      <c r="D59">
        <v>1</v>
      </c>
      <c r="E59">
        <v>56</v>
      </c>
      <c r="F59" t="s">
        <v>36</v>
      </c>
      <c r="G59" t="s">
        <v>37</v>
      </c>
      <c r="H59" s="1">
        <f t="shared" si="15"/>
        <v>43443</v>
      </c>
      <c r="I59" t="s">
        <v>35</v>
      </c>
      <c r="J59" t="str">
        <f t="shared" si="16"/>
        <v>DOC108</v>
      </c>
      <c r="K59" s="1">
        <f t="shared" si="13"/>
        <v>43439</v>
      </c>
      <c r="L59" t="s">
        <v>39</v>
      </c>
      <c r="M59">
        <f t="shared" si="17"/>
        <v>108</v>
      </c>
      <c r="N59" t="s">
        <v>104</v>
      </c>
      <c r="O59" t="s">
        <v>40</v>
      </c>
      <c r="P59">
        <v>76</v>
      </c>
      <c r="Q59">
        <v>0</v>
      </c>
      <c r="R59">
        <f t="shared" si="14"/>
        <v>3736.9699999999971</v>
      </c>
      <c r="S59">
        <f t="shared" si="5"/>
        <v>3736.9699999999971</v>
      </c>
      <c r="T59">
        <v>0</v>
      </c>
      <c r="U59">
        <v>0</v>
      </c>
      <c r="V59">
        <v>0</v>
      </c>
      <c r="W59">
        <v>0</v>
      </c>
      <c r="X59">
        <v>0</v>
      </c>
      <c r="Y59" t="s">
        <v>35</v>
      </c>
      <c r="Z59">
        <v>0</v>
      </c>
      <c r="AA59" t="s">
        <v>41</v>
      </c>
      <c r="AB59">
        <v>1</v>
      </c>
      <c r="AC59">
        <v>1001</v>
      </c>
      <c r="AD59">
        <v>0</v>
      </c>
      <c r="AE59">
        <v>28</v>
      </c>
      <c r="AF59">
        <v>201810</v>
      </c>
      <c r="AG59" t="s">
        <v>42</v>
      </c>
      <c r="AH59">
        <v>1</v>
      </c>
      <c r="AI59" t="str">
        <f t="shared" si="18"/>
        <v>INSERT INTO VPAGAR(PGR_LANCTO,PGR_BLOQUEADO,PGR_CHEQUE,PGR_CODBNC,PGR_CODFVR,PGR_CODFC,PGR_CODTD,PGR_VENCTO,PGR_DATAPAGA,PGR_DOCTO,PGR_DTDOCTO,PGR_CODPTT,PGR_MASTER,PGR_OBSERVACAO,PGR_CODPTP,PGR_CODPT,PGR_VLRDESCONTO,PGR_VLREVENTO,PGR_VLRPARCELA,PGR_VLRMULTA,PGR_VLRRETENCAO,PGR_VLRPIS,PGR_VLRCOFINS,PGR_VLRCSLL,PGR_CODCC,PGR_CODSNF,PGR_APR,PGR_CODEMP,PGR_CODFLL,PGR_LOTECNAB,PGR_VERDIREITO,PGR_CODCMP,PGR_REG,PGR_CODUSR) VALUES('108','N',null,'1','56','BOL','NFP','12/9/2018',null,'DOC108','12/5/2018','L','108','SERVICOS ASSESSORIA INFORMATICA','CP','76','0','3736.97','3736.97','0','0','0','0','0',null,'0','S','1','1001','0','28','201810','P','1')</v>
      </c>
      <c r="AJ59" t="str">
        <f t="shared" si="7"/>
        <v>12/9/2018</v>
      </c>
      <c r="AK59" t="str">
        <f t="shared" si="8"/>
        <v>12/5/2018</v>
      </c>
    </row>
    <row r="60" spans="1:37" x14ac:dyDescent="0.25">
      <c r="A60">
        <f t="shared" si="9"/>
        <v>109</v>
      </c>
      <c r="B60" t="s">
        <v>34</v>
      </c>
      <c r="C60" t="s">
        <v>35</v>
      </c>
      <c r="D60">
        <v>1</v>
      </c>
      <c r="E60">
        <v>57</v>
      </c>
      <c r="F60" t="s">
        <v>36</v>
      </c>
      <c r="G60" t="s">
        <v>37</v>
      </c>
      <c r="H60" s="1">
        <f>H59+1</f>
        <v>43444</v>
      </c>
      <c r="I60" t="s">
        <v>35</v>
      </c>
      <c r="J60" t="str">
        <f t="shared" si="16"/>
        <v>DOC109</v>
      </c>
      <c r="K60" s="1">
        <f t="shared" si="13"/>
        <v>43439</v>
      </c>
      <c r="L60" t="s">
        <v>39</v>
      </c>
      <c r="M60">
        <f t="shared" si="17"/>
        <v>109</v>
      </c>
      <c r="N60" t="s">
        <v>105</v>
      </c>
      <c r="O60" t="s">
        <v>40</v>
      </c>
      <c r="P60">
        <v>77</v>
      </c>
      <c r="Q60">
        <v>0</v>
      </c>
      <c r="R60">
        <f t="shared" si="14"/>
        <v>3828.6499999999969</v>
      </c>
      <c r="S60">
        <f t="shared" si="5"/>
        <v>3828.6499999999969</v>
      </c>
      <c r="T60">
        <v>0</v>
      </c>
      <c r="U60">
        <v>0</v>
      </c>
      <c r="V60">
        <v>0</v>
      </c>
      <c r="W60">
        <v>0</v>
      </c>
      <c r="X60">
        <v>0</v>
      </c>
      <c r="Y60" t="s">
        <v>35</v>
      </c>
      <c r="Z60">
        <v>0</v>
      </c>
      <c r="AA60" t="s">
        <v>41</v>
      </c>
      <c r="AB60">
        <v>1</v>
      </c>
      <c r="AC60">
        <v>1001</v>
      </c>
      <c r="AD60">
        <v>0</v>
      </c>
      <c r="AE60">
        <v>28</v>
      </c>
      <c r="AF60">
        <v>201810</v>
      </c>
      <c r="AG60" t="s">
        <v>42</v>
      </c>
      <c r="AH60">
        <v>1</v>
      </c>
      <c r="AI60" t="str">
        <f t="shared" si="18"/>
        <v>INSERT INTO VPAGAR(PGR_LANCTO,PGR_BLOQUEADO,PGR_CHEQUE,PGR_CODBNC,PGR_CODFVR,PGR_CODFC,PGR_CODTD,PGR_VENCTO,PGR_DATAPAGA,PGR_DOCTO,PGR_DTDOCTO,PGR_CODPTT,PGR_MASTER,PGR_OBSERVACAO,PGR_CODPTP,PGR_CODPT,PGR_VLRDESCONTO,PGR_VLREVENTO,PGR_VLRPARCELA,PGR_VLRMULTA,PGR_VLRRETENCAO,PGR_VLRPIS,PGR_VLRCOFINS,PGR_VLRCSLL,PGR_CODCC,PGR_CODSNF,PGR_APR,PGR_CODEMP,PGR_CODFLL,PGR_LOTECNAB,PGR_VERDIREITO,PGR_CODCMP,PGR_REG,PGR_CODUSR) VALUES('109','N',null,'1','57','BOL','NFP','12/10/2018',null,'DOC109','12/5/2018','L','109','SERVICOS ASSESSORIA FINANCEIRA','CP','77','0','3828.65','3828.65','0','0','0','0','0',null,'0','S','1','1001','0','28','201810','P','1')</v>
      </c>
      <c r="AJ60" t="str">
        <f t="shared" si="7"/>
        <v>12/10/2018</v>
      </c>
      <c r="AK60" t="str">
        <f t="shared" si="8"/>
        <v>12/5/2018</v>
      </c>
    </row>
    <row r="61" spans="1:37" x14ac:dyDescent="0.25">
      <c r="A61">
        <f t="shared" si="9"/>
        <v>110</v>
      </c>
      <c r="B61" t="s">
        <v>34</v>
      </c>
      <c r="C61" t="s">
        <v>35</v>
      </c>
      <c r="D61">
        <v>1</v>
      </c>
      <c r="E61">
        <v>58</v>
      </c>
      <c r="F61" t="s">
        <v>36</v>
      </c>
      <c r="G61" t="s">
        <v>37</v>
      </c>
      <c r="H61" s="1">
        <f t="shared" si="15"/>
        <v>43444</v>
      </c>
      <c r="I61" t="s">
        <v>35</v>
      </c>
      <c r="J61" t="str">
        <f t="shared" si="16"/>
        <v>DOC110</v>
      </c>
      <c r="K61" s="1">
        <f t="shared" si="13"/>
        <v>43439</v>
      </c>
      <c r="L61" t="s">
        <v>39</v>
      </c>
      <c r="M61">
        <f t="shared" si="17"/>
        <v>110</v>
      </c>
      <c r="N61" t="s">
        <v>106</v>
      </c>
      <c r="O61" t="s">
        <v>40</v>
      </c>
      <c r="P61">
        <v>78</v>
      </c>
      <c r="Q61">
        <v>0</v>
      </c>
      <c r="R61">
        <f t="shared" si="14"/>
        <v>3921.3299999999967</v>
      </c>
      <c r="S61">
        <f t="shared" si="5"/>
        <v>3921.3299999999967</v>
      </c>
      <c r="T61">
        <v>0</v>
      </c>
      <c r="U61">
        <v>0</v>
      </c>
      <c r="V61">
        <v>0</v>
      </c>
      <c r="W61">
        <v>0</v>
      </c>
      <c r="X61">
        <v>0</v>
      </c>
      <c r="Y61" t="s">
        <v>35</v>
      </c>
      <c r="Z61">
        <v>0</v>
      </c>
      <c r="AA61" t="s">
        <v>41</v>
      </c>
      <c r="AB61">
        <v>1</v>
      </c>
      <c r="AC61">
        <v>1001</v>
      </c>
      <c r="AD61">
        <v>0</v>
      </c>
      <c r="AE61">
        <v>28</v>
      </c>
      <c r="AF61">
        <v>201810</v>
      </c>
      <c r="AG61" t="s">
        <v>42</v>
      </c>
      <c r="AH61">
        <v>1</v>
      </c>
      <c r="AI61" t="str">
        <f t="shared" si="18"/>
        <v>INSERT INTO VPAGAR(PGR_LANCTO,PGR_BLOQUEADO,PGR_CHEQUE,PGR_CODBNC,PGR_CODFVR,PGR_CODFC,PGR_CODTD,PGR_VENCTO,PGR_DATAPAGA,PGR_DOCTO,PGR_DTDOCTO,PGR_CODPTT,PGR_MASTER,PGR_OBSERVACAO,PGR_CODPTP,PGR_CODPT,PGR_VLRDESCONTO,PGR_VLREVENTO,PGR_VLRPARCELA,PGR_VLRMULTA,PGR_VLRRETENCAO,PGR_VLRPIS,PGR_VLRCOFINS,PGR_VLRCSLL,PGR_CODCC,PGR_CODSNF,PGR_APR,PGR_CODEMP,PGR_CODFLL,PGR_LOTECNAB,PGR_VERDIREITO,PGR_CODCMP,PGR_REG,PGR_CODUSR) VALUES('110','N',null,'1','58','BOL','NFP','12/10/2018',null,'DOC110','12/5/2018','L','110','SERVICOS ASSESSORIA JURIDICA','CP','78','0','3921.33','3921.33','0','0','0','0','0',null,'0','S','1','1001','0','28','201810','P','1')</v>
      </c>
      <c r="AJ61" t="str">
        <f t="shared" si="7"/>
        <v>12/10/2018</v>
      </c>
      <c r="AK61" t="str">
        <f t="shared" si="8"/>
        <v>12/5/2018</v>
      </c>
    </row>
    <row r="62" spans="1:37" x14ac:dyDescent="0.25">
      <c r="A62">
        <f t="shared" si="9"/>
        <v>111</v>
      </c>
      <c r="B62" t="s">
        <v>34</v>
      </c>
      <c r="C62" t="s">
        <v>35</v>
      </c>
      <c r="D62">
        <v>1</v>
      </c>
      <c r="E62">
        <v>59</v>
      </c>
      <c r="F62" t="s">
        <v>36</v>
      </c>
      <c r="G62" t="s">
        <v>37</v>
      </c>
      <c r="H62" s="1">
        <f t="shared" si="15"/>
        <v>43444</v>
      </c>
      <c r="I62" t="s">
        <v>35</v>
      </c>
      <c r="J62" t="str">
        <f t="shared" si="16"/>
        <v>DOC111</v>
      </c>
      <c r="K62" s="1">
        <f t="shared" si="13"/>
        <v>43439</v>
      </c>
      <c r="L62" t="s">
        <v>39</v>
      </c>
      <c r="M62">
        <f t="shared" si="17"/>
        <v>111</v>
      </c>
      <c r="N62" t="s">
        <v>107</v>
      </c>
      <c r="O62" t="s">
        <v>40</v>
      </c>
      <c r="P62">
        <v>79</v>
      </c>
      <c r="Q62">
        <v>0</v>
      </c>
      <c r="R62">
        <f t="shared" si="14"/>
        <v>4015.0099999999966</v>
      </c>
      <c r="S62">
        <f t="shared" si="5"/>
        <v>4015.0099999999966</v>
      </c>
      <c r="T62">
        <v>0</v>
      </c>
      <c r="U62">
        <v>0</v>
      </c>
      <c r="V62">
        <v>0</v>
      </c>
      <c r="W62">
        <v>0</v>
      </c>
      <c r="X62">
        <v>0</v>
      </c>
      <c r="Y62" t="s">
        <v>35</v>
      </c>
      <c r="Z62">
        <v>0</v>
      </c>
      <c r="AA62" t="s">
        <v>41</v>
      </c>
      <c r="AB62">
        <v>1</v>
      </c>
      <c r="AC62">
        <v>1001</v>
      </c>
      <c r="AD62">
        <v>0</v>
      </c>
      <c r="AE62">
        <v>28</v>
      </c>
      <c r="AF62">
        <v>201810</v>
      </c>
      <c r="AG62" t="s">
        <v>42</v>
      </c>
      <c r="AH62">
        <v>1</v>
      </c>
      <c r="AI62" t="str">
        <f t="shared" si="18"/>
        <v>INSERT INTO VPAGAR(PGR_LANCTO,PGR_BLOQUEADO,PGR_CHEQUE,PGR_CODBNC,PGR_CODFVR,PGR_CODFC,PGR_CODTD,PGR_VENCTO,PGR_DATAPAGA,PGR_DOCTO,PGR_DTDOCTO,PGR_CODPTT,PGR_MASTER,PGR_OBSERVACAO,PGR_CODPTP,PGR_CODPT,PGR_VLRDESCONTO,PGR_VLREVENTO,PGR_VLRPARCELA,PGR_VLRMULTA,PGR_VLRRETENCAO,PGR_VLRPIS,PGR_VLRCOFINS,PGR_VLRCSLL,PGR_CODCC,PGR_CODSNF,PGR_APR,PGR_CODEMP,PGR_CODFLL,PGR_LOTECNAB,PGR_VERDIREITO,PGR_CODCMP,PGR_REG,PGR_CODUSR) VALUES('111','N',null,'1','59','BOL','NFP','12/10/2018',null,'DOC111','12/5/2018','L','111','SERVICOS ASSESSORIAS DIVERSAS','CP','79','0','4015.01','4015.01','0','0','0','0','0',null,'0','S','1','1001','0','28','201810','P','1')</v>
      </c>
      <c r="AJ62" t="str">
        <f t="shared" si="7"/>
        <v>12/10/2018</v>
      </c>
      <c r="AK62" t="str">
        <f t="shared" si="8"/>
        <v>12/5/2018</v>
      </c>
    </row>
    <row r="63" spans="1:37" x14ac:dyDescent="0.25">
      <c r="A63">
        <f t="shared" si="9"/>
        <v>112</v>
      </c>
      <c r="B63" t="s">
        <v>34</v>
      </c>
      <c r="C63" t="s">
        <v>35</v>
      </c>
      <c r="D63">
        <v>1</v>
      </c>
      <c r="E63">
        <v>60</v>
      </c>
      <c r="F63" t="s">
        <v>36</v>
      </c>
      <c r="G63" t="s">
        <v>37</v>
      </c>
      <c r="H63" s="1">
        <f t="shared" si="15"/>
        <v>43444</v>
      </c>
      <c r="I63" t="s">
        <v>35</v>
      </c>
      <c r="J63" t="str">
        <f t="shared" si="16"/>
        <v>DOC112</v>
      </c>
      <c r="K63" s="1">
        <f t="shared" si="13"/>
        <v>43439</v>
      </c>
      <c r="L63" t="s">
        <v>39</v>
      </c>
      <c r="M63">
        <f t="shared" si="17"/>
        <v>112</v>
      </c>
      <c r="N63" t="s">
        <v>108</v>
      </c>
      <c r="O63" t="s">
        <v>40</v>
      </c>
      <c r="P63">
        <v>80</v>
      </c>
      <c r="Q63">
        <v>0</v>
      </c>
      <c r="R63">
        <f t="shared" si="14"/>
        <v>4109.6899999999969</v>
      </c>
      <c r="S63">
        <f t="shared" si="5"/>
        <v>4109.6899999999969</v>
      </c>
      <c r="T63">
        <v>0</v>
      </c>
      <c r="U63">
        <v>0</v>
      </c>
      <c r="V63">
        <v>0</v>
      </c>
      <c r="W63">
        <v>0</v>
      </c>
      <c r="X63">
        <v>0</v>
      </c>
      <c r="Y63" t="s">
        <v>35</v>
      </c>
      <c r="Z63">
        <v>0</v>
      </c>
      <c r="AA63" t="s">
        <v>41</v>
      </c>
      <c r="AB63">
        <v>1</v>
      </c>
      <c r="AC63">
        <v>1001</v>
      </c>
      <c r="AD63">
        <v>0</v>
      </c>
      <c r="AE63">
        <v>28</v>
      </c>
      <c r="AF63">
        <v>201810</v>
      </c>
      <c r="AG63" t="s">
        <v>42</v>
      </c>
      <c r="AH63">
        <v>1</v>
      </c>
      <c r="AI63" t="str">
        <f t="shared" si="18"/>
        <v>INSERT INTO VPAGAR(PGR_LANCTO,PGR_BLOQUEADO,PGR_CHEQUE,PGR_CODBNC,PGR_CODFVR,PGR_CODFC,PGR_CODTD,PGR_VENCTO,PGR_DATAPAGA,PGR_DOCTO,PGR_DTDOCTO,PGR_CODPTT,PGR_MASTER,PGR_OBSERVACAO,PGR_CODPTP,PGR_CODPT,PGR_VLRDESCONTO,PGR_VLREVENTO,PGR_VLRPARCELA,PGR_VLRMULTA,PGR_VLRRETENCAO,PGR_VLRPIS,PGR_VLRCOFINS,PGR_VLRCSLL,PGR_CODCC,PGR_CODSNF,PGR_APR,PGR_CODEMP,PGR_CODFLL,PGR_LOTECNAB,PGR_VERDIREITO,PGR_CODCMP,PGR_REG,PGR_CODUSR) VALUES('112','N',null,'1','60','BOL','NFP','12/10/2018',null,'DOC112','12/5/2018','L','112','SERVICOS MANUT EQUIPS','CP','80','0','4109.69','4109.69','0','0','0','0','0',null,'0','S','1','1001','0','28','201810','P','1')</v>
      </c>
      <c r="AJ63" t="str">
        <f t="shared" si="7"/>
        <v>12/10/2018</v>
      </c>
      <c r="AK63" t="str">
        <f t="shared" si="8"/>
        <v>12/5/2018</v>
      </c>
    </row>
    <row r="64" spans="1:37" x14ac:dyDescent="0.25">
      <c r="A64">
        <f t="shared" si="9"/>
        <v>113</v>
      </c>
      <c r="B64" t="s">
        <v>34</v>
      </c>
      <c r="C64" t="s">
        <v>35</v>
      </c>
      <c r="D64">
        <v>1</v>
      </c>
      <c r="E64">
        <v>61</v>
      </c>
      <c r="F64" t="s">
        <v>36</v>
      </c>
      <c r="G64" t="s">
        <v>37</v>
      </c>
      <c r="H64" s="1">
        <f t="shared" si="15"/>
        <v>43444</v>
      </c>
      <c r="I64" t="s">
        <v>35</v>
      </c>
      <c r="J64" t="str">
        <f t="shared" si="16"/>
        <v>DOC113</v>
      </c>
      <c r="K64" s="1">
        <f t="shared" si="13"/>
        <v>43439</v>
      </c>
      <c r="L64" t="s">
        <v>39</v>
      </c>
      <c r="M64">
        <f t="shared" si="17"/>
        <v>113</v>
      </c>
      <c r="N64" t="s">
        <v>109</v>
      </c>
      <c r="O64" t="s">
        <v>40</v>
      </c>
      <c r="P64">
        <v>81</v>
      </c>
      <c r="Q64">
        <v>0</v>
      </c>
      <c r="R64">
        <f t="shared" si="14"/>
        <v>4205.3699999999972</v>
      </c>
      <c r="S64">
        <f t="shared" si="5"/>
        <v>4205.3699999999972</v>
      </c>
      <c r="T64">
        <v>0</v>
      </c>
      <c r="U64">
        <v>0</v>
      </c>
      <c r="V64">
        <v>0</v>
      </c>
      <c r="W64">
        <v>0</v>
      </c>
      <c r="X64">
        <v>0</v>
      </c>
      <c r="Y64" t="s">
        <v>35</v>
      </c>
      <c r="Z64">
        <v>0</v>
      </c>
      <c r="AA64" t="s">
        <v>41</v>
      </c>
      <c r="AB64">
        <v>1</v>
      </c>
      <c r="AC64">
        <v>1001</v>
      </c>
      <c r="AD64">
        <v>0</v>
      </c>
      <c r="AE64">
        <v>28</v>
      </c>
      <c r="AF64">
        <v>201810</v>
      </c>
      <c r="AG64" t="s">
        <v>42</v>
      </c>
      <c r="AH64">
        <v>1</v>
      </c>
      <c r="AI64" t="str">
        <f t="shared" si="18"/>
        <v>INSERT INTO VPAGAR(PGR_LANCTO,PGR_BLOQUEADO,PGR_CHEQUE,PGR_CODBNC,PGR_CODFVR,PGR_CODFC,PGR_CODTD,PGR_VENCTO,PGR_DATAPAGA,PGR_DOCTO,PGR_DTDOCTO,PGR_CODPTT,PGR_MASTER,PGR_OBSERVACAO,PGR_CODPTP,PGR_CODPT,PGR_VLRDESCONTO,PGR_VLREVENTO,PGR_VLRPARCELA,PGR_VLRMULTA,PGR_VLRRETENCAO,PGR_VLRPIS,PGR_VLRCOFINS,PGR_VLRCSLL,PGR_CODCC,PGR_CODSNF,PGR_APR,PGR_CODEMP,PGR_CODFLL,PGR_LOTECNAB,PGR_VERDIREITO,PGR_CODCMP,PGR_REG,PGR_CODUSR) VALUES('113','N',null,'1','61','BOL','NFP','12/10/2018',null,'DOC113','12/5/2018','L','113','SERVICOS MOTOBOY E FRETES','CP','81','0','4205.37','4205.37','0','0','0','0','0',null,'0','S','1','1001','0','28','201810','P','1')</v>
      </c>
      <c r="AJ64" t="str">
        <f t="shared" si="7"/>
        <v>12/10/2018</v>
      </c>
      <c r="AK64" t="str">
        <f t="shared" si="8"/>
        <v>12/5/2018</v>
      </c>
    </row>
    <row r="65" spans="1:37" x14ac:dyDescent="0.25">
      <c r="A65">
        <f t="shared" si="9"/>
        <v>114</v>
      </c>
      <c r="B65" t="s">
        <v>34</v>
      </c>
      <c r="C65" t="s">
        <v>35</v>
      </c>
      <c r="D65">
        <v>1</v>
      </c>
      <c r="E65">
        <v>62</v>
      </c>
      <c r="F65" t="s">
        <v>36</v>
      </c>
      <c r="G65" t="s">
        <v>37</v>
      </c>
      <c r="H65" s="1">
        <f t="shared" si="15"/>
        <v>43444</v>
      </c>
      <c r="I65" t="s">
        <v>35</v>
      </c>
      <c r="J65" t="str">
        <f t="shared" si="16"/>
        <v>DOC114</v>
      </c>
      <c r="K65" s="1">
        <f t="shared" si="13"/>
        <v>43439</v>
      </c>
      <c r="L65" t="s">
        <v>39</v>
      </c>
      <c r="M65">
        <f t="shared" si="17"/>
        <v>114</v>
      </c>
      <c r="N65" t="s">
        <v>110</v>
      </c>
      <c r="O65" t="s">
        <v>40</v>
      </c>
      <c r="P65">
        <v>82</v>
      </c>
      <c r="Q65">
        <v>0</v>
      </c>
      <c r="R65">
        <f t="shared" si="14"/>
        <v>4302.0499999999975</v>
      </c>
      <c r="S65">
        <f t="shared" si="5"/>
        <v>4302.0499999999975</v>
      </c>
      <c r="T65">
        <v>0</v>
      </c>
      <c r="U65">
        <v>0</v>
      </c>
      <c r="V65">
        <v>0</v>
      </c>
      <c r="W65">
        <v>0</v>
      </c>
      <c r="X65">
        <v>0</v>
      </c>
      <c r="Y65" t="s">
        <v>35</v>
      </c>
      <c r="Z65">
        <v>0</v>
      </c>
      <c r="AA65" t="s">
        <v>41</v>
      </c>
      <c r="AB65">
        <v>1</v>
      </c>
      <c r="AC65">
        <v>1001</v>
      </c>
      <c r="AD65">
        <v>0</v>
      </c>
      <c r="AE65">
        <v>28</v>
      </c>
      <c r="AF65">
        <v>201810</v>
      </c>
      <c r="AG65" t="s">
        <v>42</v>
      </c>
      <c r="AH65">
        <v>1</v>
      </c>
      <c r="AI65" t="str">
        <f t="shared" si="18"/>
        <v>INSERT INTO VPAGAR(PGR_LANCTO,PGR_BLOQUEADO,PGR_CHEQUE,PGR_CODBNC,PGR_CODFVR,PGR_CODFC,PGR_CODTD,PGR_VENCTO,PGR_DATAPAGA,PGR_DOCTO,PGR_DTDOCTO,PGR_CODPTT,PGR_MASTER,PGR_OBSERVACAO,PGR_CODPTP,PGR_CODPT,PGR_VLRDESCONTO,PGR_VLREVENTO,PGR_VLRPARCELA,PGR_VLRMULTA,PGR_VLRRETENCAO,PGR_VLRPIS,PGR_VLRCOFINS,PGR_VLRCSLL,PGR_CODCC,PGR_CODSNF,PGR_APR,PGR_CODEMP,PGR_CODFLL,PGR_LOTECNAB,PGR_VERDIREITO,PGR_CODCMP,PGR_REG,PGR_CODUSR) VALUES('114','N',null,'1','62','BOL','NFP','12/10/2018',null,'DOC114','12/5/2018','L','114','SERVICOS HOSTING/SERVIDORES','CP','82','0','4302.05','4302.05','0','0','0','0','0',null,'0','S','1','1001','0','28','201810','P','1')</v>
      </c>
      <c r="AJ65" t="str">
        <f t="shared" si="7"/>
        <v>12/10/2018</v>
      </c>
      <c r="AK65" t="str">
        <f t="shared" si="8"/>
        <v>12/5/2018</v>
      </c>
    </row>
    <row r="66" spans="1:37" x14ac:dyDescent="0.25">
      <c r="A66" s="7" t="s">
        <v>0</v>
      </c>
      <c r="B66" s="8" t="s">
        <v>1</v>
      </c>
      <c r="C66" s="8" t="s">
        <v>2</v>
      </c>
      <c r="D66" s="8" t="s">
        <v>3</v>
      </c>
      <c r="E66" s="8" t="s">
        <v>4</v>
      </c>
      <c r="F66" s="8" t="s">
        <v>5</v>
      </c>
      <c r="G66" s="8" t="s">
        <v>6</v>
      </c>
      <c r="H66" s="8" t="s">
        <v>7</v>
      </c>
      <c r="I66" s="8" t="s">
        <v>8</v>
      </c>
      <c r="J66" s="8" t="s">
        <v>9</v>
      </c>
      <c r="K66" s="8" t="s">
        <v>10</v>
      </c>
      <c r="L66" s="8" t="s">
        <v>11</v>
      </c>
      <c r="M66" s="8" t="s">
        <v>12</v>
      </c>
      <c r="N66" s="8" t="s">
        <v>13</v>
      </c>
      <c r="O66" s="8" t="s">
        <v>14</v>
      </c>
      <c r="P66" s="8" t="s">
        <v>15</v>
      </c>
      <c r="Q66" s="8" t="s">
        <v>16</v>
      </c>
      <c r="R66" s="8" t="s">
        <v>17</v>
      </c>
      <c r="S66" s="8" t="s">
        <v>18</v>
      </c>
      <c r="T66" s="8" t="s">
        <v>19</v>
      </c>
      <c r="U66" s="8" t="s">
        <v>20</v>
      </c>
      <c r="V66" s="8" t="s">
        <v>21</v>
      </c>
      <c r="W66" s="8" t="s">
        <v>22</v>
      </c>
      <c r="X66" s="8" t="s">
        <v>23</v>
      </c>
      <c r="Y66" s="8" t="s">
        <v>24</v>
      </c>
      <c r="Z66" s="8" t="s">
        <v>25</v>
      </c>
      <c r="AA66" s="8" t="s">
        <v>26</v>
      </c>
      <c r="AB66" s="8" t="s">
        <v>27</v>
      </c>
      <c r="AC66" s="8" t="s">
        <v>28</v>
      </c>
      <c r="AD66" s="8" t="s">
        <v>29</v>
      </c>
      <c r="AE66" s="8" t="s">
        <v>30</v>
      </c>
      <c r="AF66" s="8" t="s">
        <v>31</v>
      </c>
      <c r="AG66" s="8" t="s">
        <v>32</v>
      </c>
      <c r="AH66" s="8" t="s">
        <v>33</v>
      </c>
      <c r="AI66" s="8"/>
      <c r="AJ66" s="8" t="s">
        <v>44</v>
      </c>
      <c r="AK66" s="9" t="s">
        <v>45</v>
      </c>
    </row>
    <row r="67" spans="1:37" x14ac:dyDescent="0.25">
      <c r="A67">
        <f>A65+1</f>
        <v>115</v>
      </c>
      <c r="B67" t="s">
        <v>34</v>
      </c>
      <c r="C67" t="s">
        <v>35</v>
      </c>
      <c r="D67">
        <v>1</v>
      </c>
      <c r="E67">
        <v>1</v>
      </c>
      <c r="F67" t="s">
        <v>36</v>
      </c>
      <c r="G67" t="s">
        <v>37</v>
      </c>
      <c r="H67" s="1">
        <f>B1</f>
        <v>43440</v>
      </c>
      <c r="I67" t="s">
        <v>35</v>
      </c>
      <c r="J67" t="str">
        <f t="shared" ref="J67:J98" si="19">CONCATENATE("DOC"&amp;A67)</f>
        <v>DOC115</v>
      </c>
      <c r="K67" s="1">
        <f>K65</f>
        <v>43439</v>
      </c>
      <c r="L67" t="s">
        <v>39</v>
      </c>
      <c r="M67">
        <f t="shared" ref="M67:M98" si="20">A67</f>
        <v>115</v>
      </c>
      <c r="N67" t="s">
        <v>112</v>
      </c>
      <c r="O67" t="s">
        <v>111</v>
      </c>
      <c r="P67">
        <v>26</v>
      </c>
      <c r="Q67">
        <v>0</v>
      </c>
      <c r="R67">
        <f>H1+2.67+P67</f>
        <v>263.24</v>
      </c>
      <c r="S67">
        <f t="shared" si="5"/>
        <v>263.24</v>
      </c>
      <c r="T67">
        <v>0</v>
      </c>
      <c r="U67">
        <v>0</v>
      </c>
      <c r="V67">
        <v>0</v>
      </c>
      <c r="W67">
        <v>0</v>
      </c>
      <c r="X67">
        <v>0</v>
      </c>
      <c r="Y67" t="s">
        <v>35</v>
      </c>
      <c r="Z67">
        <v>0</v>
      </c>
      <c r="AA67" t="s">
        <v>41</v>
      </c>
      <c r="AB67">
        <v>1</v>
      </c>
      <c r="AC67">
        <v>1001</v>
      </c>
      <c r="AD67">
        <v>0</v>
      </c>
      <c r="AE67">
        <v>28</v>
      </c>
      <c r="AF67">
        <v>201810</v>
      </c>
      <c r="AG67" t="s">
        <v>42</v>
      </c>
      <c r="AH67">
        <v>1</v>
      </c>
      <c r="AI67" t="str">
        <f t="shared" ref="AI67:AI98" si="21">CONCATENATE($AI$1&amp;"'"&amp;A67&amp;"','"&amp;B67&amp;"',"&amp;C67&amp;",'"&amp;D67&amp;"','"&amp;E67&amp;"','"&amp;F67&amp;"','"&amp;G67&amp;"','"&amp;AJ67&amp;"',"&amp;I67&amp;",'"&amp;J67&amp;"','"&amp;AK67&amp;"','"&amp;L67&amp;"','"&amp;M67&amp;"','"&amp;N67&amp;"','"&amp;O67&amp;"','"&amp;P67&amp;"','"&amp;Q67&amp;"','"&amp;SUBSTITUTE(R67,",",".")&amp;"','"&amp;SUBSTITUTE(S67,",",".")&amp;"','"&amp;T67&amp;"','"&amp;U67&amp;"','"&amp;V67&amp;"','"&amp;W67&amp;"','"&amp;X67&amp;"',"&amp;Y67&amp;",'"&amp;Z67&amp;"','"&amp;AA67&amp;"','"&amp;AB67&amp;"','"&amp;AC67&amp;"','"&amp;AD67&amp;"','"&amp;AE67&amp;"','"&amp;AF67&amp;"','"&amp;AG67&amp;"','"&amp;AH67&amp;"')")</f>
        <v>INSERT INTO VPAGAR(PGR_LANCTO,PGR_BLOQUEADO,PGR_CHEQUE,PGR_CODBNC,PGR_CODFVR,PGR_CODFC,PGR_CODTD,PGR_VENCTO,PGR_DATAPAGA,PGR_DOCTO,PGR_DTDOCTO,PGR_CODPTT,PGR_MASTER,PGR_OBSERVACAO,PGR_CODPTP,PGR_CODPT,PGR_VLRDESCONTO,PGR_VLREVENTO,PGR_VLRPARCELA,PGR_VLRMULTA,PGR_VLRRETENCAO,PGR_VLRPIS,PGR_VLRCOFINS,PGR_VLRCSLL,PGR_CODCC,PGR_CODSNF,PGR_APR,PGR_CODEMP,PGR_CODFLL,PGR_LOTECNAB,PGR_VERDIREITO,PGR_CODCMP,PGR_REG,PGR_CODUSR) VALUES('115','N',null,'1','1','BOL','NFP','12/6/2018',null,'DOC115','12/5/2018','L','115','RETORNO ADTO PARA FORNECEDORES','CR','26','0','263.24','263.24','0','0','0','0','0',null,'0','S','1','1001','0','28','201810','P','1')</v>
      </c>
      <c r="AJ67" t="str">
        <f t="shared" ref="AJ67:AJ128" si="22">MONTH(H67)&amp;"/"&amp;DAY(H67)&amp;"/"&amp;YEAR(H67)</f>
        <v>12/6/2018</v>
      </c>
      <c r="AK67" t="str">
        <f t="shared" ref="AK67:AK128" si="23">MONTH(K67)&amp;"/"&amp;DAY(K67)&amp;"/"&amp;YEAR(K67)</f>
        <v>12/5/2018</v>
      </c>
    </row>
    <row r="68" spans="1:37" x14ac:dyDescent="0.25">
      <c r="A68">
        <f>A67+1</f>
        <v>116</v>
      </c>
      <c r="B68" t="s">
        <v>34</v>
      </c>
      <c r="C68" t="s">
        <v>35</v>
      </c>
      <c r="D68">
        <v>1</v>
      </c>
      <c r="E68">
        <v>2</v>
      </c>
      <c r="F68" t="s">
        <v>36</v>
      </c>
      <c r="G68" t="s">
        <v>37</v>
      </c>
      <c r="H68" s="1">
        <f>H67+1</f>
        <v>43441</v>
      </c>
      <c r="I68" t="s">
        <v>35</v>
      </c>
      <c r="J68" t="str">
        <f t="shared" si="19"/>
        <v>DOC116</v>
      </c>
      <c r="K68" s="1">
        <f>K67</f>
        <v>43439</v>
      </c>
      <c r="L68" t="s">
        <v>39</v>
      </c>
      <c r="M68">
        <f t="shared" si="20"/>
        <v>116</v>
      </c>
      <c r="N68" t="s">
        <v>113</v>
      </c>
      <c r="O68" t="s">
        <v>111</v>
      </c>
      <c r="P68">
        <v>27</v>
      </c>
      <c r="Q68">
        <v>0</v>
      </c>
      <c r="R68">
        <f>R67+2.67+P68</f>
        <v>292.91000000000003</v>
      </c>
      <c r="S68">
        <f t="shared" si="5"/>
        <v>292.91000000000003</v>
      </c>
      <c r="T68">
        <v>0</v>
      </c>
      <c r="U68">
        <v>0</v>
      </c>
      <c r="V68">
        <v>0</v>
      </c>
      <c r="W68">
        <v>0</v>
      </c>
      <c r="X68">
        <v>0</v>
      </c>
      <c r="Y68" t="s">
        <v>35</v>
      </c>
      <c r="Z68">
        <v>0</v>
      </c>
      <c r="AA68" t="s">
        <v>41</v>
      </c>
      <c r="AB68">
        <v>1</v>
      </c>
      <c r="AC68">
        <v>1001</v>
      </c>
      <c r="AD68">
        <v>0</v>
      </c>
      <c r="AE68">
        <v>28</v>
      </c>
      <c r="AF68">
        <v>201810</v>
      </c>
      <c r="AG68" t="s">
        <v>42</v>
      </c>
      <c r="AH68">
        <v>1</v>
      </c>
      <c r="AI68" t="str">
        <f t="shared" si="21"/>
        <v>INSERT INTO VPAGAR(PGR_LANCTO,PGR_BLOQUEADO,PGR_CHEQUE,PGR_CODBNC,PGR_CODFVR,PGR_CODFC,PGR_CODTD,PGR_VENCTO,PGR_DATAPAGA,PGR_DOCTO,PGR_DTDOCTO,PGR_CODPTT,PGR_MASTER,PGR_OBSERVACAO,PGR_CODPTP,PGR_CODPT,PGR_VLRDESCONTO,PGR_VLREVENTO,PGR_VLRPARCELA,PGR_VLRMULTA,PGR_VLRRETENCAO,PGR_VLRPIS,PGR_VLRCOFINS,PGR_VLRCSLL,PGR_CODCC,PGR_CODSNF,PGR_APR,PGR_CODEMP,PGR_CODFLL,PGR_LOTECNAB,PGR_VERDIREITO,PGR_CODCMP,PGR_REG,PGR_CODUSR) VALUES('116','N',null,'1','2','BOL','NFP','12/7/2018',null,'DOC116','12/5/2018','L','116','RETORNO EMPRESTIMOS EFETUADOS COLABORADORES','CR','27','0','292.91','292.91','0','0','0','0','0',null,'0','S','1','1001','0','28','201810','P','1')</v>
      </c>
      <c r="AJ68" t="str">
        <f t="shared" si="22"/>
        <v>12/7/2018</v>
      </c>
      <c r="AK68" t="str">
        <f t="shared" si="23"/>
        <v>12/5/2018</v>
      </c>
    </row>
    <row r="69" spans="1:37" x14ac:dyDescent="0.25">
      <c r="A69">
        <f t="shared" ref="A69:A128" si="24">A68+1</f>
        <v>117</v>
      </c>
      <c r="B69" t="s">
        <v>34</v>
      </c>
      <c r="C69" t="s">
        <v>35</v>
      </c>
      <c r="D69">
        <v>1</v>
      </c>
      <c r="E69">
        <v>3</v>
      </c>
      <c r="F69" t="s">
        <v>36</v>
      </c>
      <c r="G69" t="s">
        <v>37</v>
      </c>
      <c r="H69" s="1">
        <f>H68</f>
        <v>43441</v>
      </c>
      <c r="I69" t="s">
        <v>35</v>
      </c>
      <c r="J69" t="str">
        <f t="shared" si="19"/>
        <v>DOC117</v>
      </c>
      <c r="K69" s="1">
        <f t="shared" ref="K69:K128" si="25">K67</f>
        <v>43439</v>
      </c>
      <c r="L69" t="s">
        <v>39</v>
      </c>
      <c r="M69">
        <f t="shared" si="20"/>
        <v>117</v>
      </c>
      <c r="N69" t="s">
        <v>114</v>
      </c>
      <c r="O69" t="s">
        <v>111</v>
      </c>
      <c r="P69">
        <v>28</v>
      </c>
      <c r="Q69">
        <v>0</v>
      </c>
      <c r="R69">
        <f t="shared" ref="R69:R128" si="26">R68+2.67+P69</f>
        <v>323.58000000000004</v>
      </c>
      <c r="S69">
        <f t="shared" ref="S69:S128" si="27">R69</f>
        <v>323.58000000000004</v>
      </c>
      <c r="T69">
        <v>0</v>
      </c>
      <c r="U69">
        <v>0</v>
      </c>
      <c r="V69">
        <v>0</v>
      </c>
      <c r="W69">
        <v>0</v>
      </c>
      <c r="X69">
        <v>0</v>
      </c>
      <c r="Y69" t="s">
        <v>35</v>
      </c>
      <c r="Z69">
        <v>0</v>
      </c>
      <c r="AA69" t="s">
        <v>41</v>
      </c>
      <c r="AB69">
        <v>1</v>
      </c>
      <c r="AC69">
        <v>1001</v>
      </c>
      <c r="AD69">
        <v>0</v>
      </c>
      <c r="AE69">
        <v>28</v>
      </c>
      <c r="AF69">
        <v>201810</v>
      </c>
      <c r="AG69" t="s">
        <v>42</v>
      </c>
      <c r="AH69">
        <v>1</v>
      </c>
      <c r="AI69" t="str">
        <f t="shared" si="21"/>
        <v>INSERT INTO VPAGAR(PGR_LANCTO,PGR_BLOQUEADO,PGR_CHEQUE,PGR_CODBNC,PGR_CODFVR,PGR_CODFC,PGR_CODTD,PGR_VENCTO,PGR_DATAPAGA,PGR_DOCTO,PGR_DTDOCTO,PGR_CODPTT,PGR_MASTER,PGR_OBSERVACAO,PGR_CODPTP,PGR_CODPT,PGR_VLRDESCONTO,PGR_VLREVENTO,PGR_VLRPARCELA,PGR_VLRMULTA,PGR_VLRRETENCAO,PGR_VLRPIS,PGR_VLRCOFINS,PGR_VLRCSLL,PGR_CODCC,PGR_CODSNF,PGR_APR,PGR_CODEMP,PGR_CODFLL,PGR_LOTECNAB,PGR_VERDIREITO,PGR_CODCMP,PGR_REG,PGR_CODUSR) VALUES('117','N',null,'1','3','BOL','NFP','12/7/2018',null,'DOC117','12/5/2018','L','117','RETORNO EMPRESTIMOS EFETUADOS EMPRESAS GRUPO','CR','28','0','323.58','323.58','0','0','0','0','0',null,'0','S','1','1001','0','28','201810','P','1')</v>
      </c>
      <c r="AJ69" t="str">
        <f t="shared" si="22"/>
        <v>12/7/2018</v>
      </c>
      <c r="AK69" t="str">
        <f t="shared" si="23"/>
        <v>12/5/2018</v>
      </c>
    </row>
    <row r="70" spans="1:37" x14ac:dyDescent="0.25">
      <c r="A70">
        <f t="shared" si="24"/>
        <v>118</v>
      </c>
      <c r="B70" t="s">
        <v>34</v>
      </c>
      <c r="C70" t="s">
        <v>35</v>
      </c>
      <c r="D70">
        <v>1</v>
      </c>
      <c r="E70">
        <v>4</v>
      </c>
      <c r="F70" t="s">
        <v>36</v>
      </c>
      <c r="G70" t="s">
        <v>37</v>
      </c>
      <c r="H70" s="1">
        <f>H68</f>
        <v>43441</v>
      </c>
      <c r="I70" t="s">
        <v>35</v>
      </c>
      <c r="J70" t="str">
        <f t="shared" si="19"/>
        <v>DOC118</v>
      </c>
      <c r="K70" s="1">
        <f t="shared" si="25"/>
        <v>43439</v>
      </c>
      <c r="L70" t="s">
        <v>39</v>
      </c>
      <c r="M70">
        <f t="shared" si="20"/>
        <v>118</v>
      </c>
      <c r="N70" t="s">
        <v>115</v>
      </c>
      <c r="O70" t="s">
        <v>111</v>
      </c>
      <c r="P70">
        <v>29</v>
      </c>
      <c r="Q70">
        <v>0</v>
      </c>
      <c r="R70">
        <f t="shared" si="26"/>
        <v>355.25000000000006</v>
      </c>
      <c r="S70">
        <f t="shared" si="27"/>
        <v>355.25000000000006</v>
      </c>
      <c r="T70">
        <v>0</v>
      </c>
      <c r="U70">
        <v>0</v>
      </c>
      <c r="V70">
        <v>0</v>
      </c>
      <c r="W70">
        <v>0</v>
      </c>
      <c r="X70">
        <v>0</v>
      </c>
      <c r="Y70" t="s">
        <v>35</v>
      </c>
      <c r="Z70">
        <v>0</v>
      </c>
      <c r="AA70" t="s">
        <v>41</v>
      </c>
      <c r="AB70">
        <v>1</v>
      </c>
      <c r="AC70">
        <v>1001</v>
      </c>
      <c r="AD70">
        <v>0</v>
      </c>
      <c r="AE70">
        <v>28</v>
      </c>
      <c r="AF70">
        <v>201810</v>
      </c>
      <c r="AG70" t="s">
        <v>42</v>
      </c>
      <c r="AH70">
        <v>1</v>
      </c>
      <c r="AI70" t="str">
        <f t="shared" si="21"/>
        <v>INSERT INTO VPAGAR(PGR_LANCTO,PGR_BLOQUEADO,PGR_CHEQUE,PGR_CODBNC,PGR_CODFVR,PGR_CODFC,PGR_CODTD,PGR_VENCTO,PGR_DATAPAGA,PGR_DOCTO,PGR_DTDOCTO,PGR_CODPTT,PGR_MASTER,PGR_OBSERVACAO,PGR_CODPTP,PGR_CODPT,PGR_VLRDESCONTO,PGR_VLREVENTO,PGR_VLRPARCELA,PGR_VLRMULTA,PGR_VLRRETENCAO,PGR_VLRPIS,PGR_VLRCOFINS,PGR_VLRCSLL,PGR_CODCC,PGR_CODSNF,PGR_APR,PGR_CODEMP,PGR_CODFLL,PGR_LOTECNAB,PGR_VERDIREITO,PGR_CODCMP,PGR_REG,PGR_CODUSR) VALUES('118','N',null,'1','4','BOL','NFP','12/7/2018',null,'DOC118','12/5/2018','L','118','RETORNO EMPRESTIMOS EFETUADOS OUTRAS EMPRESAS','CR','29','0','355.25','355.25','0','0','0','0','0',null,'0','S','1','1001','0','28','201810','P','1')</v>
      </c>
      <c r="AJ70" t="str">
        <f t="shared" si="22"/>
        <v>12/7/2018</v>
      </c>
      <c r="AK70" t="str">
        <f t="shared" si="23"/>
        <v>12/5/2018</v>
      </c>
    </row>
    <row r="71" spans="1:37" x14ac:dyDescent="0.25">
      <c r="A71">
        <f t="shared" si="24"/>
        <v>119</v>
      </c>
      <c r="B71" t="s">
        <v>34</v>
      </c>
      <c r="C71" t="s">
        <v>35</v>
      </c>
      <c r="D71">
        <v>1</v>
      </c>
      <c r="E71">
        <v>5</v>
      </c>
      <c r="F71" t="s">
        <v>36</v>
      </c>
      <c r="G71" t="s">
        <v>37</v>
      </c>
      <c r="H71" s="1">
        <f>H70</f>
        <v>43441</v>
      </c>
      <c r="I71" t="s">
        <v>35</v>
      </c>
      <c r="J71" t="str">
        <f t="shared" si="19"/>
        <v>DOC119</v>
      </c>
      <c r="K71" s="1">
        <f t="shared" si="25"/>
        <v>43439</v>
      </c>
      <c r="L71" t="s">
        <v>39</v>
      </c>
      <c r="M71">
        <f t="shared" si="20"/>
        <v>119</v>
      </c>
      <c r="N71" t="s">
        <v>116</v>
      </c>
      <c r="O71" t="s">
        <v>111</v>
      </c>
      <c r="P71">
        <v>30</v>
      </c>
      <c r="Q71">
        <v>0</v>
      </c>
      <c r="R71">
        <f t="shared" si="26"/>
        <v>387.92000000000007</v>
      </c>
      <c r="S71">
        <f t="shared" si="27"/>
        <v>387.92000000000007</v>
      </c>
      <c r="T71">
        <v>0</v>
      </c>
      <c r="U71">
        <v>0</v>
      </c>
      <c r="V71">
        <v>0</v>
      </c>
      <c r="W71">
        <v>0</v>
      </c>
      <c r="X71">
        <v>0</v>
      </c>
      <c r="Y71" t="s">
        <v>35</v>
      </c>
      <c r="Z71">
        <v>0</v>
      </c>
      <c r="AA71" t="s">
        <v>41</v>
      </c>
      <c r="AB71">
        <v>1</v>
      </c>
      <c r="AC71">
        <v>1001</v>
      </c>
      <c r="AD71">
        <v>0</v>
      </c>
      <c r="AE71">
        <v>28</v>
      </c>
      <c r="AF71">
        <v>201810</v>
      </c>
      <c r="AG71" t="s">
        <v>42</v>
      </c>
      <c r="AH71">
        <v>1</v>
      </c>
      <c r="AI71" t="str">
        <f t="shared" si="21"/>
        <v>INSERT INTO VPAGAR(PGR_LANCTO,PGR_BLOQUEADO,PGR_CHEQUE,PGR_CODBNC,PGR_CODFVR,PGR_CODFC,PGR_CODTD,PGR_VENCTO,PGR_DATAPAGA,PGR_DOCTO,PGR_DTDOCTO,PGR_CODPTT,PGR_MASTER,PGR_OBSERVACAO,PGR_CODPTP,PGR_CODPT,PGR_VLRDESCONTO,PGR_VLREVENTO,PGR_VLRPARCELA,PGR_VLRMULTA,PGR_VLRRETENCAO,PGR_VLRPIS,PGR_VLRCOFINS,PGR_VLRCSLL,PGR_CODCC,PGR_CODSNF,PGR_APR,PGR_CODEMP,PGR_CODFLL,PGR_LOTECNAB,PGR_VERDIREITO,PGR_CODCMP,PGR_REG,PGR_CODUSR) VALUES('119','N',null,'1','5','BOL','NFP','12/7/2018',null,'DOC119','12/5/2018','L','119','RETORNO EMPRESTIMOS EFETUADOS SOCIOS','CR','30','0','387.92','387.92','0','0','0','0','0',null,'0','S','1','1001','0','28','201810','P','1')</v>
      </c>
      <c r="AJ71" t="str">
        <f t="shared" si="22"/>
        <v>12/7/2018</v>
      </c>
      <c r="AK71" t="str">
        <f t="shared" si="23"/>
        <v>12/5/2018</v>
      </c>
    </row>
    <row r="72" spans="1:37" x14ac:dyDescent="0.25">
      <c r="A72">
        <f t="shared" si="24"/>
        <v>120</v>
      </c>
      <c r="B72" t="s">
        <v>34</v>
      </c>
      <c r="C72" t="s">
        <v>35</v>
      </c>
      <c r="D72">
        <v>1</v>
      </c>
      <c r="E72">
        <v>6</v>
      </c>
      <c r="F72" t="s">
        <v>36</v>
      </c>
      <c r="G72" t="s">
        <v>37</v>
      </c>
      <c r="H72" s="1">
        <f t="shared" ref="H72:H94" si="28">H71</f>
        <v>43441</v>
      </c>
      <c r="I72" t="s">
        <v>35</v>
      </c>
      <c r="J72" t="str">
        <f t="shared" si="19"/>
        <v>DOC120</v>
      </c>
      <c r="K72" s="1">
        <f t="shared" si="25"/>
        <v>43439</v>
      </c>
      <c r="L72" t="s">
        <v>39</v>
      </c>
      <c r="M72">
        <f t="shared" si="20"/>
        <v>120</v>
      </c>
      <c r="N72" t="s">
        <v>117</v>
      </c>
      <c r="O72" t="s">
        <v>111</v>
      </c>
      <c r="P72">
        <v>36</v>
      </c>
      <c r="Q72">
        <v>0</v>
      </c>
      <c r="R72">
        <f t="shared" si="26"/>
        <v>426.59000000000009</v>
      </c>
      <c r="S72">
        <f t="shared" si="27"/>
        <v>426.59000000000009</v>
      </c>
      <c r="T72">
        <v>0</v>
      </c>
      <c r="U72">
        <v>0</v>
      </c>
      <c r="V72">
        <v>0</v>
      </c>
      <c r="W72">
        <v>0</v>
      </c>
      <c r="X72">
        <v>0</v>
      </c>
      <c r="Y72" t="s">
        <v>35</v>
      </c>
      <c r="Z72">
        <v>0</v>
      </c>
      <c r="AA72" t="s">
        <v>41</v>
      </c>
      <c r="AB72">
        <v>1</v>
      </c>
      <c r="AC72">
        <v>1001</v>
      </c>
      <c r="AD72">
        <v>0</v>
      </c>
      <c r="AE72">
        <v>28</v>
      </c>
      <c r="AF72">
        <v>201810</v>
      </c>
      <c r="AG72" t="s">
        <v>42</v>
      </c>
      <c r="AH72">
        <v>1</v>
      </c>
      <c r="AI72" t="str">
        <f t="shared" si="21"/>
        <v>INSERT INTO VPAGAR(PGR_LANCTO,PGR_BLOQUEADO,PGR_CHEQUE,PGR_CODBNC,PGR_CODFVR,PGR_CODFC,PGR_CODTD,PGR_VENCTO,PGR_DATAPAGA,PGR_DOCTO,PGR_DTDOCTO,PGR_CODPTT,PGR_MASTER,PGR_OBSERVACAO,PGR_CODPTP,PGR_CODPT,PGR_VLRDESCONTO,PGR_VLREVENTO,PGR_VLRPARCELA,PGR_VLRMULTA,PGR_VLRRETENCAO,PGR_VLRPIS,PGR_VLRCOFINS,PGR_VLRCSLL,PGR_CODCC,PGR_CODSNF,PGR_APR,PGR_CODEMP,PGR_CODFLL,PGR_LOTECNAB,PGR_VERDIREITO,PGR_CODCMP,PGR_REG,PGR_CODUSR) VALUES('120','N',null,'1','6','BOL','NFP','12/7/2018',null,'DOC120','12/5/2018','L','120','RECBTO EMPRESTIMOS BANCARIOS','CR','36','0','426.59','426.59','0','0','0','0','0',null,'0','S','1','1001','0','28','201810','P','1')</v>
      </c>
      <c r="AJ72" t="str">
        <f t="shared" si="22"/>
        <v>12/7/2018</v>
      </c>
      <c r="AK72" t="str">
        <f t="shared" si="23"/>
        <v>12/5/2018</v>
      </c>
    </row>
    <row r="73" spans="1:37" x14ac:dyDescent="0.25">
      <c r="A73">
        <f t="shared" si="24"/>
        <v>121</v>
      </c>
      <c r="B73" t="s">
        <v>34</v>
      </c>
      <c r="C73" t="s">
        <v>35</v>
      </c>
      <c r="D73">
        <v>1</v>
      </c>
      <c r="E73">
        <v>7</v>
      </c>
      <c r="F73" t="s">
        <v>36</v>
      </c>
      <c r="G73" t="s">
        <v>37</v>
      </c>
      <c r="H73" s="1">
        <f t="shared" si="28"/>
        <v>43441</v>
      </c>
      <c r="I73" t="s">
        <v>35</v>
      </c>
      <c r="J73" t="str">
        <f t="shared" si="19"/>
        <v>DOC121</v>
      </c>
      <c r="K73" s="1">
        <f t="shared" si="25"/>
        <v>43439</v>
      </c>
      <c r="L73" t="s">
        <v>39</v>
      </c>
      <c r="M73">
        <f t="shared" si="20"/>
        <v>121</v>
      </c>
      <c r="N73" t="s">
        <v>118</v>
      </c>
      <c r="O73" t="s">
        <v>111</v>
      </c>
      <c r="P73">
        <v>37</v>
      </c>
      <c r="Q73">
        <v>0</v>
      </c>
      <c r="R73">
        <f t="shared" si="26"/>
        <v>466.2600000000001</v>
      </c>
      <c r="S73">
        <f t="shared" si="27"/>
        <v>466.2600000000001</v>
      </c>
      <c r="T73">
        <v>0</v>
      </c>
      <c r="U73">
        <v>0</v>
      </c>
      <c r="V73">
        <v>0</v>
      </c>
      <c r="W73">
        <v>0</v>
      </c>
      <c r="X73">
        <v>0</v>
      </c>
      <c r="Y73" t="s">
        <v>35</v>
      </c>
      <c r="Z73">
        <v>0</v>
      </c>
      <c r="AA73" t="s">
        <v>41</v>
      </c>
      <c r="AB73">
        <v>1</v>
      </c>
      <c r="AC73">
        <v>1001</v>
      </c>
      <c r="AD73">
        <v>0</v>
      </c>
      <c r="AE73">
        <v>28</v>
      </c>
      <c r="AF73">
        <v>201810</v>
      </c>
      <c r="AG73" t="s">
        <v>42</v>
      </c>
      <c r="AH73">
        <v>1</v>
      </c>
      <c r="AI73" t="str">
        <f t="shared" si="21"/>
        <v>INSERT INTO VPAGAR(PGR_LANCTO,PGR_BLOQUEADO,PGR_CHEQUE,PGR_CODBNC,PGR_CODFVR,PGR_CODFC,PGR_CODTD,PGR_VENCTO,PGR_DATAPAGA,PGR_DOCTO,PGR_DTDOCTO,PGR_CODPTT,PGR_MASTER,PGR_OBSERVACAO,PGR_CODPTP,PGR_CODPT,PGR_VLRDESCONTO,PGR_VLREVENTO,PGR_VLRPARCELA,PGR_VLRMULTA,PGR_VLRRETENCAO,PGR_VLRPIS,PGR_VLRCOFINS,PGR_VLRCSLL,PGR_CODCC,PGR_CODSNF,PGR_APR,PGR_CODEMP,PGR_CODFLL,PGR_LOTECNAB,PGR_VERDIREITO,PGR_CODCMP,PGR_REG,PGR_CODUSR) VALUES('121','N',null,'1','7','BOL','NFP','12/7/2018',null,'DOC121','12/5/2018','L','121','RECBTO EMPRESTIMOS EMPRESAS DO GRUPO','CR','37','0','466.26','466.26','0','0','0','0','0',null,'0','S','1','1001','0','28','201810','P','1')</v>
      </c>
      <c r="AJ73" t="str">
        <f t="shared" si="22"/>
        <v>12/7/2018</v>
      </c>
      <c r="AK73" t="str">
        <f t="shared" si="23"/>
        <v>12/5/2018</v>
      </c>
    </row>
    <row r="74" spans="1:37" x14ac:dyDescent="0.25">
      <c r="A74">
        <f t="shared" si="24"/>
        <v>122</v>
      </c>
      <c r="B74" t="s">
        <v>34</v>
      </c>
      <c r="C74" t="s">
        <v>35</v>
      </c>
      <c r="D74">
        <v>1</v>
      </c>
      <c r="E74">
        <v>8</v>
      </c>
      <c r="F74" t="s">
        <v>36</v>
      </c>
      <c r="G74" t="s">
        <v>37</v>
      </c>
      <c r="H74" s="1">
        <f t="shared" si="28"/>
        <v>43441</v>
      </c>
      <c r="I74" t="s">
        <v>35</v>
      </c>
      <c r="J74" t="str">
        <f t="shared" si="19"/>
        <v>DOC122</v>
      </c>
      <c r="K74" s="1">
        <f t="shared" si="25"/>
        <v>43439</v>
      </c>
      <c r="L74" t="s">
        <v>39</v>
      </c>
      <c r="M74">
        <f t="shared" si="20"/>
        <v>122</v>
      </c>
      <c r="N74" t="s">
        <v>119</v>
      </c>
      <c r="O74" t="s">
        <v>111</v>
      </c>
      <c r="P74">
        <v>38</v>
      </c>
      <c r="Q74">
        <v>0</v>
      </c>
      <c r="R74">
        <f t="shared" si="26"/>
        <v>506.93000000000012</v>
      </c>
      <c r="S74">
        <f t="shared" si="27"/>
        <v>506.93000000000012</v>
      </c>
      <c r="T74">
        <v>0</v>
      </c>
      <c r="U74">
        <v>0</v>
      </c>
      <c r="V74">
        <v>0</v>
      </c>
      <c r="W74">
        <v>0</v>
      </c>
      <c r="X74">
        <v>0</v>
      </c>
      <c r="Y74" t="s">
        <v>35</v>
      </c>
      <c r="Z74">
        <v>0</v>
      </c>
      <c r="AA74" t="s">
        <v>41</v>
      </c>
      <c r="AB74">
        <v>1</v>
      </c>
      <c r="AC74">
        <v>1001</v>
      </c>
      <c r="AD74">
        <v>0</v>
      </c>
      <c r="AE74">
        <v>28</v>
      </c>
      <c r="AF74">
        <v>201810</v>
      </c>
      <c r="AG74" t="s">
        <v>42</v>
      </c>
      <c r="AH74">
        <v>1</v>
      </c>
      <c r="AI74" t="str">
        <f t="shared" si="21"/>
        <v>INSERT INTO VPAGAR(PGR_LANCTO,PGR_BLOQUEADO,PGR_CHEQUE,PGR_CODBNC,PGR_CODFVR,PGR_CODFC,PGR_CODTD,PGR_VENCTO,PGR_DATAPAGA,PGR_DOCTO,PGR_DTDOCTO,PGR_CODPTT,PGR_MASTER,PGR_OBSERVACAO,PGR_CODPTP,PGR_CODPT,PGR_VLRDESCONTO,PGR_VLREVENTO,PGR_VLRPARCELA,PGR_VLRMULTA,PGR_VLRRETENCAO,PGR_VLRPIS,PGR_VLRCOFINS,PGR_VLRCSLL,PGR_CODCC,PGR_CODSNF,PGR_APR,PGR_CODEMP,PGR_CODFLL,PGR_LOTECNAB,PGR_VERDIREITO,PGR_CODCMP,PGR_REG,PGR_CODUSR) VALUES('122','N',null,'1','8','BOL','NFP','12/7/2018',null,'DOC122','12/5/2018','L','122','RECBTO EMPRESTIMOS OUTRAS PESSOAS FISICAS','CR','38','0','506.93','506.93','0','0','0','0','0',null,'0','S','1','1001','0','28','201810','P','1')</v>
      </c>
      <c r="AJ74" t="str">
        <f t="shared" si="22"/>
        <v>12/7/2018</v>
      </c>
      <c r="AK74" t="str">
        <f t="shared" si="23"/>
        <v>12/5/2018</v>
      </c>
    </row>
    <row r="75" spans="1:37" x14ac:dyDescent="0.25">
      <c r="A75">
        <f t="shared" si="24"/>
        <v>123</v>
      </c>
      <c r="B75" t="s">
        <v>34</v>
      </c>
      <c r="C75" t="s">
        <v>35</v>
      </c>
      <c r="D75">
        <v>1</v>
      </c>
      <c r="E75">
        <v>9</v>
      </c>
      <c r="F75" t="s">
        <v>36</v>
      </c>
      <c r="G75" t="s">
        <v>37</v>
      </c>
      <c r="H75" s="1">
        <f t="shared" si="28"/>
        <v>43441</v>
      </c>
      <c r="I75" t="s">
        <v>35</v>
      </c>
      <c r="J75" t="str">
        <f t="shared" si="19"/>
        <v>DOC123</v>
      </c>
      <c r="K75" s="1">
        <f t="shared" si="25"/>
        <v>43439</v>
      </c>
      <c r="L75" t="s">
        <v>39</v>
      </c>
      <c r="M75">
        <f t="shared" si="20"/>
        <v>123</v>
      </c>
      <c r="N75" t="s">
        <v>120</v>
      </c>
      <c r="O75" t="s">
        <v>111</v>
      </c>
      <c r="P75">
        <v>39</v>
      </c>
      <c r="Q75">
        <v>0</v>
      </c>
      <c r="R75">
        <f t="shared" si="26"/>
        <v>548.60000000000014</v>
      </c>
      <c r="S75">
        <f t="shared" si="27"/>
        <v>548.60000000000014</v>
      </c>
      <c r="T75">
        <v>0</v>
      </c>
      <c r="U75">
        <v>0</v>
      </c>
      <c r="V75">
        <v>0</v>
      </c>
      <c r="W75">
        <v>0</v>
      </c>
      <c r="X75">
        <v>0</v>
      </c>
      <c r="Y75" t="s">
        <v>35</v>
      </c>
      <c r="Z75">
        <v>0</v>
      </c>
      <c r="AA75" t="s">
        <v>41</v>
      </c>
      <c r="AB75">
        <v>1</v>
      </c>
      <c r="AC75">
        <v>1001</v>
      </c>
      <c r="AD75">
        <v>0</v>
      </c>
      <c r="AE75">
        <v>28</v>
      </c>
      <c r="AF75">
        <v>201810</v>
      </c>
      <c r="AG75" t="s">
        <v>42</v>
      </c>
      <c r="AH75">
        <v>1</v>
      </c>
      <c r="AI75" t="str">
        <f t="shared" si="21"/>
        <v>INSERT INTO VPAGAR(PGR_LANCTO,PGR_BLOQUEADO,PGR_CHEQUE,PGR_CODBNC,PGR_CODFVR,PGR_CODFC,PGR_CODTD,PGR_VENCTO,PGR_DATAPAGA,PGR_DOCTO,PGR_DTDOCTO,PGR_CODPTT,PGR_MASTER,PGR_OBSERVACAO,PGR_CODPTP,PGR_CODPT,PGR_VLRDESCONTO,PGR_VLREVENTO,PGR_VLRPARCELA,PGR_VLRMULTA,PGR_VLRRETENCAO,PGR_VLRPIS,PGR_VLRCOFINS,PGR_VLRCSLL,PGR_CODCC,PGR_CODSNF,PGR_APR,PGR_CODEMP,PGR_CODFLL,PGR_LOTECNAB,PGR_VERDIREITO,PGR_CODCMP,PGR_REG,PGR_CODUSR) VALUES('123','N',null,'1','9','BOL','NFP','12/7/2018',null,'DOC123','12/5/2018','L','123','RECBTO EMPRESTIMOS OUTRAS PESSOAS JURIDICAS','CR','39','0','548.6','548.6','0','0','0','0','0',null,'0','S','1','1001','0','28','201810','P','1')</v>
      </c>
      <c r="AJ75" t="str">
        <f t="shared" si="22"/>
        <v>12/7/2018</v>
      </c>
      <c r="AK75" t="str">
        <f t="shared" si="23"/>
        <v>12/5/2018</v>
      </c>
    </row>
    <row r="76" spans="1:37" x14ac:dyDescent="0.25">
      <c r="A76">
        <f t="shared" si="24"/>
        <v>124</v>
      </c>
      <c r="B76" t="s">
        <v>34</v>
      </c>
      <c r="C76" t="s">
        <v>35</v>
      </c>
      <c r="D76">
        <v>1</v>
      </c>
      <c r="E76">
        <v>10</v>
      </c>
      <c r="F76" t="s">
        <v>36</v>
      </c>
      <c r="G76" t="s">
        <v>37</v>
      </c>
      <c r="H76" s="1">
        <f t="shared" si="28"/>
        <v>43441</v>
      </c>
      <c r="I76" t="s">
        <v>35</v>
      </c>
      <c r="J76" t="str">
        <f t="shared" si="19"/>
        <v>DOC124</v>
      </c>
      <c r="K76" s="1">
        <f t="shared" si="25"/>
        <v>43439</v>
      </c>
      <c r="L76" t="s">
        <v>39</v>
      </c>
      <c r="M76">
        <f t="shared" si="20"/>
        <v>124</v>
      </c>
      <c r="N76" t="s">
        <v>121</v>
      </c>
      <c r="O76" t="s">
        <v>111</v>
      </c>
      <c r="P76">
        <v>40</v>
      </c>
      <c r="Q76">
        <v>0</v>
      </c>
      <c r="R76">
        <f t="shared" si="26"/>
        <v>591.2700000000001</v>
      </c>
      <c r="S76">
        <f t="shared" si="27"/>
        <v>591.2700000000001</v>
      </c>
      <c r="T76">
        <v>0</v>
      </c>
      <c r="U76">
        <v>0</v>
      </c>
      <c r="V76">
        <v>0</v>
      </c>
      <c r="W76">
        <v>0</v>
      </c>
      <c r="X76">
        <v>0</v>
      </c>
      <c r="Y76" t="s">
        <v>35</v>
      </c>
      <c r="Z76">
        <v>0</v>
      </c>
      <c r="AA76" t="s">
        <v>41</v>
      </c>
      <c r="AB76">
        <v>1</v>
      </c>
      <c r="AC76">
        <v>1001</v>
      </c>
      <c r="AD76">
        <v>0</v>
      </c>
      <c r="AE76">
        <v>28</v>
      </c>
      <c r="AF76">
        <v>201810</v>
      </c>
      <c r="AG76" t="s">
        <v>42</v>
      </c>
      <c r="AH76">
        <v>1</v>
      </c>
      <c r="AI76" t="str">
        <f t="shared" si="21"/>
        <v>INSERT INTO VPAGAR(PGR_LANCTO,PGR_BLOQUEADO,PGR_CHEQUE,PGR_CODBNC,PGR_CODFVR,PGR_CODFC,PGR_CODTD,PGR_VENCTO,PGR_DATAPAGA,PGR_DOCTO,PGR_DTDOCTO,PGR_CODPTT,PGR_MASTER,PGR_OBSERVACAO,PGR_CODPTP,PGR_CODPT,PGR_VLRDESCONTO,PGR_VLREVENTO,PGR_VLRPARCELA,PGR_VLRMULTA,PGR_VLRRETENCAO,PGR_VLRPIS,PGR_VLRCOFINS,PGR_VLRCSLL,PGR_CODCC,PGR_CODSNF,PGR_APR,PGR_CODEMP,PGR_CODFLL,PGR_LOTECNAB,PGR_VERDIREITO,PGR_CODCMP,PGR_REG,PGR_CODUSR) VALUES('124','N',null,'1','10','BOL','NFP','12/7/2018',null,'DOC124','12/5/2018','L','124','RECBTO EMPRESTIMOS SOCIOS','CR','40','0','591.27','591.27','0','0','0','0','0',null,'0','S','1','1001','0','28','201810','P','1')</v>
      </c>
      <c r="AJ76" t="str">
        <f t="shared" si="22"/>
        <v>12/7/2018</v>
      </c>
      <c r="AK76" t="str">
        <f t="shared" si="23"/>
        <v>12/5/2018</v>
      </c>
    </row>
    <row r="77" spans="1:37" x14ac:dyDescent="0.25">
      <c r="A77">
        <f t="shared" si="24"/>
        <v>125</v>
      </c>
      <c r="B77" t="s">
        <v>34</v>
      </c>
      <c r="C77" t="s">
        <v>35</v>
      </c>
      <c r="D77">
        <v>1</v>
      </c>
      <c r="E77">
        <v>11</v>
      </c>
      <c r="F77" t="s">
        <v>36</v>
      </c>
      <c r="G77" t="s">
        <v>37</v>
      </c>
      <c r="H77" s="1">
        <f t="shared" si="28"/>
        <v>43441</v>
      </c>
      <c r="I77" t="s">
        <v>35</v>
      </c>
      <c r="J77" t="str">
        <f t="shared" si="19"/>
        <v>DOC125</v>
      </c>
      <c r="K77" s="1">
        <f t="shared" si="25"/>
        <v>43439</v>
      </c>
      <c r="L77" t="s">
        <v>39</v>
      </c>
      <c r="M77">
        <f t="shared" si="20"/>
        <v>125</v>
      </c>
      <c r="N77" t="s">
        <v>122</v>
      </c>
      <c r="O77" t="s">
        <v>111</v>
      </c>
      <c r="P77">
        <v>49</v>
      </c>
      <c r="Q77">
        <v>0</v>
      </c>
      <c r="R77">
        <f t="shared" si="26"/>
        <v>642.94000000000005</v>
      </c>
      <c r="S77">
        <f t="shared" si="27"/>
        <v>642.94000000000005</v>
      </c>
      <c r="T77">
        <v>0</v>
      </c>
      <c r="U77">
        <v>0</v>
      </c>
      <c r="V77">
        <v>0</v>
      </c>
      <c r="W77">
        <v>0</v>
      </c>
      <c r="X77">
        <v>0</v>
      </c>
      <c r="Y77" t="s">
        <v>35</v>
      </c>
      <c r="Z77">
        <v>0</v>
      </c>
      <c r="AA77" t="s">
        <v>41</v>
      </c>
      <c r="AB77">
        <v>1</v>
      </c>
      <c r="AC77">
        <v>1001</v>
      </c>
      <c r="AD77">
        <v>0</v>
      </c>
      <c r="AE77">
        <v>28</v>
      </c>
      <c r="AF77">
        <v>201810</v>
      </c>
      <c r="AG77" t="s">
        <v>42</v>
      </c>
      <c r="AH77">
        <v>1</v>
      </c>
      <c r="AI77" t="str">
        <f t="shared" si="21"/>
        <v>INSERT INTO VPAGAR(PGR_LANCTO,PGR_BLOQUEADO,PGR_CHEQUE,PGR_CODBNC,PGR_CODFVR,PGR_CODFC,PGR_CODTD,PGR_VENCTO,PGR_DATAPAGA,PGR_DOCTO,PGR_DTDOCTO,PGR_CODPTT,PGR_MASTER,PGR_OBSERVACAO,PGR_CODPTP,PGR_CODPT,PGR_VLRDESCONTO,PGR_VLREVENTO,PGR_VLRPARCELA,PGR_VLRMULTA,PGR_VLRRETENCAO,PGR_VLRPIS,PGR_VLRCOFINS,PGR_VLRCSLL,PGR_CODCC,PGR_CODSNF,PGR_APR,PGR_CODEMP,PGR_CODFLL,PGR_LOTECNAB,PGR_VERDIREITO,PGR_CODCMP,PGR_REG,PGR_CODUSR) VALUES('125','N',null,'1','11','BOL','NFP','12/7/2018',null,'DOC125','12/5/2018','L','125','RECBTO ADTO CLIENTES','CR','49','0','642.94','642.94','0','0','0','0','0',null,'0','S','1','1001','0','28','201810','P','1')</v>
      </c>
      <c r="AJ77" t="str">
        <f t="shared" si="22"/>
        <v>12/7/2018</v>
      </c>
      <c r="AK77" t="str">
        <f t="shared" si="23"/>
        <v>12/5/2018</v>
      </c>
    </row>
    <row r="78" spans="1:37" x14ac:dyDescent="0.25">
      <c r="A78">
        <f t="shared" si="24"/>
        <v>126</v>
      </c>
      <c r="B78" t="s">
        <v>34</v>
      </c>
      <c r="C78" t="s">
        <v>35</v>
      </c>
      <c r="D78">
        <v>1</v>
      </c>
      <c r="E78">
        <v>12</v>
      </c>
      <c r="F78" t="s">
        <v>36</v>
      </c>
      <c r="G78" t="s">
        <v>37</v>
      </c>
      <c r="H78" s="1">
        <f t="shared" si="28"/>
        <v>43441</v>
      </c>
      <c r="I78" t="s">
        <v>35</v>
      </c>
      <c r="J78" t="str">
        <f t="shared" si="19"/>
        <v>DOC126</v>
      </c>
      <c r="K78" s="1">
        <f t="shared" si="25"/>
        <v>43439</v>
      </c>
      <c r="L78" t="s">
        <v>39</v>
      </c>
      <c r="M78">
        <f t="shared" si="20"/>
        <v>126</v>
      </c>
      <c r="N78" t="s">
        <v>123</v>
      </c>
      <c r="O78" t="s">
        <v>111</v>
      </c>
      <c r="P78">
        <v>50</v>
      </c>
      <c r="Q78">
        <v>0</v>
      </c>
      <c r="R78">
        <f t="shared" si="26"/>
        <v>695.61</v>
      </c>
      <c r="S78">
        <f t="shared" si="27"/>
        <v>695.61</v>
      </c>
      <c r="T78">
        <v>0</v>
      </c>
      <c r="U78">
        <v>0</v>
      </c>
      <c r="V78">
        <v>0</v>
      </c>
      <c r="W78">
        <v>0</v>
      </c>
      <c r="X78">
        <v>0</v>
      </c>
      <c r="Y78" t="s">
        <v>35</v>
      </c>
      <c r="Z78">
        <v>0</v>
      </c>
      <c r="AA78" t="s">
        <v>41</v>
      </c>
      <c r="AB78">
        <v>1</v>
      </c>
      <c r="AC78">
        <v>1001</v>
      </c>
      <c r="AD78">
        <v>0</v>
      </c>
      <c r="AE78">
        <v>28</v>
      </c>
      <c r="AF78">
        <v>201810</v>
      </c>
      <c r="AG78" t="s">
        <v>42</v>
      </c>
      <c r="AH78">
        <v>1</v>
      </c>
      <c r="AI78" t="str">
        <f t="shared" si="21"/>
        <v>INSERT INTO VPAGAR(PGR_LANCTO,PGR_BLOQUEADO,PGR_CHEQUE,PGR_CODBNC,PGR_CODFVR,PGR_CODFC,PGR_CODTD,PGR_VENCTO,PGR_DATAPAGA,PGR_DOCTO,PGR_DTDOCTO,PGR_CODPTT,PGR_MASTER,PGR_OBSERVACAO,PGR_CODPTP,PGR_CODPT,PGR_VLRDESCONTO,PGR_VLREVENTO,PGR_VLRPARCELA,PGR_VLRMULTA,PGR_VLRRETENCAO,PGR_VLRPIS,PGR_VLRCOFINS,PGR_VLRCSLL,PGR_CODCC,PGR_CODSNF,PGR_APR,PGR_CODEMP,PGR_CODFLL,PGR_LOTECNAB,PGR_VERDIREITO,PGR_CODCMP,PGR_REG,PGR_CODUSR) VALUES('126','N',null,'1','12','BOL','NFP','12/7/2018',null,'DOC126','12/5/2018','L','126','RECBTO COMISSAO VENDAS','CR','50','0','695.61','695.61','0','0','0','0','0',null,'0','S','1','1001','0','28','201810','P','1')</v>
      </c>
      <c r="AJ78" t="str">
        <f t="shared" si="22"/>
        <v>12/7/2018</v>
      </c>
      <c r="AK78" t="str">
        <f t="shared" si="23"/>
        <v>12/5/2018</v>
      </c>
    </row>
    <row r="79" spans="1:37" x14ac:dyDescent="0.25">
      <c r="A79">
        <f t="shared" si="24"/>
        <v>127</v>
      </c>
      <c r="B79" t="s">
        <v>34</v>
      </c>
      <c r="C79" t="s">
        <v>35</v>
      </c>
      <c r="D79">
        <v>1</v>
      </c>
      <c r="E79">
        <v>13</v>
      </c>
      <c r="F79" t="s">
        <v>36</v>
      </c>
      <c r="G79" t="s">
        <v>37</v>
      </c>
      <c r="H79" s="1">
        <f t="shared" si="28"/>
        <v>43441</v>
      </c>
      <c r="I79" t="s">
        <v>35</v>
      </c>
      <c r="J79" t="str">
        <f t="shared" si="19"/>
        <v>DOC127</v>
      </c>
      <c r="K79" s="1">
        <f t="shared" si="25"/>
        <v>43439</v>
      </c>
      <c r="L79" t="s">
        <v>39</v>
      </c>
      <c r="M79">
        <f t="shared" si="20"/>
        <v>127</v>
      </c>
      <c r="N79" t="s">
        <v>124</v>
      </c>
      <c r="O79" t="s">
        <v>111</v>
      </c>
      <c r="P79">
        <v>51</v>
      </c>
      <c r="Q79">
        <v>0</v>
      </c>
      <c r="R79">
        <f t="shared" si="26"/>
        <v>749.28</v>
      </c>
      <c r="S79">
        <f t="shared" si="27"/>
        <v>749.28</v>
      </c>
      <c r="T79">
        <v>0</v>
      </c>
      <c r="U79">
        <v>0</v>
      </c>
      <c r="V79">
        <v>0</v>
      </c>
      <c r="W79">
        <v>0</v>
      </c>
      <c r="X79">
        <v>0</v>
      </c>
      <c r="Y79" t="s">
        <v>35</v>
      </c>
      <c r="Z79">
        <v>0</v>
      </c>
      <c r="AA79" t="s">
        <v>41</v>
      </c>
      <c r="AB79">
        <v>1</v>
      </c>
      <c r="AC79">
        <v>1001</v>
      </c>
      <c r="AD79">
        <v>0</v>
      </c>
      <c r="AE79">
        <v>28</v>
      </c>
      <c r="AF79">
        <v>201810</v>
      </c>
      <c r="AG79" t="s">
        <v>42</v>
      </c>
      <c r="AH79">
        <v>1</v>
      </c>
      <c r="AI79" t="str">
        <f t="shared" si="21"/>
        <v>INSERT INTO VPAGAR(PGR_LANCTO,PGR_BLOQUEADO,PGR_CHEQUE,PGR_CODBNC,PGR_CODFVR,PGR_CODFC,PGR_CODTD,PGR_VENCTO,PGR_DATAPAGA,PGR_DOCTO,PGR_DTDOCTO,PGR_CODPTT,PGR_MASTER,PGR_OBSERVACAO,PGR_CODPTP,PGR_CODPT,PGR_VLRDESCONTO,PGR_VLREVENTO,PGR_VLRPARCELA,PGR_VLRMULTA,PGR_VLRRETENCAO,PGR_VLRPIS,PGR_VLRCOFINS,PGR_VLRCSLL,PGR_CODCC,PGR_CODSNF,PGR_APR,PGR_CODEMP,PGR_CODFLL,PGR_LOTECNAB,PGR_VERDIREITO,PGR_CODCMP,PGR_REG,PGR_CODUSR) VALUES('127','N',null,'1','13','BOL','NFP','12/7/2018',null,'DOC127','12/5/2018','L','127','RECBTO INVESTIM OUTRAS PESSOAS FISICAS','CR','51','0','749.28','749.28','0','0','0','0','0',null,'0','S','1','1001','0','28','201810','P','1')</v>
      </c>
      <c r="AJ79" t="str">
        <f t="shared" si="22"/>
        <v>12/7/2018</v>
      </c>
      <c r="AK79" t="str">
        <f t="shared" si="23"/>
        <v>12/5/2018</v>
      </c>
    </row>
    <row r="80" spans="1:37" x14ac:dyDescent="0.25">
      <c r="A80">
        <f t="shared" si="24"/>
        <v>128</v>
      </c>
      <c r="B80" t="s">
        <v>34</v>
      </c>
      <c r="C80" t="s">
        <v>35</v>
      </c>
      <c r="D80">
        <v>1</v>
      </c>
      <c r="E80">
        <v>14</v>
      </c>
      <c r="F80" t="s">
        <v>36</v>
      </c>
      <c r="G80" t="s">
        <v>37</v>
      </c>
      <c r="H80" s="1">
        <f t="shared" si="28"/>
        <v>43441</v>
      </c>
      <c r="I80" t="s">
        <v>35</v>
      </c>
      <c r="J80" t="str">
        <f t="shared" si="19"/>
        <v>DOC128</v>
      </c>
      <c r="K80" s="1">
        <f t="shared" si="25"/>
        <v>43439</v>
      </c>
      <c r="L80" t="s">
        <v>39</v>
      </c>
      <c r="M80">
        <f t="shared" si="20"/>
        <v>128</v>
      </c>
      <c r="N80" t="s">
        <v>125</v>
      </c>
      <c r="O80" t="s">
        <v>111</v>
      </c>
      <c r="P80">
        <v>52</v>
      </c>
      <c r="Q80">
        <v>0</v>
      </c>
      <c r="R80">
        <f t="shared" si="26"/>
        <v>803.94999999999993</v>
      </c>
      <c r="S80">
        <f t="shared" si="27"/>
        <v>803.94999999999993</v>
      </c>
      <c r="T80">
        <v>0</v>
      </c>
      <c r="U80">
        <v>0</v>
      </c>
      <c r="V80">
        <v>0</v>
      </c>
      <c r="W80">
        <v>0</v>
      </c>
      <c r="X80">
        <v>0</v>
      </c>
      <c r="Y80" t="s">
        <v>35</v>
      </c>
      <c r="Z80">
        <v>0</v>
      </c>
      <c r="AA80" t="s">
        <v>41</v>
      </c>
      <c r="AB80">
        <v>1</v>
      </c>
      <c r="AC80">
        <v>1001</v>
      </c>
      <c r="AD80">
        <v>0</v>
      </c>
      <c r="AE80">
        <v>28</v>
      </c>
      <c r="AF80">
        <v>201810</v>
      </c>
      <c r="AG80" t="s">
        <v>42</v>
      </c>
      <c r="AH80">
        <v>1</v>
      </c>
      <c r="AI80" t="str">
        <f t="shared" si="21"/>
        <v>INSERT INTO VPAGAR(PGR_LANCTO,PGR_BLOQUEADO,PGR_CHEQUE,PGR_CODBNC,PGR_CODFVR,PGR_CODFC,PGR_CODTD,PGR_VENCTO,PGR_DATAPAGA,PGR_DOCTO,PGR_DTDOCTO,PGR_CODPTT,PGR_MASTER,PGR_OBSERVACAO,PGR_CODPTP,PGR_CODPT,PGR_VLRDESCONTO,PGR_VLREVENTO,PGR_VLRPARCELA,PGR_VLRMULTA,PGR_VLRRETENCAO,PGR_VLRPIS,PGR_VLRCOFINS,PGR_VLRCSLL,PGR_CODCC,PGR_CODSNF,PGR_APR,PGR_CODEMP,PGR_CODFLL,PGR_LOTECNAB,PGR_VERDIREITO,PGR_CODCMP,PGR_REG,PGR_CODUSR) VALUES('128','N',null,'1','14','BOL','NFP','12/7/2018',null,'DOC128','12/5/2018','L','128','RECBTO INVESTIM OUTRAS PESSOAS JURIDICAS','CR','52','0','803.95','803.95','0','0','0','0','0',null,'0','S','1','1001','0','28','201810','P','1')</v>
      </c>
      <c r="AJ80" t="str">
        <f t="shared" si="22"/>
        <v>12/7/2018</v>
      </c>
      <c r="AK80" t="str">
        <f t="shared" si="23"/>
        <v>12/5/2018</v>
      </c>
    </row>
    <row r="81" spans="1:37" x14ac:dyDescent="0.25">
      <c r="A81">
        <f t="shared" si="24"/>
        <v>129</v>
      </c>
      <c r="B81" t="s">
        <v>34</v>
      </c>
      <c r="C81" t="s">
        <v>35</v>
      </c>
      <c r="D81">
        <v>1</v>
      </c>
      <c r="E81">
        <v>15</v>
      </c>
      <c r="F81" t="s">
        <v>36</v>
      </c>
      <c r="G81" t="s">
        <v>37</v>
      </c>
      <c r="H81" s="1">
        <f t="shared" si="28"/>
        <v>43441</v>
      </c>
      <c r="I81" t="s">
        <v>35</v>
      </c>
      <c r="J81" t="str">
        <f t="shared" si="19"/>
        <v>DOC129</v>
      </c>
      <c r="K81" s="1">
        <f t="shared" si="25"/>
        <v>43439</v>
      </c>
      <c r="L81" t="s">
        <v>39</v>
      </c>
      <c r="M81">
        <f t="shared" si="20"/>
        <v>129</v>
      </c>
      <c r="N81" t="s">
        <v>126</v>
      </c>
      <c r="O81" t="s">
        <v>111</v>
      </c>
      <c r="P81">
        <v>53</v>
      </c>
      <c r="Q81">
        <v>0</v>
      </c>
      <c r="R81">
        <f t="shared" si="26"/>
        <v>859.61999999999989</v>
      </c>
      <c r="S81">
        <f t="shared" si="27"/>
        <v>859.61999999999989</v>
      </c>
      <c r="T81">
        <v>0</v>
      </c>
      <c r="U81">
        <v>0</v>
      </c>
      <c r="V81">
        <v>0</v>
      </c>
      <c r="W81">
        <v>0</v>
      </c>
      <c r="X81">
        <v>0</v>
      </c>
      <c r="Y81" t="s">
        <v>35</v>
      </c>
      <c r="Z81">
        <v>0</v>
      </c>
      <c r="AA81" t="s">
        <v>41</v>
      </c>
      <c r="AB81">
        <v>1</v>
      </c>
      <c r="AC81">
        <v>1001</v>
      </c>
      <c r="AD81">
        <v>0</v>
      </c>
      <c r="AE81">
        <v>28</v>
      </c>
      <c r="AF81">
        <v>201810</v>
      </c>
      <c r="AG81" t="s">
        <v>42</v>
      </c>
      <c r="AH81">
        <v>1</v>
      </c>
      <c r="AI81" t="str">
        <f t="shared" si="21"/>
        <v>INSERT INTO VPAGAR(PGR_LANCTO,PGR_BLOQUEADO,PGR_CHEQUE,PGR_CODBNC,PGR_CODFVR,PGR_CODFC,PGR_CODTD,PGR_VENCTO,PGR_DATAPAGA,PGR_DOCTO,PGR_DTDOCTO,PGR_CODPTT,PGR_MASTER,PGR_OBSERVACAO,PGR_CODPTP,PGR_CODPT,PGR_VLRDESCONTO,PGR_VLREVENTO,PGR_VLRPARCELA,PGR_VLRMULTA,PGR_VLRRETENCAO,PGR_VLRPIS,PGR_VLRCOFINS,PGR_VLRCSLL,PGR_CODCC,PGR_CODSNF,PGR_APR,PGR_CODEMP,PGR_CODFLL,PGR_LOTECNAB,PGR_VERDIREITO,PGR_CODCMP,PGR_REG,PGR_CODUSR) VALUES('129','N',null,'1','15','BOL','NFP','12/7/2018',null,'DOC129','12/5/2018','L','129','RECBTO OUTROS VLRS/DIVERSOS','CR','53','0','859.62','859.62','0','0','0','0','0',null,'0','S','1','1001','0','28','201810','P','1')</v>
      </c>
      <c r="AJ81" t="str">
        <f t="shared" si="22"/>
        <v>12/7/2018</v>
      </c>
      <c r="AK81" t="str">
        <f t="shared" si="23"/>
        <v>12/5/2018</v>
      </c>
    </row>
    <row r="82" spans="1:37" x14ac:dyDescent="0.25">
      <c r="A82">
        <f t="shared" si="24"/>
        <v>130</v>
      </c>
      <c r="B82" t="s">
        <v>34</v>
      </c>
      <c r="C82" t="s">
        <v>35</v>
      </c>
      <c r="D82">
        <v>1</v>
      </c>
      <c r="E82">
        <v>16</v>
      </c>
      <c r="F82" t="s">
        <v>36</v>
      </c>
      <c r="G82" t="s">
        <v>37</v>
      </c>
      <c r="H82" s="1">
        <f t="shared" si="28"/>
        <v>43441</v>
      </c>
      <c r="I82" t="s">
        <v>35</v>
      </c>
      <c r="J82" t="str">
        <f t="shared" si="19"/>
        <v>DOC130</v>
      </c>
      <c r="K82" s="1">
        <f t="shared" si="25"/>
        <v>43439</v>
      </c>
      <c r="L82" t="s">
        <v>39</v>
      </c>
      <c r="M82">
        <f t="shared" si="20"/>
        <v>130</v>
      </c>
      <c r="N82" t="s">
        <v>127</v>
      </c>
      <c r="O82" t="s">
        <v>111</v>
      </c>
      <c r="P82">
        <v>54</v>
      </c>
      <c r="Q82">
        <v>0</v>
      </c>
      <c r="R82">
        <f t="shared" si="26"/>
        <v>916.28999999999985</v>
      </c>
      <c r="S82">
        <f t="shared" si="27"/>
        <v>916.28999999999985</v>
      </c>
      <c r="T82">
        <v>0</v>
      </c>
      <c r="U82">
        <v>0</v>
      </c>
      <c r="V82">
        <v>0</v>
      </c>
      <c r="W82">
        <v>0</v>
      </c>
      <c r="X82">
        <v>0</v>
      </c>
      <c r="Y82" t="s">
        <v>35</v>
      </c>
      <c r="Z82">
        <v>0</v>
      </c>
      <c r="AA82" t="s">
        <v>41</v>
      </c>
      <c r="AB82">
        <v>1</v>
      </c>
      <c r="AC82">
        <v>1001</v>
      </c>
      <c r="AD82">
        <v>0</v>
      </c>
      <c r="AE82">
        <v>28</v>
      </c>
      <c r="AF82">
        <v>201810</v>
      </c>
      <c r="AG82" t="s">
        <v>42</v>
      </c>
      <c r="AH82">
        <v>1</v>
      </c>
      <c r="AI82" t="str">
        <f t="shared" si="21"/>
        <v>INSERT INTO VPAGAR(PGR_LANCTO,PGR_BLOQUEADO,PGR_CHEQUE,PGR_CODBNC,PGR_CODFVR,PGR_CODFC,PGR_CODTD,PGR_VENCTO,PGR_DATAPAGA,PGR_DOCTO,PGR_DTDOCTO,PGR_CODPTT,PGR_MASTER,PGR_OBSERVACAO,PGR_CODPTP,PGR_CODPT,PGR_VLRDESCONTO,PGR_VLREVENTO,PGR_VLRPARCELA,PGR_VLRMULTA,PGR_VLRRETENCAO,PGR_VLRPIS,PGR_VLRCOFINS,PGR_VLRCSLL,PGR_CODCC,PGR_CODSNF,PGR_APR,PGR_CODEMP,PGR_CODFLL,PGR_LOTECNAB,PGR_VERDIREITO,PGR_CODCMP,PGR_REG,PGR_CODUSR) VALUES('130','N',null,'1','16','BOL','NFP','12/7/2018',null,'DOC130','12/5/2018','L','130','RECBTO VENDA EQUIPS INFORMATICA','CR','54','0','916.29','916.29','0','0','0','0','0',null,'0','S','1','1001','0','28','201810','P','1')</v>
      </c>
      <c r="AJ82" t="str">
        <f t="shared" si="22"/>
        <v>12/7/2018</v>
      </c>
      <c r="AK82" t="str">
        <f t="shared" si="23"/>
        <v>12/5/2018</v>
      </c>
    </row>
    <row r="83" spans="1:37" x14ac:dyDescent="0.25">
      <c r="A83">
        <f t="shared" si="24"/>
        <v>131</v>
      </c>
      <c r="B83" t="s">
        <v>34</v>
      </c>
      <c r="C83" t="s">
        <v>35</v>
      </c>
      <c r="D83">
        <v>1</v>
      </c>
      <c r="E83">
        <v>17</v>
      </c>
      <c r="F83" t="s">
        <v>36</v>
      </c>
      <c r="G83" t="s">
        <v>37</v>
      </c>
      <c r="H83" s="1">
        <f t="shared" si="28"/>
        <v>43441</v>
      </c>
      <c r="I83" t="s">
        <v>35</v>
      </c>
      <c r="J83" t="str">
        <f t="shared" si="19"/>
        <v>DOC131</v>
      </c>
      <c r="K83" s="1">
        <f t="shared" si="25"/>
        <v>43439</v>
      </c>
      <c r="L83" t="s">
        <v>39</v>
      </c>
      <c r="M83">
        <f t="shared" si="20"/>
        <v>131</v>
      </c>
      <c r="N83" t="s">
        <v>128</v>
      </c>
      <c r="O83" t="s">
        <v>111</v>
      </c>
      <c r="P83">
        <v>55</v>
      </c>
      <c r="Q83">
        <v>0</v>
      </c>
      <c r="R83">
        <f t="shared" si="26"/>
        <v>973.95999999999981</v>
      </c>
      <c r="S83">
        <f t="shared" si="27"/>
        <v>973.95999999999981</v>
      </c>
      <c r="T83">
        <v>0</v>
      </c>
      <c r="U83">
        <v>0</v>
      </c>
      <c r="V83">
        <v>0</v>
      </c>
      <c r="W83">
        <v>0</v>
      </c>
      <c r="X83">
        <v>0</v>
      </c>
      <c r="Y83" t="s">
        <v>35</v>
      </c>
      <c r="Z83">
        <v>0</v>
      </c>
      <c r="AA83" t="s">
        <v>41</v>
      </c>
      <c r="AB83">
        <v>1</v>
      </c>
      <c r="AC83">
        <v>1001</v>
      </c>
      <c r="AD83">
        <v>0</v>
      </c>
      <c r="AE83">
        <v>28</v>
      </c>
      <c r="AF83">
        <v>201810</v>
      </c>
      <c r="AG83" t="s">
        <v>42</v>
      </c>
      <c r="AH83">
        <v>1</v>
      </c>
      <c r="AI83" t="str">
        <f t="shared" si="21"/>
        <v>INSERT INTO VPAGAR(PGR_LANCTO,PGR_BLOQUEADO,PGR_CHEQUE,PGR_CODBNC,PGR_CODFVR,PGR_CODFC,PGR_CODTD,PGR_VENCTO,PGR_DATAPAGA,PGR_DOCTO,PGR_DTDOCTO,PGR_CODPTT,PGR_MASTER,PGR_OBSERVACAO,PGR_CODPTP,PGR_CODPT,PGR_VLRDESCONTO,PGR_VLREVENTO,PGR_VLRPARCELA,PGR_VLRMULTA,PGR_VLRRETENCAO,PGR_VLRPIS,PGR_VLRCOFINS,PGR_VLRCSLL,PGR_CODCC,PGR_CODSNF,PGR_APR,PGR_CODEMP,PGR_CODFLL,PGR_LOTECNAB,PGR_VERDIREITO,PGR_CODCMP,PGR_REG,PGR_CODUSR) VALUES('131','N',null,'1','17','BOL','NFP','12/7/2018',null,'DOC131','12/5/2018','L','131','RECBTO VENDA IMOV','CR','55','0','973.96','973.96','0','0','0','0','0',null,'0','S','1','1001','0','28','201810','P','1')</v>
      </c>
      <c r="AJ83" t="str">
        <f t="shared" si="22"/>
        <v>12/7/2018</v>
      </c>
      <c r="AK83" t="str">
        <f t="shared" si="23"/>
        <v>12/5/2018</v>
      </c>
    </row>
    <row r="84" spans="1:37" x14ac:dyDescent="0.25">
      <c r="A84">
        <f t="shared" si="24"/>
        <v>132</v>
      </c>
      <c r="B84" t="s">
        <v>34</v>
      </c>
      <c r="C84" t="s">
        <v>35</v>
      </c>
      <c r="D84">
        <v>1</v>
      </c>
      <c r="E84">
        <v>18</v>
      </c>
      <c r="F84" t="s">
        <v>36</v>
      </c>
      <c r="G84" t="s">
        <v>37</v>
      </c>
      <c r="H84" s="1">
        <f t="shared" si="28"/>
        <v>43441</v>
      </c>
      <c r="I84" t="s">
        <v>35</v>
      </c>
      <c r="J84" t="str">
        <f t="shared" si="19"/>
        <v>DOC132</v>
      </c>
      <c r="K84" s="1">
        <f t="shared" si="25"/>
        <v>43439</v>
      </c>
      <c r="L84" t="s">
        <v>39</v>
      </c>
      <c r="M84">
        <f t="shared" si="20"/>
        <v>132</v>
      </c>
      <c r="N84" t="s">
        <v>129</v>
      </c>
      <c r="O84" t="s">
        <v>111</v>
      </c>
      <c r="P84">
        <v>56</v>
      </c>
      <c r="Q84">
        <v>0</v>
      </c>
      <c r="R84">
        <f t="shared" si="26"/>
        <v>1032.6299999999997</v>
      </c>
      <c r="S84">
        <f t="shared" si="27"/>
        <v>1032.6299999999997</v>
      </c>
      <c r="T84">
        <v>0</v>
      </c>
      <c r="U84">
        <v>0</v>
      </c>
      <c r="V84">
        <v>0</v>
      </c>
      <c r="W84">
        <v>0</v>
      </c>
      <c r="X84">
        <v>0</v>
      </c>
      <c r="Y84" t="s">
        <v>35</v>
      </c>
      <c r="Z84">
        <v>0</v>
      </c>
      <c r="AA84" t="s">
        <v>41</v>
      </c>
      <c r="AB84">
        <v>1</v>
      </c>
      <c r="AC84">
        <v>1001</v>
      </c>
      <c r="AD84">
        <v>0</v>
      </c>
      <c r="AE84">
        <v>28</v>
      </c>
      <c r="AF84">
        <v>201810</v>
      </c>
      <c r="AG84" t="s">
        <v>42</v>
      </c>
      <c r="AH84">
        <v>1</v>
      </c>
      <c r="AI84" t="str">
        <f t="shared" si="21"/>
        <v>INSERT INTO VPAGAR(PGR_LANCTO,PGR_BLOQUEADO,PGR_CHEQUE,PGR_CODBNC,PGR_CODFVR,PGR_CODFC,PGR_CODTD,PGR_VENCTO,PGR_DATAPAGA,PGR_DOCTO,PGR_DTDOCTO,PGR_CODPTT,PGR_MASTER,PGR_OBSERVACAO,PGR_CODPTP,PGR_CODPT,PGR_VLRDESCONTO,PGR_VLREVENTO,PGR_VLRPARCELA,PGR_VLRMULTA,PGR_VLRRETENCAO,PGR_VLRPIS,PGR_VLRCOFINS,PGR_VLRCSLL,PGR_CODCC,PGR_CODSNF,PGR_APR,PGR_CODEMP,PGR_CODFLL,PGR_LOTECNAB,PGR_VERDIREITO,PGR_CODCMP,PGR_REG,PGR_CODUSR) VALUES('132','N',null,'1','18','BOL','NFP','12/7/2018',null,'DOC132','12/5/2018','L','132','RECBTO VENDA MOVEIS E UTENSILIOS','CR','56','0','1032.63','1032.63','0','0','0','0','0',null,'0','S','1','1001','0','28','201810','P','1')</v>
      </c>
      <c r="AJ84" t="str">
        <f t="shared" si="22"/>
        <v>12/7/2018</v>
      </c>
      <c r="AK84" t="str">
        <f t="shared" si="23"/>
        <v>12/5/2018</v>
      </c>
    </row>
    <row r="85" spans="1:37" x14ac:dyDescent="0.25">
      <c r="A85">
        <f t="shared" si="24"/>
        <v>133</v>
      </c>
      <c r="B85" t="s">
        <v>34</v>
      </c>
      <c r="C85" t="s">
        <v>35</v>
      </c>
      <c r="D85">
        <v>1</v>
      </c>
      <c r="E85">
        <v>19</v>
      </c>
      <c r="F85" t="s">
        <v>36</v>
      </c>
      <c r="G85" t="s">
        <v>37</v>
      </c>
      <c r="H85" s="1">
        <f t="shared" si="28"/>
        <v>43441</v>
      </c>
      <c r="I85" t="s">
        <v>35</v>
      </c>
      <c r="J85" t="str">
        <f t="shared" si="19"/>
        <v>DOC133</v>
      </c>
      <c r="K85" s="1">
        <f t="shared" si="25"/>
        <v>43439</v>
      </c>
      <c r="L85" t="s">
        <v>39</v>
      </c>
      <c r="M85">
        <f t="shared" si="20"/>
        <v>133</v>
      </c>
      <c r="N85" t="s">
        <v>130</v>
      </c>
      <c r="O85" t="s">
        <v>111</v>
      </c>
      <c r="P85">
        <v>57</v>
      </c>
      <c r="Q85">
        <v>0</v>
      </c>
      <c r="R85">
        <f t="shared" si="26"/>
        <v>1092.2999999999997</v>
      </c>
      <c r="S85">
        <f t="shared" si="27"/>
        <v>1092.2999999999997</v>
      </c>
      <c r="T85">
        <v>0</v>
      </c>
      <c r="U85">
        <v>0</v>
      </c>
      <c r="V85">
        <v>0</v>
      </c>
      <c r="W85">
        <v>0</v>
      </c>
      <c r="X85">
        <v>0</v>
      </c>
      <c r="Y85" t="s">
        <v>35</v>
      </c>
      <c r="Z85">
        <v>0</v>
      </c>
      <c r="AA85" t="s">
        <v>41</v>
      </c>
      <c r="AB85">
        <v>1</v>
      </c>
      <c r="AC85">
        <v>1001</v>
      </c>
      <c r="AD85">
        <v>0</v>
      </c>
      <c r="AE85">
        <v>28</v>
      </c>
      <c r="AF85">
        <v>201810</v>
      </c>
      <c r="AG85" t="s">
        <v>42</v>
      </c>
      <c r="AH85">
        <v>1</v>
      </c>
      <c r="AI85" t="str">
        <f t="shared" si="21"/>
        <v>INSERT INTO VPAGAR(PGR_LANCTO,PGR_BLOQUEADO,PGR_CHEQUE,PGR_CODBNC,PGR_CODFVR,PGR_CODFC,PGR_CODTD,PGR_VENCTO,PGR_DATAPAGA,PGR_DOCTO,PGR_DTDOCTO,PGR_CODPTT,PGR_MASTER,PGR_OBSERVACAO,PGR_CODPTP,PGR_CODPT,PGR_VLRDESCONTO,PGR_VLREVENTO,PGR_VLRPARCELA,PGR_VLRMULTA,PGR_VLRRETENCAO,PGR_VLRPIS,PGR_VLRCOFINS,PGR_VLRCSLL,PGR_CODCC,PGR_CODSNF,PGR_APR,PGR_CODEMP,PGR_CODFLL,PGR_LOTECNAB,PGR_VERDIREITO,PGR_CODCMP,PGR_REG,PGR_CODUSR) VALUES('133','N',null,'1','19','BOL','NFP','12/7/2018',null,'DOC133','12/5/2018','L','133','RECBTO VENDA OUTROS BENS DIVERSOS','CR','57','0','1092.3','1092.3','0','0','0','0','0',null,'0','S','1','1001','0','28','201810','P','1')</v>
      </c>
      <c r="AJ85" t="str">
        <f t="shared" si="22"/>
        <v>12/7/2018</v>
      </c>
      <c r="AK85" t="str">
        <f t="shared" si="23"/>
        <v>12/5/2018</v>
      </c>
    </row>
    <row r="86" spans="1:37" x14ac:dyDescent="0.25">
      <c r="A86">
        <f t="shared" si="24"/>
        <v>134</v>
      </c>
      <c r="B86" t="s">
        <v>34</v>
      </c>
      <c r="C86" t="s">
        <v>35</v>
      </c>
      <c r="D86">
        <v>1</v>
      </c>
      <c r="E86">
        <v>20</v>
      </c>
      <c r="F86" t="s">
        <v>36</v>
      </c>
      <c r="G86" t="s">
        <v>37</v>
      </c>
      <c r="H86" s="1">
        <f t="shared" si="28"/>
        <v>43441</v>
      </c>
      <c r="I86" t="s">
        <v>35</v>
      </c>
      <c r="J86" t="str">
        <f t="shared" si="19"/>
        <v>DOC134</v>
      </c>
      <c r="K86" s="1">
        <f t="shared" si="25"/>
        <v>43439</v>
      </c>
      <c r="L86" t="s">
        <v>39</v>
      </c>
      <c r="M86">
        <f t="shared" si="20"/>
        <v>134</v>
      </c>
      <c r="N86" t="s">
        <v>131</v>
      </c>
      <c r="O86" t="s">
        <v>111</v>
      </c>
      <c r="P86">
        <v>58</v>
      </c>
      <c r="Q86">
        <v>0</v>
      </c>
      <c r="R86">
        <f t="shared" si="26"/>
        <v>1152.9699999999998</v>
      </c>
      <c r="S86">
        <f t="shared" si="27"/>
        <v>1152.9699999999998</v>
      </c>
      <c r="T86">
        <v>0</v>
      </c>
      <c r="U86">
        <v>0</v>
      </c>
      <c r="V86">
        <v>0</v>
      </c>
      <c r="W86">
        <v>0</v>
      </c>
      <c r="X86">
        <v>0</v>
      </c>
      <c r="Y86" t="s">
        <v>35</v>
      </c>
      <c r="Z86">
        <v>0</v>
      </c>
      <c r="AA86" t="s">
        <v>41</v>
      </c>
      <c r="AB86">
        <v>1</v>
      </c>
      <c r="AC86">
        <v>1001</v>
      </c>
      <c r="AD86">
        <v>0</v>
      </c>
      <c r="AE86">
        <v>28</v>
      </c>
      <c r="AF86">
        <v>201810</v>
      </c>
      <c r="AG86" t="s">
        <v>42</v>
      </c>
      <c r="AH86">
        <v>1</v>
      </c>
      <c r="AI86" t="str">
        <f t="shared" si="21"/>
        <v>INSERT INTO VPAGAR(PGR_LANCTO,PGR_BLOQUEADO,PGR_CHEQUE,PGR_CODBNC,PGR_CODFVR,PGR_CODFC,PGR_CODTD,PGR_VENCTO,PGR_DATAPAGA,PGR_DOCTO,PGR_DTDOCTO,PGR_CODPTT,PGR_MASTER,PGR_OBSERVACAO,PGR_CODPTP,PGR_CODPT,PGR_VLRDESCONTO,PGR_VLREVENTO,PGR_VLRPARCELA,PGR_VLRMULTA,PGR_VLRRETENCAO,PGR_VLRPIS,PGR_VLRCOFINS,PGR_VLRCSLL,PGR_CODCC,PGR_CODSNF,PGR_APR,PGR_CODEMP,PGR_CODFLL,PGR_LOTECNAB,PGR_VERDIREITO,PGR_CODCMP,PGR_REG,PGR_CODUSR) VALUES('134','N',null,'1','20','BOL','NFP','12/7/2018',null,'DOC134','12/5/2018','L','134','RECBTO VENDA VEIC','CR','58','0','1152.97','1152.97','0','0','0','0','0',null,'0','S','1','1001','0','28','201810','P','1')</v>
      </c>
      <c r="AJ86" t="str">
        <f t="shared" si="22"/>
        <v>12/7/2018</v>
      </c>
      <c r="AK86" t="str">
        <f t="shared" si="23"/>
        <v>12/5/2018</v>
      </c>
    </row>
    <row r="87" spans="1:37" x14ac:dyDescent="0.25">
      <c r="A87">
        <f t="shared" si="24"/>
        <v>135</v>
      </c>
      <c r="B87" t="s">
        <v>34</v>
      </c>
      <c r="C87" t="s">
        <v>35</v>
      </c>
      <c r="D87">
        <v>1</v>
      </c>
      <c r="E87">
        <v>21</v>
      </c>
      <c r="F87" t="s">
        <v>36</v>
      </c>
      <c r="G87" t="s">
        <v>37</v>
      </c>
      <c r="H87" s="1">
        <f t="shared" si="28"/>
        <v>43441</v>
      </c>
      <c r="I87" t="s">
        <v>35</v>
      </c>
      <c r="J87" t="str">
        <f t="shared" si="19"/>
        <v>DOC135</v>
      </c>
      <c r="K87" s="1">
        <f t="shared" si="25"/>
        <v>43439</v>
      </c>
      <c r="L87" t="s">
        <v>39</v>
      </c>
      <c r="M87">
        <f t="shared" si="20"/>
        <v>135</v>
      </c>
      <c r="N87" t="s">
        <v>132</v>
      </c>
      <c r="O87" t="s">
        <v>111</v>
      </c>
      <c r="P87">
        <v>172</v>
      </c>
      <c r="Q87">
        <v>0</v>
      </c>
      <c r="R87">
        <f t="shared" si="26"/>
        <v>1327.6399999999999</v>
      </c>
      <c r="S87">
        <f t="shared" si="27"/>
        <v>1327.6399999999999</v>
      </c>
      <c r="T87">
        <v>0</v>
      </c>
      <c r="U87">
        <v>0</v>
      </c>
      <c r="V87">
        <v>0</v>
      </c>
      <c r="W87">
        <v>0</v>
      </c>
      <c r="X87">
        <v>0</v>
      </c>
      <c r="Y87" t="s">
        <v>35</v>
      </c>
      <c r="Z87">
        <v>0</v>
      </c>
      <c r="AA87" t="s">
        <v>41</v>
      </c>
      <c r="AB87">
        <v>1</v>
      </c>
      <c r="AC87">
        <v>1001</v>
      </c>
      <c r="AD87">
        <v>0</v>
      </c>
      <c r="AE87">
        <v>28</v>
      </c>
      <c r="AF87">
        <v>201810</v>
      </c>
      <c r="AG87" t="s">
        <v>42</v>
      </c>
      <c r="AH87">
        <v>1</v>
      </c>
      <c r="AI87" t="str">
        <f t="shared" si="21"/>
        <v>INSERT INTO VPAGAR(PGR_LANCTO,PGR_BLOQUEADO,PGR_CHEQUE,PGR_CODBNC,PGR_CODFVR,PGR_CODFC,PGR_CODTD,PGR_VENCTO,PGR_DATAPAGA,PGR_DOCTO,PGR_DTDOCTO,PGR_CODPTT,PGR_MASTER,PGR_OBSERVACAO,PGR_CODPTP,PGR_CODPT,PGR_VLRDESCONTO,PGR_VLREVENTO,PGR_VLRPARCELA,PGR_VLRMULTA,PGR_VLRRETENCAO,PGR_VLRPIS,PGR_VLRCOFINS,PGR_VLRCSLL,PGR_CODCC,PGR_CODSNF,PGR_APR,PGR_CODEMP,PGR_CODFLL,PGR_LOTECNAB,PGR_VERDIREITO,PGR_CODCMP,PGR_REG,PGR_CODUSR) VALUES('135','N',null,'1','21','BOL','NFP','12/7/2018',null,'DOC135','12/5/2018','L','135','RETORNO ACOES JUDICIAIS CIVEIS CRED','CR','172','0','1327.64','1327.64','0','0','0','0','0',null,'0','S','1','1001','0','28','201810','P','1')</v>
      </c>
      <c r="AJ87" t="str">
        <f t="shared" si="22"/>
        <v>12/7/2018</v>
      </c>
      <c r="AK87" t="str">
        <f t="shared" si="23"/>
        <v>12/5/2018</v>
      </c>
    </row>
    <row r="88" spans="1:37" x14ac:dyDescent="0.25">
      <c r="A88">
        <f t="shared" si="24"/>
        <v>136</v>
      </c>
      <c r="B88" t="s">
        <v>34</v>
      </c>
      <c r="C88" t="s">
        <v>35</v>
      </c>
      <c r="D88">
        <v>1</v>
      </c>
      <c r="E88">
        <v>22</v>
      </c>
      <c r="F88" t="s">
        <v>36</v>
      </c>
      <c r="G88" t="s">
        <v>37</v>
      </c>
      <c r="H88" s="1">
        <f t="shared" si="28"/>
        <v>43441</v>
      </c>
      <c r="I88" t="s">
        <v>35</v>
      </c>
      <c r="J88" t="str">
        <f t="shared" si="19"/>
        <v>DOC136</v>
      </c>
      <c r="K88" s="1">
        <f t="shared" si="25"/>
        <v>43439</v>
      </c>
      <c r="L88" t="s">
        <v>39</v>
      </c>
      <c r="M88">
        <f t="shared" si="20"/>
        <v>136</v>
      </c>
      <c r="N88" t="s">
        <v>133</v>
      </c>
      <c r="O88" t="s">
        <v>111</v>
      </c>
      <c r="P88">
        <v>174</v>
      </c>
      <c r="Q88">
        <v>0</v>
      </c>
      <c r="R88">
        <f t="shared" si="26"/>
        <v>1504.31</v>
      </c>
      <c r="S88">
        <f t="shared" si="27"/>
        <v>1504.31</v>
      </c>
      <c r="T88">
        <v>0</v>
      </c>
      <c r="U88">
        <v>0</v>
      </c>
      <c r="V88">
        <v>0</v>
      </c>
      <c r="W88">
        <v>0</v>
      </c>
      <c r="X88">
        <v>0</v>
      </c>
      <c r="Y88" t="s">
        <v>35</v>
      </c>
      <c r="Z88">
        <v>0</v>
      </c>
      <c r="AA88" t="s">
        <v>41</v>
      </c>
      <c r="AB88">
        <v>1</v>
      </c>
      <c r="AC88">
        <v>1001</v>
      </c>
      <c r="AD88">
        <v>0</v>
      </c>
      <c r="AE88">
        <v>28</v>
      </c>
      <c r="AF88">
        <v>201810</v>
      </c>
      <c r="AG88" t="s">
        <v>42</v>
      </c>
      <c r="AH88">
        <v>1</v>
      </c>
      <c r="AI88" t="str">
        <f t="shared" si="21"/>
        <v>INSERT INTO VPAGAR(PGR_LANCTO,PGR_BLOQUEADO,PGR_CHEQUE,PGR_CODBNC,PGR_CODFVR,PGR_CODFC,PGR_CODTD,PGR_VENCTO,PGR_DATAPAGA,PGR_DOCTO,PGR_DTDOCTO,PGR_CODPTT,PGR_MASTER,PGR_OBSERVACAO,PGR_CODPTP,PGR_CODPT,PGR_VLRDESCONTO,PGR_VLREVENTO,PGR_VLRPARCELA,PGR_VLRMULTA,PGR_VLRRETENCAO,PGR_VLRPIS,PGR_VLRCOFINS,PGR_VLRCSLL,PGR_CODCC,PGR_CODSNF,PGR_APR,PGR_CODEMP,PGR_CODFLL,PGR_LOTECNAB,PGR_VERDIREITO,PGR_CODCMP,PGR_REG,PGR_CODUSR) VALUES('136','N',null,'1','22','BOL','NFP','12/7/2018',null,'DOC136','12/5/2018','L','136','RETORNO ACOES JUDICIAIS FISCAIS CREDITO','CR','174','0','1504.31','1504.31','0','0','0','0','0',null,'0','S','1','1001','0','28','201810','P','1')</v>
      </c>
      <c r="AJ88" t="str">
        <f t="shared" si="22"/>
        <v>12/7/2018</v>
      </c>
      <c r="AK88" t="str">
        <f t="shared" si="23"/>
        <v>12/5/2018</v>
      </c>
    </row>
    <row r="89" spans="1:37" x14ac:dyDescent="0.25">
      <c r="A89">
        <f t="shared" si="24"/>
        <v>137</v>
      </c>
      <c r="B89" t="s">
        <v>34</v>
      </c>
      <c r="C89" t="s">
        <v>35</v>
      </c>
      <c r="D89">
        <v>1</v>
      </c>
      <c r="E89">
        <v>23</v>
      </c>
      <c r="F89" t="s">
        <v>36</v>
      </c>
      <c r="G89" t="s">
        <v>37</v>
      </c>
      <c r="H89" s="1">
        <f t="shared" si="28"/>
        <v>43441</v>
      </c>
      <c r="I89" t="s">
        <v>35</v>
      </c>
      <c r="J89" t="str">
        <f t="shared" si="19"/>
        <v>DOC137</v>
      </c>
      <c r="K89" s="1">
        <f t="shared" si="25"/>
        <v>43439</v>
      </c>
      <c r="L89" t="s">
        <v>39</v>
      </c>
      <c r="M89">
        <f t="shared" si="20"/>
        <v>137</v>
      </c>
      <c r="N89" t="s">
        <v>134</v>
      </c>
      <c r="O89" t="s">
        <v>111</v>
      </c>
      <c r="P89">
        <v>176</v>
      </c>
      <c r="Q89">
        <v>0</v>
      </c>
      <c r="R89">
        <f t="shared" si="26"/>
        <v>1682.98</v>
      </c>
      <c r="S89">
        <f t="shared" si="27"/>
        <v>1682.98</v>
      </c>
      <c r="T89">
        <v>0</v>
      </c>
      <c r="U89">
        <v>0</v>
      </c>
      <c r="V89">
        <v>0</v>
      </c>
      <c r="W89">
        <v>0</v>
      </c>
      <c r="X89">
        <v>0</v>
      </c>
      <c r="Y89" t="s">
        <v>35</v>
      </c>
      <c r="Z89">
        <v>0</v>
      </c>
      <c r="AA89" t="s">
        <v>41</v>
      </c>
      <c r="AB89">
        <v>1</v>
      </c>
      <c r="AC89">
        <v>1001</v>
      </c>
      <c r="AD89">
        <v>0</v>
      </c>
      <c r="AE89">
        <v>28</v>
      </c>
      <c r="AF89">
        <v>201810</v>
      </c>
      <c r="AG89" t="s">
        <v>42</v>
      </c>
      <c r="AH89">
        <v>1</v>
      </c>
      <c r="AI89" t="str">
        <f t="shared" si="21"/>
        <v>INSERT INTO VPAGAR(PGR_LANCTO,PGR_BLOQUEADO,PGR_CHEQUE,PGR_CODBNC,PGR_CODFVR,PGR_CODFC,PGR_CODTD,PGR_VENCTO,PGR_DATAPAGA,PGR_DOCTO,PGR_DTDOCTO,PGR_CODPTT,PGR_MASTER,PGR_OBSERVACAO,PGR_CODPTP,PGR_CODPT,PGR_VLRDESCONTO,PGR_VLREVENTO,PGR_VLRPARCELA,PGR_VLRMULTA,PGR_VLRRETENCAO,PGR_VLRPIS,PGR_VLRCOFINS,PGR_VLRCSLL,PGR_CODCC,PGR_CODSNF,PGR_APR,PGR_CODEMP,PGR_CODFLL,PGR_LOTECNAB,PGR_VERDIREITO,PGR_CODCMP,PGR_REG,PGR_CODUSR) VALUES('137','N',null,'1','23','BOL','NFP','12/7/2018',null,'DOC137','12/5/2018','L','137','RETORNO ACOES JUDICIAIS TRABALHISTAS CRED','CR','176','0','1682.98','1682.98','0','0','0','0','0',null,'0','S','1','1001','0','28','201810','P','1')</v>
      </c>
      <c r="AJ89" t="str">
        <f t="shared" si="22"/>
        <v>12/7/2018</v>
      </c>
      <c r="AK89" t="str">
        <f t="shared" si="23"/>
        <v>12/5/2018</v>
      </c>
    </row>
    <row r="90" spans="1:37" x14ac:dyDescent="0.25">
      <c r="A90">
        <f t="shared" si="24"/>
        <v>138</v>
      </c>
      <c r="B90" t="s">
        <v>34</v>
      </c>
      <c r="C90" t="s">
        <v>35</v>
      </c>
      <c r="D90">
        <v>1</v>
      </c>
      <c r="E90">
        <v>24</v>
      </c>
      <c r="F90" t="s">
        <v>36</v>
      </c>
      <c r="G90" t="s">
        <v>37</v>
      </c>
      <c r="H90" s="1">
        <f t="shared" si="28"/>
        <v>43441</v>
      </c>
      <c r="I90" t="s">
        <v>35</v>
      </c>
      <c r="J90" t="str">
        <f t="shared" si="19"/>
        <v>DOC138</v>
      </c>
      <c r="K90" s="1">
        <f t="shared" si="25"/>
        <v>43439</v>
      </c>
      <c r="L90" t="s">
        <v>39</v>
      </c>
      <c r="M90">
        <f t="shared" si="20"/>
        <v>138</v>
      </c>
      <c r="N90" t="s">
        <v>135</v>
      </c>
      <c r="O90" t="s">
        <v>111</v>
      </c>
      <c r="P90">
        <v>249</v>
      </c>
      <c r="Q90">
        <v>0</v>
      </c>
      <c r="R90">
        <f t="shared" si="26"/>
        <v>1934.65</v>
      </c>
      <c r="S90">
        <f t="shared" si="27"/>
        <v>1934.65</v>
      </c>
      <c r="T90">
        <v>0</v>
      </c>
      <c r="U90">
        <v>0</v>
      </c>
      <c r="V90">
        <v>0</v>
      </c>
      <c r="W90">
        <v>0</v>
      </c>
      <c r="X90">
        <v>0</v>
      </c>
      <c r="Y90" t="s">
        <v>35</v>
      </c>
      <c r="Z90">
        <v>0</v>
      </c>
      <c r="AA90" t="s">
        <v>41</v>
      </c>
      <c r="AB90">
        <v>1</v>
      </c>
      <c r="AC90">
        <v>1001</v>
      </c>
      <c r="AD90">
        <v>0</v>
      </c>
      <c r="AE90">
        <v>28</v>
      </c>
      <c r="AF90">
        <v>201810</v>
      </c>
      <c r="AG90" t="s">
        <v>42</v>
      </c>
      <c r="AH90">
        <v>1</v>
      </c>
      <c r="AI90" t="str">
        <f t="shared" si="21"/>
        <v>INSERT INTO VPAGAR(PGR_LANCTO,PGR_BLOQUEADO,PGR_CHEQUE,PGR_CODBNC,PGR_CODFVR,PGR_CODFC,PGR_CODTD,PGR_VENCTO,PGR_DATAPAGA,PGR_DOCTO,PGR_DTDOCTO,PGR_CODPTT,PGR_MASTER,PGR_OBSERVACAO,PGR_CODPTP,PGR_CODPT,PGR_VLRDESCONTO,PGR_VLREVENTO,PGR_VLRPARCELA,PGR_VLRMULTA,PGR_VLRRETENCAO,PGR_VLRPIS,PGR_VLRCOFINS,PGR_VLRCSLL,PGR_CODCC,PGR_CODSNF,PGR_APR,PGR_CODEMP,PGR_CODFLL,PGR_LOTECNAB,PGR_VERDIREITO,PGR_CODCMP,PGR_REG,PGR_CODUSR) VALUES('138','N',null,'1','24','BOL','NFP','12/7/2018',null,'DOC138','12/5/2018','L','138','GANHO EM OPERACAO CAMBIO','CR','249','0','1934.65','1934.65','0','0','0','0','0',null,'0','S','1','1001','0','28','201810','P','1')</v>
      </c>
      <c r="AJ90" t="str">
        <f t="shared" si="22"/>
        <v>12/7/2018</v>
      </c>
      <c r="AK90" t="str">
        <f t="shared" si="23"/>
        <v>12/5/2018</v>
      </c>
    </row>
    <row r="91" spans="1:37" x14ac:dyDescent="0.25">
      <c r="A91">
        <f t="shared" si="24"/>
        <v>139</v>
      </c>
      <c r="B91" t="s">
        <v>34</v>
      </c>
      <c r="C91" t="s">
        <v>35</v>
      </c>
      <c r="D91">
        <v>1</v>
      </c>
      <c r="E91">
        <v>25</v>
      </c>
      <c r="F91" t="s">
        <v>36</v>
      </c>
      <c r="G91" t="s">
        <v>37</v>
      </c>
      <c r="H91" s="1">
        <f t="shared" si="28"/>
        <v>43441</v>
      </c>
      <c r="I91" t="s">
        <v>35</v>
      </c>
      <c r="J91" t="str">
        <f t="shared" si="19"/>
        <v>DOC139</v>
      </c>
      <c r="K91" s="1">
        <f t="shared" si="25"/>
        <v>43439</v>
      </c>
      <c r="L91" t="s">
        <v>39</v>
      </c>
      <c r="M91">
        <f t="shared" si="20"/>
        <v>139</v>
      </c>
      <c r="N91" t="s">
        <v>136</v>
      </c>
      <c r="O91" t="s">
        <v>111</v>
      </c>
      <c r="P91">
        <v>250</v>
      </c>
      <c r="Q91">
        <v>0</v>
      </c>
      <c r="R91">
        <f t="shared" si="26"/>
        <v>2187.3200000000002</v>
      </c>
      <c r="S91">
        <f t="shared" si="27"/>
        <v>2187.3200000000002</v>
      </c>
      <c r="T91">
        <v>0</v>
      </c>
      <c r="U91">
        <v>0</v>
      </c>
      <c r="V91">
        <v>0</v>
      </c>
      <c r="W91">
        <v>0</v>
      </c>
      <c r="X91">
        <v>0</v>
      </c>
      <c r="Y91" t="s">
        <v>35</v>
      </c>
      <c r="Z91">
        <v>0</v>
      </c>
      <c r="AA91" t="s">
        <v>41</v>
      </c>
      <c r="AB91">
        <v>1</v>
      </c>
      <c r="AC91">
        <v>1001</v>
      </c>
      <c r="AD91">
        <v>0</v>
      </c>
      <c r="AE91">
        <v>28</v>
      </c>
      <c r="AF91">
        <v>201810</v>
      </c>
      <c r="AG91" t="s">
        <v>42</v>
      </c>
      <c r="AH91">
        <v>1</v>
      </c>
      <c r="AI91" t="str">
        <f t="shared" si="21"/>
        <v>INSERT INTO VPAGAR(PGR_LANCTO,PGR_BLOQUEADO,PGR_CHEQUE,PGR_CODBNC,PGR_CODFVR,PGR_CODFC,PGR_CODTD,PGR_VENCTO,PGR_DATAPAGA,PGR_DOCTO,PGR_DTDOCTO,PGR_CODPTT,PGR_MASTER,PGR_OBSERVACAO,PGR_CODPTP,PGR_CODPT,PGR_VLRDESCONTO,PGR_VLREVENTO,PGR_VLRPARCELA,PGR_VLRMULTA,PGR_VLRRETENCAO,PGR_VLRPIS,PGR_VLRCOFINS,PGR_VLRCSLL,PGR_CODCC,PGR_CODSNF,PGR_APR,PGR_CODEMP,PGR_CODFLL,PGR_LOTECNAB,PGR_VERDIREITO,PGR_CODCMP,PGR_REG,PGR_CODUSR) VALUES('139','N',null,'1','25','BOL','NFP','12/7/2018',null,'DOC139','12/5/2018','L','139','JUROS RECEBIDO APLICACOES FINANC BANCARIAS','CR','250','0','2187.32','2187.32','0','0','0','0','0',null,'0','S','1','1001','0','28','201810','P','1')</v>
      </c>
      <c r="AJ91" t="str">
        <f t="shared" si="22"/>
        <v>12/7/2018</v>
      </c>
      <c r="AK91" t="str">
        <f t="shared" si="23"/>
        <v>12/5/2018</v>
      </c>
    </row>
    <row r="92" spans="1:37" x14ac:dyDescent="0.25">
      <c r="A92">
        <f t="shared" si="24"/>
        <v>140</v>
      </c>
      <c r="B92" t="s">
        <v>34</v>
      </c>
      <c r="C92" t="s">
        <v>35</v>
      </c>
      <c r="D92">
        <v>1</v>
      </c>
      <c r="E92">
        <v>26</v>
      </c>
      <c r="F92" t="s">
        <v>36</v>
      </c>
      <c r="G92" t="s">
        <v>37</v>
      </c>
      <c r="H92" s="1">
        <f t="shared" si="28"/>
        <v>43441</v>
      </c>
      <c r="I92" t="s">
        <v>35</v>
      </c>
      <c r="J92" t="str">
        <f t="shared" si="19"/>
        <v>DOC140</v>
      </c>
      <c r="K92" s="1">
        <f t="shared" si="25"/>
        <v>43439</v>
      </c>
      <c r="L92" t="s">
        <v>39</v>
      </c>
      <c r="M92">
        <f t="shared" si="20"/>
        <v>140</v>
      </c>
      <c r="N92" t="s">
        <v>137</v>
      </c>
      <c r="O92" t="s">
        <v>111</v>
      </c>
      <c r="P92">
        <v>251</v>
      </c>
      <c r="Q92">
        <v>0</v>
      </c>
      <c r="R92">
        <f t="shared" si="26"/>
        <v>2440.9900000000002</v>
      </c>
      <c r="S92">
        <f t="shared" si="27"/>
        <v>2440.9900000000002</v>
      </c>
      <c r="T92">
        <v>0</v>
      </c>
      <c r="U92">
        <v>0</v>
      </c>
      <c r="V92">
        <v>0</v>
      </c>
      <c r="W92">
        <v>0</v>
      </c>
      <c r="X92">
        <v>0</v>
      </c>
      <c r="Y92" t="s">
        <v>35</v>
      </c>
      <c r="Z92">
        <v>0</v>
      </c>
      <c r="AA92" t="s">
        <v>41</v>
      </c>
      <c r="AB92">
        <v>1</v>
      </c>
      <c r="AC92">
        <v>1001</v>
      </c>
      <c r="AD92">
        <v>0</v>
      </c>
      <c r="AE92">
        <v>28</v>
      </c>
      <c r="AF92">
        <v>201810</v>
      </c>
      <c r="AG92" t="s">
        <v>42</v>
      </c>
      <c r="AH92">
        <v>1</v>
      </c>
      <c r="AI92" t="str">
        <f t="shared" si="21"/>
        <v>INSERT INTO VPAGAR(PGR_LANCTO,PGR_BLOQUEADO,PGR_CHEQUE,PGR_CODBNC,PGR_CODFVR,PGR_CODFC,PGR_CODTD,PGR_VENCTO,PGR_DATAPAGA,PGR_DOCTO,PGR_DTDOCTO,PGR_CODPTT,PGR_MASTER,PGR_OBSERVACAO,PGR_CODPTP,PGR_CODPT,PGR_VLRDESCONTO,PGR_VLREVENTO,PGR_VLRPARCELA,PGR_VLRMULTA,PGR_VLRRETENCAO,PGR_VLRPIS,PGR_VLRCOFINS,PGR_VLRCSLL,PGR_CODCC,PGR_CODSNF,PGR_APR,PGR_CODEMP,PGR_CODFLL,PGR_LOTECNAB,PGR_VERDIREITO,PGR_CODCMP,PGR_REG,PGR_CODUSR) VALUES('140','N',null,'1','26','BOL','NFP','12/7/2018',null,'DOC140','12/5/2018','L','140','JUROS RECEBIDO EMPRESTIMOS TERCEIROS','CR','251','0','2440.99','2440.99','0','0','0','0','0',null,'0','S','1','1001','0','28','201810','P','1')</v>
      </c>
      <c r="AJ92" t="str">
        <f t="shared" si="22"/>
        <v>12/7/2018</v>
      </c>
      <c r="AK92" t="str">
        <f t="shared" si="23"/>
        <v>12/5/2018</v>
      </c>
    </row>
    <row r="93" spans="1:37" x14ac:dyDescent="0.25">
      <c r="A93">
        <f t="shared" si="24"/>
        <v>141</v>
      </c>
      <c r="B93" t="s">
        <v>34</v>
      </c>
      <c r="C93" t="s">
        <v>35</v>
      </c>
      <c r="D93">
        <v>1</v>
      </c>
      <c r="E93">
        <v>27</v>
      </c>
      <c r="F93" t="s">
        <v>36</v>
      </c>
      <c r="G93" t="s">
        <v>37</v>
      </c>
      <c r="H93" s="1">
        <f t="shared" si="28"/>
        <v>43441</v>
      </c>
      <c r="I93" t="s">
        <v>35</v>
      </c>
      <c r="J93" t="str">
        <f t="shared" si="19"/>
        <v>DOC141</v>
      </c>
      <c r="K93" s="1">
        <f t="shared" si="25"/>
        <v>43439</v>
      </c>
      <c r="L93" t="s">
        <v>39</v>
      </c>
      <c r="M93">
        <f t="shared" si="20"/>
        <v>141</v>
      </c>
      <c r="N93" t="s">
        <v>138</v>
      </c>
      <c r="O93" t="s">
        <v>111</v>
      </c>
      <c r="P93">
        <v>252</v>
      </c>
      <c r="Q93">
        <v>0</v>
      </c>
      <c r="R93">
        <f t="shared" si="26"/>
        <v>2695.6600000000003</v>
      </c>
      <c r="S93">
        <f t="shared" si="27"/>
        <v>2695.6600000000003</v>
      </c>
      <c r="T93">
        <v>0</v>
      </c>
      <c r="U93">
        <v>0</v>
      </c>
      <c r="V93">
        <v>0</v>
      </c>
      <c r="W93">
        <v>0</v>
      </c>
      <c r="X93">
        <v>0</v>
      </c>
      <c r="Y93" t="s">
        <v>35</v>
      </c>
      <c r="Z93">
        <v>0</v>
      </c>
      <c r="AA93" t="s">
        <v>41</v>
      </c>
      <c r="AB93">
        <v>1</v>
      </c>
      <c r="AC93">
        <v>1001</v>
      </c>
      <c r="AD93">
        <v>0</v>
      </c>
      <c r="AE93">
        <v>28</v>
      </c>
      <c r="AF93">
        <v>201810</v>
      </c>
      <c r="AG93" t="s">
        <v>42</v>
      </c>
      <c r="AH93">
        <v>1</v>
      </c>
      <c r="AI93" t="str">
        <f t="shared" si="21"/>
        <v>INSERT INTO VPAGAR(PGR_LANCTO,PGR_BLOQUEADO,PGR_CHEQUE,PGR_CODBNC,PGR_CODFVR,PGR_CODFC,PGR_CODTD,PGR_VENCTO,PGR_DATAPAGA,PGR_DOCTO,PGR_DTDOCTO,PGR_CODPTT,PGR_MASTER,PGR_OBSERVACAO,PGR_CODPTP,PGR_CODPT,PGR_VLRDESCONTO,PGR_VLREVENTO,PGR_VLRPARCELA,PGR_VLRMULTA,PGR_VLRRETENCAO,PGR_VLRPIS,PGR_VLRCOFINS,PGR_VLRCSLL,PGR_CODCC,PGR_CODSNF,PGR_APR,PGR_CODEMP,PGR_CODFLL,PGR_LOTECNAB,PGR_VERDIREITO,PGR_CODCMP,PGR_REG,PGR_CODUSR) VALUES('141','N',null,'1','27','BOL','NFP','12/7/2018',null,'DOC141','12/5/2018','L','141','JUROS RECEBIDO EMPRESTIMOS EMPRESAS DO GRUPO','CR','252','0','2695.66','2695.66','0','0','0','0','0',null,'0','S','1','1001','0','28','201810','P','1')</v>
      </c>
      <c r="AJ93" t="str">
        <f t="shared" si="22"/>
        <v>12/7/2018</v>
      </c>
      <c r="AK93" t="str">
        <f t="shared" si="23"/>
        <v>12/5/2018</v>
      </c>
    </row>
    <row r="94" spans="1:37" x14ac:dyDescent="0.25">
      <c r="A94">
        <f t="shared" si="24"/>
        <v>142</v>
      </c>
      <c r="B94" t="s">
        <v>34</v>
      </c>
      <c r="C94" t="s">
        <v>35</v>
      </c>
      <c r="D94">
        <v>1</v>
      </c>
      <c r="E94">
        <v>28</v>
      </c>
      <c r="F94" t="s">
        <v>36</v>
      </c>
      <c r="G94" t="s">
        <v>37</v>
      </c>
      <c r="H94" s="1">
        <f t="shared" si="28"/>
        <v>43441</v>
      </c>
      <c r="I94" t="s">
        <v>35</v>
      </c>
      <c r="J94" t="str">
        <f t="shared" si="19"/>
        <v>DOC142</v>
      </c>
      <c r="K94" s="1">
        <f t="shared" si="25"/>
        <v>43439</v>
      </c>
      <c r="L94" t="s">
        <v>39</v>
      </c>
      <c r="M94">
        <f t="shared" si="20"/>
        <v>142</v>
      </c>
      <c r="N94" t="s">
        <v>139</v>
      </c>
      <c r="O94" t="s">
        <v>111</v>
      </c>
      <c r="P94">
        <v>253</v>
      </c>
      <c r="Q94">
        <v>0</v>
      </c>
      <c r="R94">
        <f t="shared" si="26"/>
        <v>2951.3300000000004</v>
      </c>
      <c r="S94">
        <f t="shared" si="27"/>
        <v>2951.3300000000004</v>
      </c>
      <c r="T94">
        <v>0</v>
      </c>
      <c r="U94">
        <v>0</v>
      </c>
      <c r="V94">
        <v>0</v>
      </c>
      <c r="W94">
        <v>0</v>
      </c>
      <c r="X94">
        <v>0</v>
      </c>
      <c r="Y94" t="s">
        <v>35</v>
      </c>
      <c r="Z94">
        <v>0</v>
      </c>
      <c r="AA94" t="s">
        <v>41</v>
      </c>
      <c r="AB94">
        <v>1</v>
      </c>
      <c r="AC94">
        <v>1001</v>
      </c>
      <c r="AD94">
        <v>0</v>
      </c>
      <c r="AE94">
        <v>28</v>
      </c>
      <c r="AF94">
        <v>201810</v>
      </c>
      <c r="AG94" t="s">
        <v>42</v>
      </c>
      <c r="AH94">
        <v>1</v>
      </c>
      <c r="AI94" t="str">
        <f t="shared" si="21"/>
        <v>INSERT INTO VPAGAR(PGR_LANCTO,PGR_BLOQUEADO,PGR_CHEQUE,PGR_CODBNC,PGR_CODFVR,PGR_CODFC,PGR_CODTD,PGR_VENCTO,PGR_DATAPAGA,PGR_DOCTO,PGR_DTDOCTO,PGR_CODPTT,PGR_MASTER,PGR_OBSERVACAO,PGR_CODPTP,PGR_CODPT,PGR_VLRDESCONTO,PGR_VLREVENTO,PGR_VLRPARCELA,PGR_VLRMULTA,PGR_VLRRETENCAO,PGR_VLRPIS,PGR_VLRCOFINS,PGR_VLRCSLL,PGR_CODCC,PGR_CODSNF,PGR_APR,PGR_CODEMP,PGR_CODFLL,PGR_LOTECNAB,PGR_VERDIREITO,PGR_CODCMP,PGR_REG,PGR_CODUSR) VALUES('142','N',null,'1','28','BOL','NFP','12/7/2018',null,'DOC142','12/5/2018','L','142','JUROS RECEBIDO OUTRAS OPERACOES','CR','253','0','2951.33','2951.33','0','0','0','0','0',null,'0','S','1','1001','0','28','201810','P','1')</v>
      </c>
      <c r="AJ94" t="str">
        <f t="shared" si="22"/>
        <v>12/7/2018</v>
      </c>
      <c r="AK94" t="str">
        <f t="shared" si="23"/>
        <v>12/5/2018</v>
      </c>
    </row>
    <row r="95" spans="1:37" x14ac:dyDescent="0.25">
      <c r="A95">
        <f t="shared" si="24"/>
        <v>143</v>
      </c>
      <c r="B95" t="s">
        <v>34</v>
      </c>
      <c r="C95" t="s">
        <v>35</v>
      </c>
      <c r="D95">
        <v>1</v>
      </c>
      <c r="E95">
        <v>29</v>
      </c>
      <c r="F95" t="s">
        <v>36</v>
      </c>
      <c r="G95" t="s">
        <v>37</v>
      </c>
      <c r="H95" s="1">
        <f>H94+1</f>
        <v>43442</v>
      </c>
      <c r="I95" t="s">
        <v>35</v>
      </c>
      <c r="J95" t="str">
        <f t="shared" si="19"/>
        <v>DOC143</v>
      </c>
      <c r="K95" s="1">
        <f t="shared" si="25"/>
        <v>43439</v>
      </c>
      <c r="L95" t="s">
        <v>39</v>
      </c>
      <c r="M95">
        <f t="shared" si="20"/>
        <v>143</v>
      </c>
      <c r="N95" t="s">
        <v>140</v>
      </c>
      <c r="O95" t="s">
        <v>111</v>
      </c>
      <c r="P95">
        <v>254</v>
      </c>
      <c r="Q95">
        <v>0</v>
      </c>
      <c r="R95">
        <f t="shared" si="26"/>
        <v>3208.0000000000005</v>
      </c>
      <c r="S95">
        <f t="shared" si="27"/>
        <v>3208.0000000000005</v>
      </c>
      <c r="T95">
        <v>0</v>
      </c>
      <c r="U95">
        <v>0</v>
      </c>
      <c r="V95">
        <v>0</v>
      </c>
      <c r="W95">
        <v>0</v>
      </c>
      <c r="X95">
        <v>0</v>
      </c>
      <c r="Y95" t="s">
        <v>35</v>
      </c>
      <c r="Z95">
        <v>0</v>
      </c>
      <c r="AA95" t="s">
        <v>41</v>
      </c>
      <c r="AB95">
        <v>1</v>
      </c>
      <c r="AC95">
        <v>1001</v>
      </c>
      <c r="AD95">
        <v>0</v>
      </c>
      <c r="AE95">
        <v>28</v>
      </c>
      <c r="AF95">
        <v>201810</v>
      </c>
      <c r="AG95" t="s">
        <v>42</v>
      </c>
      <c r="AH95">
        <v>1</v>
      </c>
      <c r="AI95" t="str">
        <f t="shared" si="21"/>
        <v>INSERT INTO VPAGAR(PGR_LANCTO,PGR_BLOQUEADO,PGR_CHEQUE,PGR_CODBNC,PGR_CODFVR,PGR_CODFC,PGR_CODTD,PGR_VENCTO,PGR_DATAPAGA,PGR_DOCTO,PGR_DTDOCTO,PGR_CODPTT,PGR_MASTER,PGR_OBSERVACAO,PGR_CODPTP,PGR_CODPT,PGR_VLRDESCONTO,PGR_VLREVENTO,PGR_VLRPARCELA,PGR_VLRMULTA,PGR_VLRRETENCAO,PGR_VLRPIS,PGR_VLRCOFINS,PGR_VLRCSLL,PGR_CODCC,PGR_CODSNF,PGR_APR,PGR_CODEMP,PGR_CODFLL,PGR_LOTECNAB,PGR_VERDIREITO,PGR_CODCMP,PGR_REG,PGR_CODUSR) VALUES('143','N',null,'1','29','BOL','NFP','12/8/2018',null,'DOC143','12/5/2018','L','143','OUTROS CRED CONTA NAO RELAC ANTERIORMENTE','CR','254','0','3208','3208','0','0','0','0','0',null,'0','S','1','1001','0','28','201810','P','1')</v>
      </c>
      <c r="AJ95" t="str">
        <f t="shared" si="22"/>
        <v>12/8/2018</v>
      </c>
      <c r="AK95" t="str">
        <f t="shared" si="23"/>
        <v>12/5/2018</v>
      </c>
    </row>
    <row r="96" spans="1:37" x14ac:dyDescent="0.25">
      <c r="A96">
        <f t="shared" si="24"/>
        <v>144</v>
      </c>
      <c r="B96" t="s">
        <v>34</v>
      </c>
      <c r="C96" t="s">
        <v>35</v>
      </c>
      <c r="D96">
        <v>1</v>
      </c>
      <c r="E96">
        <v>30</v>
      </c>
      <c r="F96" t="s">
        <v>36</v>
      </c>
      <c r="G96" t="s">
        <v>37</v>
      </c>
      <c r="H96" s="1">
        <f>H95</f>
        <v>43442</v>
      </c>
      <c r="I96" t="s">
        <v>35</v>
      </c>
      <c r="J96" t="str">
        <f t="shared" si="19"/>
        <v>DOC144</v>
      </c>
      <c r="K96" s="1">
        <f t="shared" si="25"/>
        <v>43439</v>
      </c>
      <c r="L96" t="s">
        <v>39</v>
      </c>
      <c r="M96">
        <f t="shared" si="20"/>
        <v>144</v>
      </c>
      <c r="N96" t="s">
        <v>141</v>
      </c>
      <c r="O96" t="s">
        <v>111</v>
      </c>
      <c r="P96">
        <v>256</v>
      </c>
      <c r="Q96">
        <v>0</v>
      </c>
      <c r="R96">
        <f t="shared" si="26"/>
        <v>3466.6700000000005</v>
      </c>
      <c r="S96">
        <f t="shared" si="27"/>
        <v>3466.6700000000005</v>
      </c>
      <c r="T96">
        <v>0</v>
      </c>
      <c r="U96">
        <v>0</v>
      </c>
      <c r="V96">
        <v>0</v>
      </c>
      <c r="W96">
        <v>0</v>
      </c>
      <c r="X96">
        <v>0</v>
      </c>
      <c r="Y96" t="s">
        <v>35</v>
      </c>
      <c r="Z96">
        <v>0</v>
      </c>
      <c r="AA96" t="s">
        <v>41</v>
      </c>
      <c r="AB96">
        <v>1</v>
      </c>
      <c r="AC96">
        <v>1001</v>
      </c>
      <c r="AD96">
        <v>0</v>
      </c>
      <c r="AE96">
        <v>28</v>
      </c>
      <c r="AF96">
        <v>201810</v>
      </c>
      <c r="AG96" t="s">
        <v>42</v>
      </c>
      <c r="AH96">
        <v>1</v>
      </c>
      <c r="AI96" t="str">
        <f t="shared" si="21"/>
        <v>INSERT INTO VPAGAR(PGR_LANCTO,PGR_BLOQUEADO,PGR_CHEQUE,PGR_CODBNC,PGR_CODFVR,PGR_CODFC,PGR_CODTD,PGR_VENCTO,PGR_DATAPAGA,PGR_DOCTO,PGR_DTDOCTO,PGR_CODPTT,PGR_MASTER,PGR_OBSERVACAO,PGR_CODPTP,PGR_CODPT,PGR_VLRDESCONTO,PGR_VLREVENTO,PGR_VLRPARCELA,PGR_VLRMULTA,PGR_VLRRETENCAO,PGR_VLRPIS,PGR_VLRCOFINS,PGR_VLRCSLL,PGR_CODCC,PGR_CODSNF,PGR_APR,PGR_CODEMP,PGR_CODFLL,PGR_LOTECNAB,PGR_VERDIREITO,PGR_CODCMP,PGR_REG,PGR_CODUSR) VALUES('144','N',null,'1','30','BOL','NFP','12/8/2018',null,'DOC144','12/5/2018','L','144','ADTO CLIENTES','CR','256','0','3466.67','3466.67','0','0','0','0','0',null,'0','S','1','1001','0','28','201810','P','1')</v>
      </c>
      <c r="AJ96" t="str">
        <f t="shared" si="22"/>
        <v>12/8/2018</v>
      </c>
      <c r="AK96" t="str">
        <f t="shared" si="23"/>
        <v>12/5/2018</v>
      </c>
    </row>
    <row r="97" spans="1:37" x14ac:dyDescent="0.25">
      <c r="A97">
        <f t="shared" si="24"/>
        <v>145</v>
      </c>
      <c r="B97" t="s">
        <v>34</v>
      </c>
      <c r="C97" t="s">
        <v>35</v>
      </c>
      <c r="D97">
        <v>1</v>
      </c>
      <c r="E97">
        <v>31</v>
      </c>
      <c r="F97" t="s">
        <v>36</v>
      </c>
      <c r="G97" t="s">
        <v>37</v>
      </c>
      <c r="H97" s="1">
        <f t="shared" ref="H97:H128" si="29">H96</f>
        <v>43442</v>
      </c>
      <c r="I97" t="s">
        <v>35</v>
      </c>
      <c r="J97" t="str">
        <f t="shared" si="19"/>
        <v>DOC145</v>
      </c>
      <c r="K97" s="1">
        <f t="shared" si="25"/>
        <v>43439</v>
      </c>
      <c r="L97" t="s">
        <v>39</v>
      </c>
      <c r="M97">
        <f t="shared" si="20"/>
        <v>145</v>
      </c>
      <c r="N97" t="s">
        <v>142</v>
      </c>
      <c r="O97" t="s">
        <v>111</v>
      </c>
      <c r="P97">
        <v>257</v>
      </c>
      <c r="Q97">
        <v>0</v>
      </c>
      <c r="R97">
        <f t="shared" si="26"/>
        <v>3726.3400000000006</v>
      </c>
      <c r="S97">
        <f t="shared" si="27"/>
        <v>3726.3400000000006</v>
      </c>
      <c r="T97">
        <v>0</v>
      </c>
      <c r="U97">
        <v>0</v>
      </c>
      <c r="V97">
        <v>0</v>
      </c>
      <c r="W97">
        <v>0</v>
      </c>
      <c r="X97">
        <v>0</v>
      </c>
      <c r="Y97" t="s">
        <v>35</v>
      </c>
      <c r="Z97">
        <v>0</v>
      </c>
      <c r="AA97" t="s">
        <v>41</v>
      </c>
      <c r="AB97">
        <v>1</v>
      </c>
      <c r="AC97">
        <v>1001</v>
      </c>
      <c r="AD97">
        <v>0</v>
      </c>
      <c r="AE97">
        <v>28</v>
      </c>
      <c r="AF97">
        <v>201810</v>
      </c>
      <c r="AG97" t="s">
        <v>42</v>
      </c>
      <c r="AH97">
        <v>1</v>
      </c>
      <c r="AI97" t="str">
        <f t="shared" si="21"/>
        <v>INSERT INTO VPAGAR(PGR_LANCTO,PGR_BLOQUEADO,PGR_CHEQUE,PGR_CODBNC,PGR_CODFVR,PGR_CODFC,PGR_CODTD,PGR_VENCTO,PGR_DATAPAGA,PGR_DOCTO,PGR_DTDOCTO,PGR_CODPTT,PGR_MASTER,PGR_OBSERVACAO,PGR_CODPTP,PGR_CODPT,PGR_VLRDESCONTO,PGR_VLREVENTO,PGR_VLRPARCELA,PGR_VLRMULTA,PGR_VLRRETENCAO,PGR_VLRPIS,PGR_VLRCOFINS,PGR_VLRCSLL,PGR_CODCC,PGR_CODSNF,PGR_APR,PGR_CODEMP,PGR_CODFLL,PGR_LOTECNAB,PGR_VERDIREITO,PGR_CODCMP,PGR_REG,PGR_CODUSR) VALUES('145','N',null,'1','31','BOL','NFP','12/8/2018',null,'DOC145','12/5/2018','L','145','DEVOL ADTOTO FORNECEDORES','CR','257','0','3726.34','3726.34','0','0','0','0','0',null,'0','S','1','1001','0','28','201810','P','1')</v>
      </c>
      <c r="AJ97" t="str">
        <f t="shared" si="22"/>
        <v>12/8/2018</v>
      </c>
      <c r="AK97" t="str">
        <f t="shared" si="23"/>
        <v>12/5/2018</v>
      </c>
    </row>
    <row r="98" spans="1:37" x14ac:dyDescent="0.25">
      <c r="A98">
        <f t="shared" si="24"/>
        <v>146</v>
      </c>
      <c r="B98" t="s">
        <v>34</v>
      </c>
      <c r="C98" t="s">
        <v>35</v>
      </c>
      <c r="D98">
        <v>1</v>
      </c>
      <c r="E98">
        <v>32</v>
      </c>
      <c r="F98" t="s">
        <v>36</v>
      </c>
      <c r="G98" t="s">
        <v>37</v>
      </c>
      <c r="H98" s="1">
        <f t="shared" si="29"/>
        <v>43442</v>
      </c>
      <c r="I98" t="s">
        <v>35</v>
      </c>
      <c r="J98" t="str">
        <f t="shared" si="19"/>
        <v>DOC146</v>
      </c>
      <c r="K98" s="1">
        <f t="shared" si="25"/>
        <v>43439</v>
      </c>
      <c r="L98" t="s">
        <v>39</v>
      </c>
      <c r="M98">
        <f t="shared" si="20"/>
        <v>146</v>
      </c>
      <c r="N98" t="s">
        <v>143</v>
      </c>
      <c r="O98" t="s">
        <v>111</v>
      </c>
      <c r="P98">
        <v>259</v>
      </c>
      <c r="Q98">
        <v>0</v>
      </c>
      <c r="R98">
        <f t="shared" si="26"/>
        <v>3988.0100000000007</v>
      </c>
      <c r="S98">
        <f t="shared" si="27"/>
        <v>3988.0100000000007</v>
      </c>
      <c r="T98">
        <v>0</v>
      </c>
      <c r="U98">
        <v>0</v>
      </c>
      <c r="V98">
        <v>0</v>
      </c>
      <c r="W98">
        <v>0</v>
      </c>
      <c r="X98">
        <v>0</v>
      </c>
      <c r="Y98" t="s">
        <v>35</v>
      </c>
      <c r="Z98">
        <v>0</v>
      </c>
      <c r="AA98" t="s">
        <v>41</v>
      </c>
      <c r="AB98">
        <v>1</v>
      </c>
      <c r="AC98">
        <v>1001</v>
      </c>
      <c r="AD98">
        <v>0</v>
      </c>
      <c r="AE98">
        <v>28</v>
      </c>
      <c r="AF98">
        <v>201810</v>
      </c>
      <c r="AG98" t="s">
        <v>42</v>
      </c>
      <c r="AH98">
        <v>1</v>
      </c>
      <c r="AI98" t="str">
        <f t="shared" si="21"/>
        <v>INSERT INTO VPAGAR(PGR_LANCTO,PGR_BLOQUEADO,PGR_CHEQUE,PGR_CODBNC,PGR_CODFVR,PGR_CODFC,PGR_CODTD,PGR_VENCTO,PGR_DATAPAGA,PGR_DOCTO,PGR_DTDOCTO,PGR_CODPTT,PGR_MASTER,PGR_OBSERVACAO,PGR_CODPTP,PGR_CODPT,PGR_VLRDESCONTO,PGR_VLREVENTO,PGR_VLRPARCELA,PGR_VLRMULTA,PGR_VLRRETENCAO,PGR_VLRPIS,PGR_VLRCOFINS,PGR_VLRCSLL,PGR_CODCC,PGR_CODSNF,PGR_APR,PGR_CODEMP,PGR_CODFLL,PGR_LOTECNAB,PGR_VERDIREITO,PGR_CODCMP,PGR_REG,PGR_CODUSR) VALUES('146','N',null,'1','32','BOL','NFP','12/8/2018',null,'DOC146','12/5/2018','L','146','TRANSFERENCIA CREDITO','CR','259','0','3988.01','3988.01','0','0','0','0','0',null,'0','S','1','1001','0','28','201810','P','1')</v>
      </c>
      <c r="AJ98" t="str">
        <f t="shared" si="22"/>
        <v>12/8/2018</v>
      </c>
      <c r="AK98" t="str">
        <f t="shared" si="23"/>
        <v>12/5/2018</v>
      </c>
    </row>
    <row r="99" spans="1:37" x14ac:dyDescent="0.25">
      <c r="A99">
        <f t="shared" si="24"/>
        <v>147</v>
      </c>
      <c r="B99" t="s">
        <v>34</v>
      </c>
      <c r="C99" t="s">
        <v>35</v>
      </c>
      <c r="D99">
        <v>1</v>
      </c>
      <c r="E99">
        <v>33</v>
      </c>
      <c r="F99" t="s">
        <v>36</v>
      </c>
      <c r="G99" t="s">
        <v>37</v>
      </c>
      <c r="H99" s="1">
        <f t="shared" si="29"/>
        <v>43442</v>
      </c>
      <c r="I99" t="s">
        <v>35</v>
      </c>
      <c r="J99" t="str">
        <f t="shared" ref="J99:J128" si="30">CONCATENATE("DOC"&amp;A99)</f>
        <v>DOC147</v>
      </c>
      <c r="K99" s="1">
        <f t="shared" si="25"/>
        <v>43439</v>
      </c>
      <c r="L99" t="s">
        <v>39</v>
      </c>
      <c r="M99">
        <f t="shared" ref="M99:M128" si="31">A99</f>
        <v>147</v>
      </c>
      <c r="N99" t="s">
        <v>112</v>
      </c>
      <c r="O99" t="s">
        <v>111</v>
      </c>
      <c r="P99">
        <v>26</v>
      </c>
      <c r="Q99">
        <v>0</v>
      </c>
      <c r="R99">
        <f t="shared" si="26"/>
        <v>4016.6800000000007</v>
      </c>
      <c r="S99">
        <f t="shared" si="27"/>
        <v>4016.6800000000007</v>
      </c>
      <c r="T99">
        <v>0</v>
      </c>
      <c r="U99">
        <v>0</v>
      </c>
      <c r="V99">
        <v>0</v>
      </c>
      <c r="W99">
        <v>0</v>
      </c>
      <c r="X99">
        <v>0</v>
      </c>
      <c r="Y99" t="s">
        <v>35</v>
      </c>
      <c r="Z99">
        <v>0</v>
      </c>
      <c r="AA99" t="s">
        <v>41</v>
      </c>
      <c r="AB99">
        <v>1</v>
      </c>
      <c r="AC99">
        <v>1001</v>
      </c>
      <c r="AD99">
        <v>0</v>
      </c>
      <c r="AE99">
        <v>28</v>
      </c>
      <c r="AF99">
        <v>201810</v>
      </c>
      <c r="AG99" t="s">
        <v>42</v>
      </c>
      <c r="AH99">
        <v>1</v>
      </c>
      <c r="AI99" t="str">
        <f t="shared" ref="AI99:AI128" si="32">CONCATENATE($AI$1&amp;"'"&amp;A99&amp;"','"&amp;B99&amp;"',"&amp;C99&amp;",'"&amp;D99&amp;"','"&amp;E99&amp;"','"&amp;F99&amp;"','"&amp;G99&amp;"','"&amp;AJ99&amp;"',"&amp;I99&amp;",'"&amp;J99&amp;"','"&amp;AK99&amp;"','"&amp;L99&amp;"','"&amp;M99&amp;"','"&amp;N99&amp;"','"&amp;O99&amp;"','"&amp;P99&amp;"','"&amp;Q99&amp;"','"&amp;SUBSTITUTE(R99,",",".")&amp;"','"&amp;SUBSTITUTE(S99,",",".")&amp;"','"&amp;T99&amp;"','"&amp;U99&amp;"','"&amp;V99&amp;"','"&amp;W99&amp;"','"&amp;X99&amp;"',"&amp;Y99&amp;",'"&amp;Z99&amp;"','"&amp;AA99&amp;"','"&amp;AB99&amp;"','"&amp;AC99&amp;"','"&amp;AD99&amp;"','"&amp;AE99&amp;"','"&amp;AF99&amp;"','"&amp;AG99&amp;"','"&amp;AH99&amp;"')")</f>
        <v>INSERT INTO VPAGAR(PGR_LANCTO,PGR_BLOQUEADO,PGR_CHEQUE,PGR_CODBNC,PGR_CODFVR,PGR_CODFC,PGR_CODTD,PGR_VENCTO,PGR_DATAPAGA,PGR_DOCTO,PGR_DTDOCTO,PGR_CODPTT,PGR_MASTER,PGR_OBSERVACAO,PGR_CODPTP,PGR_CODPT,PGR_VLRDESCONTO,PGR_VLREVENTO,PGR_VLRPARCELA,PGR_VLRMULTA,PGR_VLRRETENCAO,PGR_VLRPIS,PGR_VLRCOFINS,PGR_VLRCSLL,PGR_CODCC,PGR_CODSNF,PGR_APR,PGR_CODEMP,PGR_CODFLL,PGR_LOTECNAB,PGR_VERDIREITO,PGR_CODCMP,PGR_REG,PGR_CODUSR) VALUES('147','N',null,'1','33','BOL','NFP','12/8/2018',null,'DOC147','12/5/2018','L','147','RETORNO ADTO PARA FORNECEDORES','CR','26','0','4016.68','4016.68','0','0','0','0','0',null,'0','S','1','1001','0','28','201810','P','1')</v>
      </c>
      <c r="AJ99" t="str">
        <f t="shared" si="22"/>
        <v>12/8/2018</v>
      </c>
      <c r="AK99" t="str">
        <f t="shared" si="23"/>
        <v>12/5/2018</v>
      </c>
    </row>
    <row r="100" spans="1:37" x14ac:dyDescent="0.25">
      <c r="A100">
        <f t="shared" si="24"/>
        <v>148</v>
      </c>
      <c r="B100" t="s">
        <v>34</v>
      </c>
      <c r="C100" t="s">
        <v>35</v>
      </c>
      <c r="D100">
        <v>1</v>
      </c>
      <c r="E100">
        <v>34</v>
      </c>
      <c r="F100" t="s">
        <v>36</v>
      </c>
      <c r="G100" t="s">
        <v>37</v>
      </c>
      <c r="H100" s="1">
        <f t="shared" si="29"/>
        <v>43442</v>
      </c>
      <c r="I100" t="s">
        <v>35</v>
      </c>
      <c r="J100" t="str">
        <f t="shared" si="30"/>
        <v>DOC148</v>
      </c>
      <c r="K100" s="1">
        <f t="shared" si="25"/>
        <v>43439</v>
      </c>
      <c r="L100" t="s">
        <v>39</v>
      </c>
      <c r="M100">
        <f t="shared" si="31"/>
        <v>148</v>
      </c>
      <c r="N100" t="s">
        <v>113</v>
      </c>
      <c r="O100" t="s">
        <v>111</v>
      </c>
      <c r="P100">
        <v>27</v>
      </c>
      <c r="Q100">
        <v>0</v>
      </c>
      <c r="R100">
        <f t="shared" si="26"/>
        <v>4046.3500000000008</v>
      </c>
      <c r="S100">
        <f t="shared" si="27"/>
        <v>4046.3500000000008</v>
      </c>
      <c r="T100">
        <v>0</v>
      </c>
      <c r="U100">
        <v>0</v>
      </c>
      <c r="V100">
        <v>0</v>
      </c>
      <c r="W100">
        <v>0</v>
      </c>
      <c r="X100">
        <v>0</v>
      </c>
      <c r="Y100" t="s">
        <v>35</v>
      </c>
      <c r="Z100">
        <v>0</v>
      </c>
      <c r="AA100" t="s">
        <v>41</v>
      </c>
      <c r="AB100">
        <v>1</v>
      </c>
      <c r="AC100">
        <v>1001</v>
      </c>
      <c r="AD100">
        <v>0</v>
      </c>
      <c r="AE100">
        <v>28</v>
      </c>
      <c r="AF100">
        <v>201810</v>
      </c>
      <c r="AG100" t="s">
        <v>42</v>
      </c>
      <c r="AH100">
        <v>1</v>
      </c>
      <c r="AI100" t="str">
        <f t="shared" si="32"/>
        <v>INSERT INTO VPAGAR(PGR_LANCTO,PGR_BLOQUEADO,PGR_CHEQUE,PGR_CODBNC,PGR_CODFVR,PGR_CODFC,PGR_CODTD,PGR_VENCTO,PGR_DATAPAGA,PGR_DOCTO,PGR_DTDOCTO,PGR_CODPTT,PGR_MASTER,PGR_OBSERVACAO,PGR_CODPTP,PGR_CODPT,PGR_VLRDESCONTO,PGR_VLREVENTO,PGR_VLRPARCELA,PGR_VLRMULTA,PGR_VLRRETENCAO,PGR_VLRPIS,PGR_VLRCOFINS,PGR_VLRCSLL,PGR_CODCC,PGR_CODSNF,PGR_APR,PGR_CODEMP,PGR_CODFLL,PGR_LOTECNAB,PGR_VERDIREITO,PGR_CODCMP,PGR_REG,PGR_CODUSR) VALUES('148','N',null,'1','34','BOL','NFP','12/8/2018',null,'DOC148','12/5/2018','L','148','RETORNO EMPRESTIMOS EFETUADOS COLABORADORES','CR','27','0','4046.35','4046.35','0','0','0','0','0',null,'0','S','1','1001','0','28','201810','P','1')</v>
      </c>
      <c r="AJ100" t="str">
        <f t="shared" si="22"/>
        <v>12/8/2018</v>
      </c>
      <c r="AK100" t="str">
        <f t="shared" si="23"/>
        <v>12/5/2018</v>
      </c>
    </row>
    <row r="101" spans="1:37" x14ac:dyDescent="0.25">
      <c r="A101">
        <f t="shared" si="24"/>
        <v>149</v>
      </c>
      <c r="B101" t="s">
        <v>34</v>
      </c>
      <c r="C101" t="s">
        <v>35</v>
      </c>
      <c r="D101">
        <v>1</v>
      </c>
      <c r="E101">
        <v>35</v>
      </c>
      <c r="F101" t="s">
        <v>36</v>
      </c>
      <c r="G101" t="s">
        <v>37</v>
      </c>
      <c r="H101" s="1">
        <f t="shared" si="29"/>
        <v>43442</v>
      </c>
      <c r="I101" t="s">
        <v>35</v>
      </c>
      <c r="J101" t="str">
        <f t="shared" si="30"/>
        <v>DOC149</v>
      </c>
      <c r="K101" s="1">
        <f t="shared" si="25"/>
        <v>43439</v>
      </c>
      <c r="L101" t="s">
        <v>39</v>
      </c>
      <c r="M101">
        <f t="shared" si="31"/>
        <v>149</v>
      </c>
      <c r="N101" t="s">
        <v>114</v>
      </c>
      <c r="O101" t="s">
        <v>111</v>
      </c>
      <c r="P101">
        <v>28</v>
      </c>
      <c r="Q101">
        <v>0</v>
      </c>
      <c r="R101">
        <f t="shared" si="26"/>
        <v>4077.0200000000009</v>
      </c>
      <c r="S101">
        <f t="shared" si="27"/>
        <v>4077.0200000000009</v>
      </c>
      <c r="T101">
        <v>0</v>
      </c>
      <c r="U101">
        <v>0</v>
      </c>
      <c r="V101">
        <v>0</v>
      </c>
      <c r="W101">
        <v>0</v>
      </c>
      <c r="X101">
        <v>0</v>
      </c>
      <c r="Y101" t="s">
        <v>35</v>
      </c>
      <c r="Z101">
        <v>0</v>
      </c>
      <c r="AA101" t="s">
        <v>41</v>
      </c>
      <c r="AB101">
        <v>1</v>
      </c>
      <c r="AC101">
        <v>1001</v>
      </c>
      <c r="AD101">
        <v>0</v>
      </c>
      <c r="AE101">
        <v>28</v>
      </c>
      <c r="AF101">
        <v>201810</v>
      </c>
      <c r="AG101" t="s">
        <v>42</v>
      </c>
      <c r="AH101">
        <v>1</v>
      </c>
      <c r="AI101" t="str">
        <f t="shared" si="32"/>
        <v>INSERT INTO VPAGAR(PGR_LANCTO,PGR_BLOQUEADO,PGR_CHEQUE,PGR_CODBNC,PGR_CODFVR,PGR_CODFC,PGR_CODTD,PGR_VENCTO,PGR_DATAPAGA,PGR_DOCTO,PGR_DTDOCTO,PGR_CODPTT,PGR_MASTER,PGR_OBSERVACAO,PGR_CODPTP,PGR_CODPT,PGR_VLRDESCONTO,PGR_VLREVENTO,PGR_VLRPARCELA,PGR_VLRMULTA,PGR_VLRRETENCAO,PGR_VLRPIS,PGR_VLRCOFINS,PGR_VLRCSLL,PGR_CODCC,PGR_CODSNF,PGR_APR,PGR_CODEMP,PGR_CODFLL,PGR_LOTECNAB,PGR_VERDIREITO,PGR_CODCMP,PGR_REG,PGR_CODUSR) VALUES('149','N',null,'1','35','BOL','NFP','12/8/2018',null,'DOC149','12/5/2018','L','149','RETORNO EMPRESTIMOS EFETUADOS EMPRESAS GRUPO','CR','28','0','4077.02','4077.02','0','0','0','0','0',null,'0','S','1','1001','0','28','201810','P','1')</v>
      </c>
      <c r="AJ101" t="str">
        <f t="shared" si="22"/>
        <v>12/8/2018</v>
      </c>
      <c r="AK101" t="str">
        <f t="shared" si="23"/>
        <v>12/5/2018</v>
      </c>
    </row>
    <row r="102" spans="1:37" x14ac:dyDescent="0.25">
      <c r="A102">
        <f t="shared" si="24"/>
        <v>150</v>
      </c>
      <c r="B102" t="s">
        <v>34</v>
      </c>
      <c r="C102" t="s">
        <v>35</v>
      </c>
      <c r="D102">
        <v>1</v>
      </c>
      <c r="E102">
        <v>36</v>
      </c>
      <c r="F102" t="s">
        <v>36</v>
      </c>
      <c r="G102" t="s">
        <v>37</v>
      </c>
      <c r="H102" s="1">
        <f t="shared" si="29"/>
        <v>43442</v>
      </c>
      <c r="I102" t="s">
        <v>35</v>
      </c>
      <c r="J102" t="str">
        <f t="shared" si="30"/>
        <v>DOC150</v>
      </c>
      <c r="K102" s="1">
        <f t="shared" si="25"/>
        <v>43439</v>
      </c>
      <c r="L102" t="s">
        <v>39</v>
      </c>
      <c r="M102">
        <f t="shared" si="31"/>
        <v>150</v>
      </c>
      <c r="N102" t="s">
        <v>115</v>
      </c>
      <c r="O102" t="s">
        <v>111</v>
      </c>
      <c r="P102">
        <v>29</v>
      </c>
      <c r="Q102">
        <v>0</v>
      </c>
      <c r="R102">
        <f t="shared" si="26"/>
        <v>4108.6900000000005</v>
      </c>
      <c r="S102">
        <f t="shared" si="27"/>
        <v>4108.6900000000005</v>
      </c>
      <c r="T102">
        <v>0</v>
      </c>
      <c r="U102">
        <v>0</v>
      </c>
      <c r="V102">
        <v>0</v>
      </c>
      <c r="W102">
        <v>0</v>
      </c>
      <c r="X102">
        <v>0</v>
      </c>
      <c r="Y102" t="s">
        <v>35</v>
      </c>
      <c r="Z102">
        <v>0</v>
      </c>
      <c r="AA102" t="s">
        <v>41</v>
      </c>
      <c r="AB102">
        <v>1</v>
      </c>
      <c r="AC102">
        <v>1001</v>
      </c>
      <c r="AD102">
        <v>0</v>
      </c>
      <c r="AE102">
        <v>28</v>
      </c>
      <c r="AF102">
        <v>201810</v>
      </c>
      <c r="AG102" t="s">
        <v>42</v>
      </c>
      <c r="AH102">
        <v>1</v>
      </c>
      <c r="AI102" t="str">
        <f t="shared" si="32"/>
        <v>INSERT INTO VPAGAR(PGR_LANCTO,PGR_BLOQUEADO,PGR_CHEQUE,PGR_CODBNC,PGR_CODFVR,PGR_CODFC,PGR_CODTD,PGR_VENCTO,PGR_DATAPAGA,PGR_DOCTO,PGR_DTDOCTO,PGR_CODPTT,PGR_MASTER,PGR_OBSERVACAO,PGR_CODPTP,PGR_CODPT,PGR_VLRDESCONTO,PGR_VLREVENTO,PGR_VLRPARCELA,PGR_VLRMULTA,PGR_VLRRETENCAO,PGR_VLRPIS,PGR_VLRCOFINS,PGR_VLRCSLL,PGR_CODCC,PGR_CODSNF,PGR_APR,PGR_CODEMP,PGR_CODFLL,PGR_LOTECNAB,PGR_VERDIREITO,PGR_CODCMP,PGR_REG,PGR_CODUSR) VALUES('150','N',null,'1','36','BOL','NFP','12/8/2018',null,'DOC150','12/5/2018','L','150','RETORNO EMPRESTIMOS EFETUADOS OUTRAS EMPRESAS','CR','29','0','4108.69','4108.69','0','0','0','0','0',null,'0','S','1','1001','0','28','201810','P','1')</v>
      </c>
      <c r="AJ102" t="str">
        <f t="shared" si="22"/>
        <v>12/8/2018</v>
      </c>
      <c r="AK102" t="str">
        <f t="shared" si="23"/>
        <v>12/5/2018</v>
      </c>
    </row>
    <row r="103" spans="1:37" x14ac:dyDescent="0.25">
      <c r="A103">
        <f t="shared" si="24"/>
        <v>151</v>
      </c>
      <c r="B103" t="s">
        <v>34</v>
      </c>
      <c r="C103" t="s">
        <v>35</v>
      </c>
      <c r="D103">
        <v>1</v>
      </c>
      <c r="E103">
        <v>37</v>
      </c>
      <c r="F103" t="s">
        <v>36</v>
      </c>
      <c r="G103" t="s">
        <v>37</v>
      </c>
      <c r="H103" s="1">
        <f t="shared" si="29"/>
        <v>43442</v>
      </c>
      <c r="I103" t="s">
        <v>35</v>
      </c>
      <c r="J103" t="str">
        <f t="shared" si="30"/>
        <v>DOC151</v>
      </c>
      <c r="K103" s="1">
        <f t="shared" si="25"/>
        <v>43439</v>
      </c>
      <c r="L103" t="s">
        <v>39</v>
      </c>
      <c r="M103">
        <f t="shared" si="31"/>
        <v>151</v>
      </c>
      <c r="N103" t="s">
        <v>116</v>
      </c>
      <c r="O103" t="s">
        <v>111</v>
      </c>
      <c r="P103">
        <v>30</v>
      </c>
      <c r="Q103">
        <v>0</v>
      </c>
      <c r="R103">
        <f t="shared" si="26"/>
        <v>4141.3600000000006</v>
      </c>
      <c r="S103">
        <f t="shared" si="27"/>
        <v>4141.3600000000006</v>
      </c>
      <c r="T103">
        <v>0</v>
      </c>
      <c r="U103">
        <v>0</v>
      </c>
      <c r="V103">
        <v>0</v>
      </c>
      <c r="W103">
        <v>0</v>
      </c>
      <c r="X103">
        <v>0</v>
      </c>
      <c r="Y103" t="s">
        <v>35</v>
      </c>
      <c r="Z103">
        <v>0</v>
      </c>
      <c r="AA103" t="s">
        <v>41</v>
      </c>
      <c r="AB103">
        <v>1</v>
      </c>
      <c r="AC103">
        <v>1001</v>
      </c>
      <c r="AD103">
        <v>0</v>
      </c>
      <c r="AE103">
        <v>28</v>
      </c>
      <c r="AF103">
        <v>201810</v>
      </c>
      <c r="AG103" t="s">
        <v>42</v>
      </c>
      <c r="AH103">
        <v>1</v>
      </c>
      <c r="AI103" t="str">
        <f t="shared" si="32"/>
        <v>INSERT INTO VPAGAR(PGR_LANCTO,PGR_BLOQUEADO,PGR_CHEQUE,PGR_CODBNC,PGR_CODFVR,PGR_CODFC,PGR_CODTD,PGR_VENCTO,PGR_DATAPAGA,PGR_DOCTO,PGR_DTDOCTO,PGR_CODPTT,PGR_MASTER,PGR_OBSERVACAO,PGR_CODPTP,PGR_CODPT,PGR_VLRDESCONTO,PGR_VLREVENTO,PGR_VLRPARCELA,PGR_VLRMULTA,PGR_VLRRETENCAO,PGR_VLRPIS,PGR_VLRCOFINS,PGR_VLRCSLL,PGR_CODCC,PGR_CODSNF,PGR_APR,PGR_CODEMP,PGR_CODFLL,PGR_LOTECNAB,PGR_VERDIREITO,PGR_CODCMP,PGR_REG,PGR_CODUSR) VALUES('151','N',null,'1','37','BOL','NFP','12/8/2018',null,'DOC151','12/5/2018','L','151','RETORNO EMPRESTIMOS EFETUADOS SOCIOS','CR','30','0','4141.36','4141.36','0','0','0','0','0',null,'0','S','1','1001','0','28','201810','P','1')</v>
      </c>
      <c r="AJ103" t="str">
        <f t="shared" si="22"/>
        <v>12/8/2018</v>
      </c>
      <c r="AK103" t="str">
        <f t="shared" si="23"/>
        <v>12/5/2018</v>
      </c>
    </row>
    <row r="104" spans="1:37" x14ac:dyDescent="0.25">
      <c r="A104">
        <f t="shared" si="24"/>
        <v>152</v>
      </c>
      <c r="B104" t="s">
        <v>34</v>
      </c>
      <c r="C104" t="s">
        <v>35</v>
      </c>
      <c r="D104">
        <v>1</v>
      </c>
      <c r="E104">
        <v>38</v>
      </c>
      <c r="F104" t="s">
        <v>36</v>
      </c>
      <c r="G104" t="s">
        <v>37</v>
      </c>
      <c r="H104" s="1">
        <f t="shared" si="29"/>
        <v>43442</v>
      </c>
      <c r="I104" t="s">
        <v>35</v>
      </c>
      <c r="J104" t="str">
        <f t="shared" si="30"/>
        <v>DOC152</v>
      </c>
      <c r="K104" s="1">
        <f t="shared" si="25"/>
        <v>43439</v>
      </c>
      <c r="L104" t="s">
        <v>39</v>
      </c>
      <c r="M104">
        <f t="shared" si="31"/>
        <v>152</v>
      </c>
      <c r="N104" t="s">
        <v>117</v>
      </c>
      <c r="O104" t="s">
        <v>111</v>
      </c>
      <c r="P104">
        <v>36</v>
      </c>
      <c r="Q104">
        <v>0</v>
      </c>
      <c r="R104">
        <f t="shared" si="26"/>
        <v>4180.0300000000007</v>
      </c>
      <c r="S104">
        <f t="shared" si="27"/>
        <v>4180.0300000000007</v>
      </c>
      <c r="T104">
        <v>0</v>
      </c>
      <c r="U104">
        <v>0</v>
      </c>
      <c r="V104">
        <v>0</v>
      </c>
      <c r="W104">
        <v>0</v>
      </c>
      <c r="X104">
        <v>0</v>
      </c>
      <c r="Y104" t="s">
        <v>35</v>
      </c>
      <c r="Z104">
        <v>0</v>
      </c>
      <c r="AA104" t="s">
        <v>41</v>
      </c>
      <c r="AB104">
        <v>1</v>
      </c>
      <c r="AC104">
        <v>1001</v>
      </c>
      <c r="AD104">
        <v>0</v>
      </c>
      <c r="AE104">
        <v>28</v>
      </c>
      <c r="AF104">
        <v>201810</v>
      </c>
      <c r="AG104" t="s">
        <v>42</v>
      </c>
      <c r="AH104">
        <v>1</v>
      </c>
      <c r="AI104" t="str">
        <f t="shared" si="32"/>
        <v>INSERT INTO VPAGAR(PGR_LANCTO,PGR_BLOQUEADO,PGR_CHEQUE,PGR_CODBNC,PGR_CODFVR,PGR_CODFC,PGR_CODTD,PGR_VENCTO,PGR_DATAPAGA,PGR_DOCTO,PGR_DTDOCTO,PGR_CODPTT,PGR_MASTER,PGR_OBSERVACAO,PGR_CODPTP,PGR_CODPT,PGR_VLRDESCONTO,PGR_VLREVENTO,PGR_VLRPARCELA,PGR_VLRMULTA,PGR_VLRRETENCAO,PGR_VLRPIS,PGR_VLRCOFINS,PGR_VLRCSLL,PGR_CODCC,PGR_CODSNF,PGR_APR,PGR_CODEMP,PGR_CODFLL,PGR_LOTECNAB,PGR_VERDIREITO,PGR_CODCMP,PGR_REG,PGR_CODUSR) VALUES('152','N',null,'1','38','BOL','NFP','12/8/2018',null,'DOC152','12/5/2018','L','152','RECBTO EMPRESTIMOS BANCARIOS','CR','36','0','4180.03','4180.03','0','0','0','0','0',null,'0','S','1','1001','0','28','201810','P','1')</v>
      </c>
      <c r="AJ104" t="str">
        <f t="shared" si="22"/>
        <v>12/8/2018</v>
      </c>
      <c r="AK104" t="str">
        <f t="shared" si="23"/>
        <v>12/5/2018</v>
      </c>
    </row>
    <row r="105" spans="1:37" x14ac:dyDescent="0.25">
      <c r="A105">
        <f t="shared" si="24"/>
        <v>153</v>
      </c>
      <c r="B105" t="s">
        <v>34</v>
      </c>
      <c r="C105" t="s">
        <v>35</v>
      </c>
      <c r="D105">
        <v>1</v>
      </c>
      <c r="E105">
        <v>39</v>
      </c>
      <c r="F105" t="s">
        <v>36</v>
      </c>
      <c r="G105" t="s">
        <v>37</v>
      </c>
      <c r="H105" s="1">
        <f t="shared" si="29"/>
        <v>43442</v>
      </c>
      <c r="I105" t="s">
        <v>35</v>
      </c>
      <c r="J105" t="str">
        <f t="shared" si="30"/>
        <v>DOC153</v>
      </c>
      <c r="K105" s="1">
        <f t="shared" si="25"/>
        <v>43439</v>
      </c>
      <c r="L105" t="s">
        <v>39</v>
      </c>
      <c r="M105">
        <f t="shared" si="31"/>
        <v>153</v>
      </c>
      <c r="N105" t="s">
        <v>118</v>
      </c>
      <c r="O105" t="s">
        <v>111</v>
      </c>
      <c r="P105">
        <v>37</v>
      </c>
      <c r="Q105">
        <v>0</v>
      </c>
      <c r="R105">
        <f t="shared" si="26"/>
        <v>4219.7000000000007</v>
      </c>
      <c r="S105">
        <f t="shared" si="27"/>
        <v>4219.7000000000007</v>
      </c>
      <c r="T105">
        <v>0</v>
      </c>
      <c r="U105">
        <v>0</v>
      </c>
      <c r="V105">
        <v>0</v>
      </c>
      <c r="W105">
        <v>0</v>
      </c>
      <c r="X105">
        <v>0</v>
      </c>
      <c r="Y105" t="s">
        <v>35</v>
      </c>
      <c r="Z105">
        <v>0</v>
      </c>
      <c r="AA105" t="s">
        <v>41</v>
      </c>
      <c r="AB105">
        <v>1</v>
      </c>
      <c r="AC105">
        <v>1001</v>
      </c>
      <c r="AD105">
        <v>0</v>
      </c>
      <c r="AE105">
        <v>28</v>
      </c>
      <c r="AF105">
        <v>201810</v>
      </c>
      <c r="AG105" t="s">
        <v>42</v>
      </c>
      <c r="AH105">
        <v>1</v>
      </c>
      <c r="AI105" t="str">
        <f t="shared" si="32"/>
        <v>INSERT INTO VPAGAR(PGR_LANCTO,PGR_BLOQUEADO,PGR_CHEQUE,PGR_CODBNC,PGR_CODFVR,PGR_CODFC,PGR_CODTD,PGR_VENCTO,PGR_DATAPAGA,PGR_DOCTO,PGR_DTDOCTO,PGR_CODPTT,PGR_MASTER,PGR_OBSERVACAO,PGR_CODPTP,PGR_CODPT,PGR_VLRDESCONTO,PGR_VLREVENTO,PGR_VLRPARCELA,PGR_VLRMULTA,PGR_VLRRETENCAO,PGR_VLRPIS,PGR_VLRCOFINS,PGR_VLRCSLL,PGR_CODCC,PGR_CODSNF,PGR_APR,PGR_CODEMP,PGR_CODFLL,PGR_LOTECNAB,PGR_VERDIREITO,PGR_CODCMP,PGR_REG,PGR_CODUSR) VALUES('153','N',null,'1','39','BOL','NFP','12/8/2018',null,'DOC153','12/5/2018','L','153','RECBTO EMPRESTIMOS EMPRESAS DO GRUPO','CR','37','0','4219.7','4219.7','0','0','0','0','0',null,'0','S','1','1001','0','28','201810','P','1')</v>
      </c>
      <c r="AJ105" t="str">
        <f t="shared" si="22"/>
        <v>12/8/2018</v>
      </c>
      <c r="AK105" t="str">
        <f t="shared" si="23"/>
        <v>12/5/2018</v>
      </c>
    </row>
    <row r="106" spans="1:37" x14ac:dyDescent="0.25">
      <c r="A106">
        <f t="shared" si="24"/>
        <v>154</v>
      </c>
      <c r="B106" t="s">
        <v>34</v>
      </c>
      <c r="C106" t="s">
        <v>35</v>
      </c>
      <c r="D106">
        <v>1</v>
      </c>
      <c r="E106">
        <v>40</v>
      </c>
      <c r="F106" t="s">
        <v>36</v>
      </c>
      <c r="G106" t="s">
        <v>37</v>
      </c>
      <c r="H106" s="1">
        <f t="shared" si="29"/>
        <v>43442</v>
      </c>
      <c r="I106" t="s">
        <v>35</v>
      </c>
      <c r="J106" t="str">
        <f t="shared" si="30"/>
        <v>DOC154</v>
      </c>
      <c r="K106" s="1">
        <f t="shared" si="25"/>
        <v>43439</v>
      </c>
      <c r="L106" t="s">
        <v>39</v>
      </c>
      <c r="M106">
        <f t="shared" si="31"/>
        <v>154</v>
      </c>
      <c r="N106" t="s">
        <v>119</v>
      </c>
      <c r="O106" t="s">
        <v>111</v>
      </c>
      <c r="P106">
        <v>38</v>
      </c>
      <c r="Q106">
        <v>0</v>
      </c>
      <c r="R106">
        <f t="shared" si="26"/>
        <v>4260.3700000000008</v>
      </c>
      <c r="S106">
        <f t="shared" si="27"/>
        <v>4260.3700000000008</v>
      </c>
      <c r="T106">
        <v>0</v>
      </c>
      <c r="U106">
        <v>0</v>
      </c>
      <c r="V106">
        <v>0</v>
      </c>
      <c r="W106">
        <v>0</v>
      </c>
      <c r="X106">
        <v>0</v>
      </c>
      <c r="Y106" t="s">
        <v>35</v>
      </c>
      <c r="Z106">
        <v>0</v>
      </c>
      <c r="AA106" t="s">
        <v>41</v>
      </c>
      <c r="AB106">
        <v>1</v>
      </c>
      <c r="AC106">
        <v>1001</v>
      </c>
      <c r="AD106">
        <v>0</v>
      </c>
      <c r="AE106">
        <v>28</v>
      </c>
      <c r="AF106">
        <v>201810</v>
      </c>
      <c r="AG106" t="s">
        <v>42</v>
      </c>
      <c r="AH106">
        <v>1</v>
      </c>
      <c r="AI106" t="str">
        <f t="shared" si="32"/>
        <v>INSERT INTO VPAGAR(PGR_LANCTO,PGR_BLOQUEADO,PGR_CHEQUE,PGR_CODBNC,PGR_CODFVR,PGR_CODFC,PGR_CODTD,PGR_VENCTO,PGR_DATAPAGA,PGR_DOCTO,PGR_DTDOCTO,PGR_CODPTT,PGR_MASTER,PGR_OBSERVACAO,PGR_CODPTP,PGR_CODPT,PGR_VLRDESCONTO,PGR_VLREVENTO,PGR_VLRPARCELA,PGR_VLRMULTA,PGR_VLRRETENCAO,PGR_VLRPIS,PGR_VLRCOFINS,PGR_VLRCSLL,PGR_CODCC,PGR_CODSNF,PGR_APR,PGR_CODEMP,PGR_CODFLL,PGR_LOTECNAB,PGR_VERDIREITO,PGR_CODCMP,PGR_REG,PGR_CODUSR) VALUES('154','N',null,'1','40','BOL','NFP','12/8/2018',null,'DOC154','12/5/2018','L','154','RECBTO EMPRESTIMOS OUTRAS PESSOAS FISICAS','CR','38','0','4260.37','4260.37','0','0','0','0','0',null,'0','S','1','1001','0','28','201810','P','1')</v>
      </c>
      <c r="AJ106" t="str">
        <f t="shared" si="22"/>
        <v>12/8/2018</v>
      </c>
      <c r="AK106" t="str">
        <f t="shared" si="23"/>
        <v>12/5/2018</v>
      </c>
    </row>
    <row r="107" spans="1:37" x14ac:dyDescent="0.25">
      <c r="A107">
        <f t="shared" si="24"/>
        <v>155</v>
      </c>
      <c r="B107" t="s">
        <v>34</v>
      </c>
      <c r="C107" t="s">
        <v>35</v>
      </c>
      <c r="D107">
        <v>1</v>
      </c>
      <c r="E107">
        <v>41</v>
      </c>
      <c r="F107" t="s">
        <v>36</v>
      </c>
      <c r="G107" t="s">
        <v>37</v>
      </c>
      <c r="H107" s="1">
        <f t="shared" si="29"/>
        <v>43442</v>
      </c>
      <c r="I107" t="s">
        <v>35</v>
      </c>
      <c r="J107" t="str">
        <f t="shared" si="30"/>
        <v>DOC155</v>
      </c>
      <c r="K107" s="1">
        <f t="shared" si="25"/>
        <v>43439</v>
      </c>
      <c r="L107" t="s">
        <v>39</v>
      </c>
      <c r="M107">
        <f t="shared" si="31"/>
        <v>155</v>
      </c>
      <c r="N107" t="s">
        <v>120</v>
      </c>
      <c r="O107" t="s">
        <v>111</v>
      </c>
      <c r="P107">
        <v>39</v>
      </c>
      <c r="Q107">
        <v>0</v>
      </c>
      <c r="R107">
        <f t="shared" si="26"/>
        <v>4302.0400000000009</v>
      </c>
      <c r="S107">
        <f t="shared" si="27"/>
        <v>4302.0400000000009</v>
      </c>
      <c r="T107">
        <v>0</v>
      </c>
      <c r="U107">
        <v>0</v>
      </c>
      <c r="V107">
        <v>0</v>
      </c>
      <c r="W107">
        <v>0</v>
      </c>
      <c r="X107">
        <v>0</v>
      </c>
      <c r="Y107" t="s">
        <v>35</v>
      </c>
      <c r="Z107">
        <v>0</v>
      </c>
      <c r="AA107" t="s">
        <v>41</v>
      </c>
      <c r="AB107">
        <v>1</v>
      </c>
      <c r="AC107">
        <v>1001</v>
      </c>
      <c r="AD107">
        <v>0</v>
      </c>
      <c r="AE107">
        <v>28</v>
      </c>
      <c r="AF107">
        <v>201810</v>
      </c>
      <c r="AG107" t="s">
        <v>42</v>
      </c>
      <c r="AH107">
        <v>1</v>
      </c>
      <c r="AI107" t="str">
        <f t="shared" si="32"/>
        <v>INSERT INTO VPAGAR(PGR_LANCTO,PGR_BLOQUEADO,PGR_CHEQUE,PGR_CODBNC,PGR_CODFVR,PGR_CODFC,PGR_CODTD,PGR_VENCTO,PGR_DATAPAGA,PGR_DOCTO,PGR_DTDOCTO,PGR_CODPTT,PGR_MASTER,PGR_OBSERVACAO,PGR_CODPTP,PGR_CODPT,PGR_VLRDESCONTO,PGR_VLREVENTO,PGR_VLRPARCELA,PGR_VLRMULTA,PGR_VLRRETENCAO,PGR_VLRPIS,PGR_VLRCOFINS,PGR_VLRCSLL,PGR_CODCC,PGR_CODSNF,PGR_APR,PGR_CODEMP,PGR_CODFLL,PGR_LOTECNAB,PGR_VERDIREITO,PGR_CODCMP,PGR_REG,PGR_CODUSR) VALUES('155','N',null,'1','41','BOL','NFP','12/8/2018',null,'DOC155','12/5/2018','L','155','RECBTO EMPRESTIMOS OUTRAS PESSOAS JURIDICAS','CR','39','0','4302.04','4302.04','0','0','0','0','0',null,'0','S','1','1001','0','28','201810','P','1')</v>
      </c>
      <c r="AJ107" t="str">
        <f t="shared" si="22"/>
        <v>12/8/2018</v>
      </c>
      <c r="AK107" t="str">
        <f t="shared" si="23"/>
        <v>12/5/2018</v>
      </c>
    </row>
    <row r="108" spans="1:37" x14ac:dyDescent="0.25">
      <c r="A108">
        <f t="shared" si="24"/>
        <v>156</v>
      </c>
      <c r="B108" t="s">
        <v>34</v>
      </c>
      <c r="C108" t="s">
        <v>35</v>
      </c>
      <c r="D108">
        <v>1</v>
      </c>
      <c r="E108">
        <v>42</v>
      </c>
      <c r="F108" t="s">
        <v>36</v>
      </c>
      <c r="G108" t="s">
        <v>37</v>
      </c>
      <c r="H108" s="1">
        <f t="shared" si="29"/>
        <v>43442</v>
      </c>
      <c r="I108" t="s">
        <v>35</v>
      </c>
      <c r="J108" t="str">
        <f t="shared" si="30"/>
        <v>DOC156</v>
      </c>
      <c r="K108" s="1">
        <f t="shared" si="25"/>
        <v>43439</v>
      </c>
      <c r="L108" t="s">
        <v>39</v>
      </c>
      <c r="M108">
        <f t="shared" si="31"/>
        <v>156</v>
      </c>
      <c r="N108" t="s">
        <v>121</v>
      </c>
      <c r="O108" t="s">
        <v>111</v>
      </c>
      <c r="P108">
        <v>40</v>
      </c>
      <c r="Q108">
        <v>0</v>
      </c>
      <c r="R108">
        <f t="shared" si="26"/>
        <v>4344.7100000000009</v>
      </c>
      <c r="S108">
        <f t="shared" si="27"/>
        <v>4344.7100000000009</v>
      </c>
      <c r="T108">
        <v>0</v>
      </c>
      <c r="U108">
        <v>0</v>
      </c>
      <c r="V108">
        <v>0</v>
      </c>
      <c r="W108">
        <v>0</v>
      </c>
      <c r="X108">
        <v>0</v>
      </c>
      <c r="Y108" t="s">
        <v>35</v>
      </c>
      <c r="Z108">
        <v>0</v>
      </c>
      <c r="AA108" t="s">
        <v>41</v>
      </c>
      <c r="AB108">
        <v>1</v>
      </c>
      <c r="AC108">
        <v>1001</v>
      </c>
      <c r="AD108">
        <v>0</v>
      </c>
      <c r="AE108">
        <v>28</v>
      </c>
      <c r="AF108">
        <v>201810</v>
      </c>
      <c r="AG108" t="s">
        <v>42</v>
      </c>
      <c r="AH108">
        <v>1</v>
      </c>
      <c r="AI108" t="str">
        <f t="shared" si="32"/>
        <v>INSERT INTO VPAGAR(PGR_LANCTO,PGR_BLOQUEADO,PGR_CHEQUE,PGR_CODBNC,PGR_CODFVR,PGR_CODFC,PGR_CODTD,PGR_VENCTO,PGR_DATAPAGA,PGR_DOCTO,PGR_DTDOCTO,PGR_CODPTT,PGR_MASTER,PGR_OBSERVACAO,PGR_CODPTP,PGR_CODPT,PGR_VLRDESCONTO,PGR_VLREVENTO,PGR_VLRPARCELA,PGR_VLRMULTA,PGR_VLRRETENCAO,PGR_VLRPIS,PGR_VLRCOFINS,PGR_VLRCSLL,PGR_CODCC,PGR_CODSNF,PGR_APR,PGR_CODEMP,PGR_CODFLL,PGR_LOTECNAB,PGR_VERDIREITO,PGR_CODCMP,PGR_REG,PGR_CODUSR) VALUES('156','N',null,'1','42','BOL','NFP','12/8/2018',null,'DOC156','12/5/2018','L','156','RECBTO EMPRESTIMOS SOCIOS','CR','40','0','4344.71','4344.71','0','0','0','0','0',null,'0','S','1','1001','0','28','201810','P','1')</v>
      </c>
      <c r="AJ108" t="str">
        <f t="shared" si="22"/>
        <v>12/8/2018</v>
      </c>
      <c r="AK108" t="str">
        <f t="shared" si="23"/>
        <v>12/5/2018</v>
      </c>
    </row>
    <row r="109" spans="1:37" x14ac:dyDescent="0.25">
      <c r="A109">
        <f t="shared" si="24"/>
        <v>157</v>
      </c>
      <c r="B109" t="s">
        <v>34</v>
      </c>
      <c r="C109" t="s">
        <v>35</v>
      </c>
      <c r="D109">
        <v>1</v>
      </c>
      <c r="E109">
        <v>43</v>
      </c>
      <c r="F109" t="s">
        <v>36</v>
      </c>
      <c r="G109" t="s">
        <v>37</v>
      </c>
      <c r="H109" s="1">
        <f t="shared" si="29"/>
        <v>43442</v>
      </c>
      <c r="I109" t="s">
        <v>35</v>
      </c>
      <c r="J109" t="str">
        <f t="shared" si="30"/>
        <v>DOC157</v>
      </c>
      <c r="K109" s="1">
        <f t="shared" si="25"/>
        <v>43439</v>
      </c>
      <c r="L109" t="s">
        <v>39</v>
      </c>
      <c r="M109">
        <f t="shared" si="31"/>
        <v>157</v>
      </c>
      <c r="N109" t="s">
        <v>122</v>
      </c>
      <c r="O109" t="s">
        <v>111</v>
      </c>
      <c r="P109">
        <v>49</v>
      </c>
      <c r="Q109">
        <v>0</v>
      </c>
      <c r="R109">
        <f t="shared" si="26"/>
        <v>4396.380000000001</v>
      </c>
      <c r="S109">
        <f t="shared" si="27"/>
        <v>4396.380000000001</v>
      </c>
      <c r="T109">
        <v>0</v>
      </c>
      <c r="U109">
        <v>0</v>
      </c>
      <c r="V109">
        <v>0</v>
      </c>
      <c r="W109">
        <v>0</v>
      </c>
      <c r="X109">
        <v>0</v>
      </c>
      <c r="Y109" t="s">
        <v>35</v>
      </c>
      <c r="Z109">
        <v>0</v>
      </c>
      <c r="AA109" t="s">
        <v>41</v>
      </c>
      <c r="AB109">
        <v>1</v>
      </c>
      <c r="AC109">
        <v>1001</v>
      </c>
      <c r="AD109">
        <v>0</v>
      </c>
      <c r="AE109">
        <v>28</v>
      </c>
      <c r="AF109">
        <v>201810</v>
      </c>
      <c r="AG109" t="s">
        <v>42</v>
      </c>
      <c r="AH109">
        <v>1</v>
      </c>
      <c r="AI109" t="str">
        <f t="shared" si="32"/>
        <v>INSERT INTO VPAGAR(PGR_LANCTO,PGR_BLOQUEADO,PGR_CHEQUE,PGR_CODBNC,PGR_CODFVR,PGR_CODFC,PGR_CODTD,PGR_VENCTO,PGR_DATAPAGA,PGR_DOCTO,PGR_DTDOCTO,PGR_CODPTT,PGR_MASTER,PGR_OBSERVACAO,PGR_CODPTP,PGR_CODPT,PGR_VLRDESCONTO,PGR_VLREVENTO,PGR_VLRPARCELA,PGR_VLRMULTA,PGR_VLRRETENCAO,PGR_VLRPIS,PGR_VLRCOFINS,PGR_VLRCSLL,PGR_CODCC,PGR_CODSNF,PGR_APR,PGR_CODEMP,PGR_CODFLL,PGR_LOTECNAB,PGR_VERDIREITO,PGR_CODCMP,PGR_REG,PGR_CODUSR) VALUES('157','N',null,'1','43','BOL','NFP','12/8/2018',null,'DOC157','12/5/2018','L','157','RECBTO ADTO CLIENTES','CR','49','0','4396.38','4396.38','0','0','0','0','0',null,'0','S','1','1001','0','28','201810','P','1')</v>
      </c>
      <c r="AJ109" t="str">
        <f t="shared" si="22"/>
        <v>12/8/2018</v>
      </c>
      <c r="AK109" t="str">
        <f t="shared" si="23"/>
        <v>12/5/2018</v>
      </c>
    </row>
    <row r="110" spans="1:37" x14ac:dyDescent="0.25">
      <c r="A110">
        <f t="shared" si="24"/>
        <v>158</v>
      </c>
      <c r="B110" t="s">
        <v>34</v>
      </c>
      <c r="C110" t="s">
        <v>35</v>
      </c>
      <c r="D110">
        <v>1</v>
      </c>
      <c r="E110">
        <v>44</v>
      </c>
      <c r="F110" t="s">
        <v>36</v>
      </c>
      <c r="G110" t="s">
        <v>37</v>
      </c>
      <c r="H110" s="1">
        <f t="shared" si="29"/>
        <v>43442</v>
      </c>
      <c r="I110" t="s">
        <v>35</v>
      </c>
      <c r="J110" t="str">
        <f t="shared" si="30"/>
        <v>DOC158</v>
      </c>
      <c r="K110" s="1">
        <f t="shared" si="25"/>
        <v>43439</v>
      </c>
      <c r="L110" t="s">
        <v>39</v>
      </c>
      <c r="M110">
        <f t="shared" si="31"/>
        <v>158</v>
      </c>
      <c r="N110" t="s">
        <v>123</v>
      </c>
      <c r="O110" t="s">
        <v>111</v>
      </c>
      <c r="P110">
        <v>50</v>
      </c>
      <c r="Q110">
        <v>0</v>
      </c>
      <c r="R110">
        <f t="shared" si="26"/>
        <v>4449.0500000000011</v>
      </c>
      <c r="S110">
        <f t="shared" si="27"/>
        <v>4449.0500000000011</v>
      </c>
      <c r="T110">
        <v>0</v>
      </c>
      <c r="U110">
        <v>0</v>
      </c>
      <c r="V110">
        <v>0</v>
      </c>
      <c r="W110">
        <v>0</v>
      </c>
      <c r="X110">
        <v>0</v>
      </c>
      <c r="Y110" t="s">
        <v>35</v>
      </c>
      <c r="Z110">
        <v>0</v>
      </c>
      <c r="AA110" t="s">
        <v>41</v>
      </c>
      <c r="AB110">
        <v>1</v>
      </c>
      <c r="AC110">
        <v>1001</v>
      </c>
      <c r="AD110">
        <v>0</v>
      </c>
      <c r="AE110">
        <v>28</v>
      </c>
      <c r="AF110">
        <v>201810</v>
      </c>
      <c r="AG110" t="s">
        <v>42</v>
      </c>
      <c r="AH110">
        <v>1</v>
      </c>
      <c r="AI110" t="str">
        <f t="shared" si="32"/>
        <v>INSERT INTO VPAGAR(PGR_LANCTO,PGR_BLOQUEADO,PGR_CHEQUE,PGR_CODBNC,PGR_CODFVR,PGR_CODFC,PGR_CODTD,PGR_VENCTO,PGR_DATAPAGA,PGR_DOCTO,PGR_DTDOCTO,PGR_CODPTT,PGR_MASTER,PGR_OBSERVACAO,PGR_CODPTP,PGR_CODPT,PGR_VLRDESCONTO,PGR_VLREVENTO,PGR_VLRPARCELA,PGR_VLRMULTA,PGR_VLRRETENCAO,PGR_VLRPIS,PGR_VLRCOFINS,PGR_VLRCSLL,PGR_CODCC,PGR_CODSNF,PGR_APR,PGR_CODEMP,PGR_CODFLL,PGR_LOTECNAB,PGR_VERDIREITO,PGR_CODCMP,PGR_REG,PGR_CODUSR) VALUES('158','N',null,'1','44','BOL','NFP','12/8/2018',null,'DOC158','12/5/2018','L','158','RECBTO COMISSAO VENDAS','CR','50','0','4449.05','4449.05','0','0','0','0','0',null,'0','S','1','1001','0','28','201810','P','1')</v>
      </c>
      <c r="AJ110" t="str">
        <f t="shared" si="22"/>
        <v>12/8/2018</v>
      </c>
      <c r="AK110" t="str">
        <f t="shared" si="23"/>
        <v>12/5/2018</v>
      </c>
    </row>
    <row r="111" spans="1:37" x14ac:dyDescent="0.25">
      <c r="A111">
        <f t="shared" si="24"/>
        <v>159</v>
      </c>
      <c r="B111" t="s">
        <v>34</v>
      </c>
      <c r="C111" t="s">
        <v>35</v>
      </c>
      <c r="D111">
        <v>1</v>
      </c>
      <c r="E111">
        <v>45</v>
      </c>
      <c r="F111" t="s">
        <v>36</v>
      </c>
      <c r="G111" t="s">
        <v>37</v>
      </c>
      <c r="H111" s="1">
        <f t="shared" si="29"/>
        <v>43442</v>
      </c>
      <c r="I111" t="s">
        <v>35</v>
      </c>
      <c r="J111" t="str">
        <f t="shared" si="30"/>
        <v>DOC159</v>
      </c>
      <c r="K111" s="1">
        <f t="shared" si="25"/>
        <v>43439</v>
      </c>
      <c r="L111" t="s">
        <v>39</v>
      </c>
      <c r="M111">
        <f t="shared" si="31"/>
        <v>159</v>
      </c>
      <c r="N111" t="s">
        <v>124</v>
      </c>
      <c r="O111" t="s">
        <v>111</v>
      </c>
      <c r="P111">
        <v>51</v>
      </c>
      <c r="Q111">
        <v>0</v>
      </c>
      <c r="R111">
        <f t="shared" si="26"/>
        <v>4502.7200000000012</v>
      </c>
      <c r="S111">
        <f t="shared" si="27"/>
        <v>4502.7200000000012</v>
      </c>
      <c r="T111">
        <v>0</v>
      </c>
      <c r="U111">
        <v>0</v>
      </c>
      <c r="V111">
        <v>0</v>
      </c>
      <c r="W111">
        <v>0</v>
      </c>
      <c r="X111">
        <v>0</v>
      </c>
      <c r="Y111" t="s">
        <v>35</v>
      </c>
      <c r="Z111">
        <v>0</v>
      </c>
      <c r="AA111" t="s">
        <v>41</v>
      </c>
      <c r="AB111">
        <v>1</v>
      </c>
      <c r="AC111">
        <v>1001</v>
      </c>
      <c r="AD111">
        <v>0</v>
      </c>
      <c r="AE111">
        <v>28</v>
      </c>
      <c r="AF111">
        <v>201810</v>
      </c>
      <c r="AG111" t="s">
        <v>42</v>
      </c>
      <c r="AH111">
        <v>1</v>
      </c>
      <c r="AI111" t="str">
        <f t="shared" si="32"/>
        <v>INSERT INTO VPAGAR(PGR_LANCTO,PGR_BLOQUEADO,PGR_CHEQUE,PGR_CODBNC,PGR_CODFVR,PGR_CODFC,PGR_CODTD,PGR_VENCTO,PGR_DATAPAGA,PGR_DOCTO,PGR_DTDOCTO,PGR_CODPTT,PGR_MASTER,PGR_OBSERVACAO,PGR_CODPTP,PGR_CODPT,PGR_VLRDESCONTO,PGR_VLREVENTO,PGR_VLRPARCELA,PGR_VLRMULTA,PGR_VLRRETENCAO,PGR_VLRPIS,PGR_VLRCOFINS,PGR_VLRCSLL,PGR_CODCC,PGR_CODSNF,PGR_APR,PGR_CODEMP,PGR_CODFLL,PGR_LOTECNAB,PGR_VERDIREITO,PGR_CODCMP,PGR_REG,PGR_CODUSR) VALUES('159','N',null,'1','45','BOL','NFP','12/8/2018',null,'DOC159','12/5/2018','L','159','RECBTO INVESTIM OUTRAS PESSOAS FISICAS','CR','51','0','4502.72','4502.72','0','0','0','0','0',null,'0','S','1','1001','0','28','201810','P','1')</v>
      </c>
      <c r="AJ111" t="str">
        <f t="shared" si="22"/>
        <v>12/8/2018</v>
      </c>
      <c r="AK111" t="str">
        <f t="shared" si="23"/>
        <v>12/5/2018</v>
      </c>
    </row>
    <row r="112" spans="1:37" x14ac:dyDescent="0.25">
      <c r="A112">
        <f t="shared" si="24"/>
        <v>160</v>
      </c>
      <c r="B112" t="s">
        <v>34</v>
      </c>
      <c r="C112" t="s">
        <v>35</v>
      </c>
      <c r="D112">
        <v>1</v>
      </c>
      <c r="E112">
        <v>46</v>
      </c>
      <c r="F112" t="s">
        <v>36</v>
      </c>
      <c r="G112" t="s">
        <v>37</v>
      </c>
      <c r="H112" s="1">
        <f t="shared" si="29"/>
        <v>43442</v>
      </c>
      <c r="I112" t="s">
        <v>35</v>
      </c>
      <c r="J112" t="str">
        <f t="shared" si="30"/>
        <v>DOC160</v>
      </c>
      <c r="K112" s="1">
        <f t="shared" si="25"/>
        <v>43439</v>
      </c>
      <c r="L112" t="s">
        <v>39</v>
      </c>
      <c r="M112">
        <f t="shared" si="31"/>
        <v>160</v>
      </c>
      <c r="N112" t="s">
        <v>125</v>
      </c>
      <c r="O112" t="s">
        <v>111</v>
      </c>
      <c r="P112">
        <v>52</v>
      </c>
      <c r="Q112">
        <v>0</v>
      </c>
      <c r="R112">
        <f t="shared" si="26"/>
        <v>4557.3900000000012</v>
      </c>
      <c r="S112">
        <f t="shared" si="27"/>
        <v>4557.3900000000012</v>
      </c>
      <c r="T112">
        <v>0</v>
      </c>
      <c r="U112">
        <v>0</v>
      </c>
      <c r="V112">
        <v>0</v>
      </c>
      <c r="W112">
        <v>0</v>
      </c>
      <c r="X112">
        <v>0</v>
      </c>
      <c r="Y112" t="s">
        <v>35</v>
      </c>
      <c r="Z112">
        <v>0</v>
      </c>
      <c r="AA112" t="s">
        <v>41</v>
      </c>
      <c r="AB112">
        <v>1</v>
      </c>
      <c r="AC112">
        <v>1001</v>
      </c>
      <c r="AD112">
        <v>0</v>
      </c>
      <c r="AE112">
        <v>28</v>
      </c>
      <c r="AF112">
        <v>201810</v>
      </c>
      <c r="AG112" t="s">
        <v>42</v>
      </c>
      <c r="AH112">
        <v>1</v>
      </c>
      <c r="AI112" t="str">
        <f t="shared" si="32"/>
        <v>INSERT INTO VPAGAR(PGR_LANCTO,PGR_BLOQUEADO,PGR_CHEQUE,PGR_CODBNC,PGR_CODFVR,PGR_CODFC,PGR_CODTD,PGR_VENCTO,PGR_DATAPAGA,PGR_DOCTO,PGR_DTDOCTO,PGR_CODPTT,PGR_MASTER,PGR_OBSERVACAO,PGR_CODPTP,PGR_CODPT,PGR_VLRDESCONTO,PGR_VLREVENTO,PGR_VLRPARCELA,PGR_VLRMULTA,PGR_VLRRETENCAO,PGR_VLRPIS,PGR_VLRCOFINS,PGR_VLRCSLL,PGR_CODCC,PGR_CODSNF,PGR_APR,PGR_CODEMP,PGR_CODFLL,PGR_LOTECNAB,PGR_VERDIREITO,PGR_CODCMP,PGR_REG,PGR_CODUSR) VALUES('160','N',null,'1','46','BOL','NFP','12/8/2018',null,'DOC160','12/5/2018','L','160','RECBTO INVESTIM OUTRAS PESSOAS JURIDICAS','CR','52','0','4557.39','4557.39','0','0','0','0','0',null,'0','S','1','1001','0','28','201810','P','1')</v>
      </c>
      <c r="AJ112" t="str">
        <f t="shared" si="22"/>
        <v>12/8/2018</v>
      </c>
      <c r="AK112" t="str">
        <f t="shared" si="23"/>
        <v>12/5/2018</v>
      </c>
    </row>
    <row r="113" spans="1:37" x14ac:dyDescent="0.25">
      <c r="A113">
        <f t="shared" si="24"/>
        <v>161</v>
      </c>
      <c r="B113" t="s">
        <v>34</v>
      </c>
      <c r="C113" t="s">
        <v>35</v>
      </c>
      <c r="D113">
        <v>1</v>
      </c>
      <c r="E113">
        <v>47</v>
      </c>
      <c r="F113" t="s">
        <v>36</v>
      </c>
      <c r="G113" t="s">
        <v>37</v>
      </c>
      <c r="H113" s="1">
        <f t="shared" si="29"/>
        <v>43442</v>
      </c>
      <c r="I113" t="s">
        <v>35</v>
      </c>
      <c r="J113" t="str">
        <f t="shared" si="30"/>
        <v>DOC161</v>
      </c>
      <c r="K113" s="1">
        <f t="shared" si="25"/>
        <v>43439</v>
      </c>
      <c r="L113" t="s">
        <v>39</v>
      </c>
      <c r="M113">
        <f t="shared" si="31"/>
        <v>161</v>
      </c>
      <c r="N113" t="s">
        <v>126</v>
      </c>
      <c r="O113" t="s">
        <v>111</v>
      </c>
      <c r="P113">
        <v>53</v>
      </c>
      <c r="Q113">
        <v>0</v>
      </c>
      <c r="R113">
        <f t="shared" si="26"/>
        <v>4613.0600000000013</v>
      </c>
      <c r="S113">
        <f t="shared" si="27"/>
        <v>4613.0600000000013</v>
      </c>
      <c r="T113">
        <v>0</v>
      </c>
      <c r="U113">
        <v>0</v>
      </c>
      <c r="V113">
        <v>0</v>
      </c>
      <c r="W113">
        <v>0</v>
      </c>
      <c r="X113">
        <v>0</v>
      </c>
      <c r="Y113" t="s">
        <v>35</v>
      </c>
      <c r="Z113">
        <v>0</v>
      </c>
      <c r="AA113" t="s">
        <v>41</v>
      </c>
      <c r="AB113">
        <v>1</v>
      </c>
      <c r="AC113">
        <v>1001</v>
      </c>
      <c r="AD113">
        <v>0</v>
      </c>
      <c r="AE113">
        <v>28</v>
      </c>
      <c r="AF113">
        <v>201810</v>
      </c>
      <c r="AG113" t="s">
        <v>42</v>
      </c>
      <c r="AH113">
        <v>1</v>
      </c>
      <c r="AI113" t="str">
        <f t="shared" si="32"/>
        <v>INSERT INTO VPAGAR(PGR_LANCTO,PGR_BLOQUEADO,PGR_CHEQUE,PGR_CODBNC,PGR_CODFVR,PGR_CODFC,PGR_CODTD,PGR_VENCTO,PGR_DATAPAGA,PGR_DOCTO,PGR_DTDOCTO,PGR_CODPTT,PGR_MASTER,PGR_OBSERVACAO,PGR_CODPTP,PGR_CODPT,PGR_VLRDESCONTO,PGR_VLREVENTO,PGR_VLRPARCELA,PGR_VLRMULTA,PGR_VLRRETENCAO,PGR_VLRPIS,PGR_VLRCOFINS,PGR_VLRCSLL,PGR_CODCC,PGR_CODSNF,PGR_APR,PGR_CODEMP,PGR_CODFLL,PGR_LOTECNAB,PGR_VERDIREITO,PGR_CODCMP,PGR_REG,PGR_CODUSR) VALUES('161','N',null,'1','47','BOL','NFP','12/8/2018',null,'DOC161','12/5/2018','L','161','RECBTO OUTROS VLRS/DIVERSOS','CR','53','0','4613.06','4613.06','0','0','0','0','0',null,'0','S','1','1001','0','28','201810','P','1')</v>
      </c>
      <c r="AJ113" t="str">
        <f t="shared" si="22"/>
        <v>12/8/2018</v>
      </c>
      <c r="AK113" t="str">
        <f t="shared" si="23"/>
        <v>12/5/2018</v>
      </c>
    </row>
    <row r="114" spans="1:37" x14ac:dyDescent="0.25">
      <c r="A114">
        <f t="shared" si="24"/>
        <v>162</v>
      </c>
      <c r="B114" t="s">
        <v>34</v>
      </c>
      <c r="C114" t="s">
        <v>35</v>
      </c>
      <c r="D114">
        <v>1</v>
      </c>
      <c r="E114">
        <v>48</v>
      </c>
      <c r="F114" t="s">
        <v>36</v>
      </c>
      <c r="G114" t="s">
        <v>37</v>
      </c>
      <c r="H114" s="1">
        <f t="shared" si="29"/>
        <v>43442</v>
      </c>
      <c r="I114" t="s">
        <v>35</v>
      </c>
      <c r="J114" t="str">
        <f t="shared" si="30"/>
        <v>DOC162</v>
      </c>
      <c r="K114" s="1">
        <f t="shared" si="25"/>
        <v>43439</v>
      </c>
      <c r="L114" t="s">
        <v>39</v>
      </c>
      <c r="M114">
        <f t="shared" si="31"/>
        <v>162</v>
      </c>
      <c r="N114" t="s">
        <v>127</v>
      </c>
      <c r="O114" t="s">
        <v>111</v>
      </c>
      <c r="P114">
        <v>54</v>
      </c>
      <c r="Q114">
        <v>0</v>
      </c>
      <c r="R114">
        <f t="shared" si="26"/>
        <v>4669.7300000000014</v>
      </c>
      <c r="S114">
        <f t="shared" si="27"/>
        <v>4669.7300000000014</v>
      </c>
      <c r="T114">
        <v>0</v>
      </c>
      <c r="U114">
        <v>0</v>
      </c>
      <c r="V114">
        <v>0</v>
      </c>
      <c r="W114">
        <v>0</v>
      </c>
      <c r="X114">
        <v>0</v>
      </c>
      <c r="Y114" t="s">
        <v>35</v>
      </c>
      <c r="Z114">
        <v>0</v>
      </c>
      <c r="AA114" t="s">
        <v>41</v>
      </c>
      <c r="AB114">
        <v>1</v>
      </c>
      <c r="AC114">
        <v>1001</v>
      </c>
      <c r="AD114">
        <v>0</v>
      </c>
      <c r="AE114">
        <v>28</v>
      </c>
      <c r="AF114">
        <v>201810</v>
      </c>
      <c r="AG114" t="s">
        <v>42</v>
      </c>
      <c r="AH114">
        <v>1</v>
      </c>
      <c r="AI114" t="str">
        <f t="shared" si="32"/>
        <v>INSERT INTO VPAGAR(PGR_LANCTO,PGR_BLOQUEADO,PGR_CHEQUE,PGR_CODBNC,PGR_CODFVR,PGR_CODFC,PGR_CODTD,PGR_VENCTO,PGR_DATAPAGA,PGR_DOCTO,PGR_DTDOCTO,PGR_CODPTT,PGR_MASTER,PGR_OBSERVACAO,PGR_CODPTP,PGR_CODPT,PGR_VLRDESCONTO,PGR_VLREVENTO,PGR_VLRPARCELA,PGR_VLRMULTA,PGR_VLRRETENCAO,PGR_VLRPIS,PGR_VLRCOFINS,PGR_VLRCSLL,PGR_CODCC,PGR_CODSNF,PGR_APR,PGR_CODEMP,PGR_CODFLL,PGR_LOTECNAB,PGR_VERDIREITO,PGR_CODCMP,PGR_REG,PGR_CODUSR) VALUES('162','N',null,'1','48','BOL','NFP','12/8/2018',null,'DOC162','12/5/2018','L','162','RECBTO VENDA EQUIPS INFORMATICA','CR','54','0','4669.73','4669.73','0','0','0','0','0',null,'0','S','1','1001','0','28','201810','P','1')</v>
      </c>
      <c r="AJ114" t="str">
        <f t="shared" si="22"/>
        <v>12/8/2018</v>
      </c>
      <c r="AK114" t="str">
        <f t="shared" si="23"/>
        <v>12/5/2018</v>
      </c>
    </row>
    <row r="115" spans="1:37" x14ac:dyDescent="0.25">
      <c r="A115">
        <f t="shared" si="24"/>
        <v>163</v>
      </c>
      <c r="B115" t="s">
        <v>34</v>
      </c>
      <c r="C115" t="s">
        <v>35</v>
      </c>
      <c r="D115">
        <v>1</v>
      </c>
      <c r="E115">
        <v>49</v>
      </c>
      <c r="F115" t="s">
        <v>36</v>
      </c>
      <c r="G115" t="s">
        <v>37</v>
      </c>
      <c r="H115" s="1">
        <f t="shared" si="29"/>
        <v>43442</v>
      </c>
      <c r="I115" t="s">
        <v>35</v>
      </c>
      <c r="J115" t="str">
        <f t="shared" si="30"/>
        <v>DOC163</v>
      </c>
      <c r="K115" s="1">
        <f t="shared" si="25"/>
        <v>43439</v>
      </c>
      <c r="L115" t="s">
        <v>39</v>
      </c>
      <c r="M115">
        <f t="shared" si="31"/>
        <v>163</v>
      </c>
      <c r="N115" t="s">
        <v>128</v>
      </c>
      <c r="O115" t="s">
        <v>111</v>
      </c>
      <c r="P115">
        <v>55</v>
      </c>
      <c r="Q115">
        <v>0</v>
      </c>
      <c r="R115">
        <f t="shared" si="26"/>
        <v>4727.4000000000015</v>
      </c>
      <c r="S115">
        <f t="shared" si="27"/>
        <v>4727.4000000000015</v>
      </c>
      <c r="T115">
        <v>0</v>
      </c>
      <c r="U115">
        <v>0</v>
      </c>
      <c r="V115">
        <v>0</v>
      </c>
      <c r="W115">
        <v>0</v>
      </c>
      <c r="X115">
        <v>0</v>
      </c>
      <c r="Y115" t="s">
        <v>35</v>
      </c>
      <c r="Z115">
        <v>0</v>
      </c>
      <c r="AA115" t="s">
        <v>41</v>
      </c>
      <c r="AB115">
        <v>1</v>
      </c>
      <c r="AC115">
        <v>1001</v>
      </c>
      <c r="AD115">
        <v>0</v>
      </c>
      <c r="AE115">
        <v>28</v>
      </c>
      <c r="AF115">
        <v>201810</v>
      </c>
      <c r="AG115" t="s">
        <v>42</v>
      </c>
      <c r="AH115">
        <v>1</v>
      </c>
      <c r="AI115" t="str">
        <f t="shared" si="32"/>
        <v>INSERT INTO VPAGAR(PGR_LANCTO,PGR_BLOQUEADO,PGR_CHEQUE,PGR_CODBNC,PGR_CODFVR,PGR_CODFC,PGR_CODTD,PGR_VENCTO,PGR_DATAPAGA,PGR_DOCTO,PGR_DTDOCTO,PGR_CODPTT,PGR_MASTER,PGR_OBSERVACAO,PGR_CODPTP,PGR_CODPT,PGR_VLRDESCONTO,PGR_VLREVENTO,PGR_VLRPARCELA,PGR_VLRMULTA,PGR_VLRRETENCAO,PGR_VLRPIS,PGR_VLRCOFINS,PGR_VLRCSLL,PGR_CODCC,PGR_CODSNF,PGR_APR,PGR_CODEMP,PGR_CODFLL,PGR_LOTECNAB,PGR_VERDIREITO,PGR_CODCMP,PGR_REG,PGR_CODUSR) VALUES('163','N',null,'1','49','BOL','NFP','12/8/2018',null,'DOC163','12/5/2018','L','163','RECBTO VENDA IMOV','CR','55','0','4727.4','4727.4','0','0','0','0','0',null,'0','S','1','1001','0','28','201810','P','1')</v>
      </c>
      <c r="AJ115" t="str">
        <f t="shared" si="22"/>
        <v>12/8/2018</v>
      </c>
      <c r="AK115" t="str">
        <f t="shared" si="23"/>
        <v>12/5/2018</v>
      </c>
    </row>
    <row r="116" spans="1:37" x14ac:dyDescent="0.25">
      <c r="A116">
        <f t="shared" si="24"/>
        <v>164</v>
      </c>
      <c r="B116" t="s">
        <v>34</v>
      </c>
      <c r="C116" t="s">
        <v>35</v>
      </c>
      <c r="D116">
        <v>1</v>
      </c>
      <c r="E116">
        <v>50</v>
      </c>
      <c r="F116" t="s">
        <v>36</v>
      </c>
      <c r="G116" t="s">
        <v>37</v>
      </c>
      <c r="H116" s="1">
        <f t="shared" si="29"/>
        <v>43442</v>
      </c>
      <c r="I116" t="s">
        <v>35</v>
      </c>
      <c r="J116" t="str">
        <f t="shared" si="30"/>
        <v>DOC164</v>
      </c>
      <c r="K116" s="1">
        <f t="shared" si="25"/>
        <v>43439</v>
      </c>
      <c r="L116" t="s">
        <v>39</v>
      </c>
      <c r="M116">
        <f t="shared" si="31"/>
        <v>164</v>
      </c>
      <c r="N116" t="s">
        <v>129</v>
      </c>
      <c r="O116" t="s">
        <v>111</v>
      </c>
      <c r="P116">
        <v>56</v>
      </c>
      <c r="Q116">
        <v>0</v>
      </c>
      <c r="R116">
        <f t="shared" si="26"/>
        <v>4786.0700000000015</v>
      </c>
      <c r="S116">
        <f t="shared" si="27"/>
        <v>4786.0700000000015</v>
      </c>
      <c r="T116">
        <v>0</v>
      </c>
      <c r="U116">
        <v>0</v>
      </c>
      <c r="V116">
        <v>0</v>
      </c>
      <c r="W116">
        <v>0</v>
      </c>
      <c r="X116">
        <v>0</v>
      </c>
      <c r="Y116" t="s">
        <v>35</v>
      </c>
      <c r="Z116">
        <v>0</v>
      </c>
      <c r="AA116" t="s">
        <v>41</v>
      </c>
      <c r="AB116">
        <v>1</v>
      </c>
      <c r="AC116">
        <v>1001</v>
      </c>
      <c r="AD116">
        <v>0</v>
      </c>
      <c r="AE116">
        <v>28</v>
      </c>
      <c r="AF116">
        <v>201810</v>
      </c>
      <c r="AG116" t="s">
        <v>42</v>
      </c>
      <c r="AH116">
        <v>1</v>
      </c>
      <c r="AI116" t="str">
        <f t="shared" si="32"/>
        <v>INSERT INTO VPAGAR(PGR_LANCTO,PGR_BLOQUEADO,PGR_CHEQUE,PGR_CODBNC,PGR_CODFVR,PGR_CODFC,PGR_CODTD,PGR_VENCTO,PGR_DATAPAGA,PGR_DOCTO,PGR_DTDOCTO,PGR_CODPTT,PGR_MASTER,PGR_OBSERVACAO,PGR_CODPTP,PGR_CODPT,PGR_VLRDESCONTO,PGR_VLREVENTO,PGR_VLRPARCELA,PGR_VLRMULTA,PGR_VLRRETENCAO,PGR_VLRPIS,PGR_VLRCOFINS,PGR_VLRCSLL,PGR_CODCC,PGR_CODSNF,PGR_APR,PGR_CODEMP,PGR_CODFLL,PGR_LOTECNAB,PGR_VERDIREITO,PGR_CODCMP,PGR_REG,PGR_CODUSR) VALUES('164','N',null,'1','50','BOL','NFP','12/8/2018',null,'DOC164','12/5/2018','L','164','RECBTO VENDA MOVEIS E UTENSILIOS','CR','56','0','4786.07','4786.07','0','0','0','0','0',null,'0','S','1','1001','0','28','201810','P','1')</v>
      </c>
      <c r="AJ116" t="str">
        <f t="shared" si="22"/>
        <v>12/8/2018</v>
      </c>
      <c r="AK116" t="str">
        <f t="shared" si="23"/>
        <v>12/5/2018</v>
      </c>
    </row>
    <row r="117" spans="1:37" x14ac:dyDescent="0.25">
      <c r="A117">
        <f t="shared" si="24"/>
        <v>165</v>
      </c>
      <c r="B117" t="s">
        <v>34</v>
      </c>
      <c r="C117" t="s">
        <v>35</v>
      </c>
      <c r="D117">
        <v>1</v>
      </c>
      <c r="E117">
        <v>51</v>
      </c>
      <c r="F117" t="s">
        <v>36</v>
      </c>
      <c r="G117" t="s">
        <v>37</v>
      </c>
      <c r="H117" s="1">
        <f t="shared" si="29"/>
        <v>43442</v>
      </c>
      <c r="I117" t="s">
        <v>35</v>
      </c>
      <c r="J117" t="str">
        <f t="shared" si="30"/>
        <v>DOC165</v>
      </c>
      <c r="K117" s="1">
        <f t="shared" si="25"/>
        <v>43439</v>
      </c>
      <c r="L117" t="s">
        <v>39</v>
      </c>
      <c r="M117">
        <f t="shared" si="31"/>
        <v>165</v>
      </c>
      <c r="N117" t="s">
        <v>130</v>
      </c>
      <c r="O117" t="s">
        <v>111</v>
      </c>
      <c r="P117">
        <v>57</v>
      </c>
      <c r="Q117">
        <v>0</v>
      </c>
      <c r="R117">
        <f t="shared" si="26"/>
        <v>4845.7400000000016</v>
      </c>
      <c r="S117">
        <f t="shared" si="27"/>
        <v>4845.7400000000016</v>
      </c>
      <c r="T117">
        <v>0</v>
      </c>
      <c r="U117">
        <v>0</v>
      </c>
      <c r="V117">
        <v>0</v>
      </c>
      <c r="W117">
        <v>0</v>
      </c>
      <c r="X117">
        <v>0</v>
      </c>
      <c r="Y117" t="s">
        <v>35</v>
      </c>
      <c r="Z117">
        <v>0</v>
      </c>
      <c r="AA117" t="s">
        <v>41</v>
      </c>
      <c r="AB117">
        <v>1</v>
      </c>
      <c r="AC117">
        <v>1001</v>
      </c>
      <c r="AD117">
        <v>0</v>
      </c>
      <c r="AE117">
        <v>28</v>
      </c>
      <c r="AF117">
        <v>201810</v>
      </c>
      <c r="AG117" t="s">
        <v>42</v>
      </c>
      <c r="AH117">
        <v>1</v>
      </c>
      <c r="AI117" t="str">
        <f t="shared" si="32"/>
        <v>INSERT INTO VPAGAR(PGR_LANCTO,PGR_BLOQUEADO,PGR_CHEQUE,PGR_CODBNC,PGR_CODFVR,PGR_CODFC,PGR_CODTD,PGR_VENCTO,PGR_DATAPAGA,PGR_DOCTO,PGR_DTDOCTO,PGR_CODPTT,PGR_MASTER,PGR_OBSERVACAO,PGR_CODPTP,PGR_CODPT,PGR_VLRDESCONTO,PGR_VLREVENTO,PGR_VLRPARCELA,PGR_VLRMULTA,PGR_VLRRETENCAO,PGR_VLRPIS,PGR_VLRCOFINS,PGR_VLRCSLL,PGR_CODCC,PGR_CODSNF,PGR_APR,PGR_CODEMP,PGR_CODFLL,PGR_LOTECNAB,PGR_VERDIREITO,PGR_CODCMP,PGR_REG,PGR_CODUSR) VALUES('165','N',null,'1','51','BOL','NFP','12/8/2018',null,'DOC165','12/5/2018','L','165','RECBTO VENDA OUTROS BENS DIVERSOS','CR','57','0','4845.74','4845.74','0','0','0','0','0',null,'0','S','1','1001','0','28','201810','P','1')</v>
      </c>
      <c r="AJ117" t="str">
        <f t="shared" si="22"/>
        <v>12/8/2018</v>
      </c>
      <c r="AK117" t="str">
        <f t="shared" si="23"/>
        <v>12/5/2018</v>
      </c>
    </row>
    <row r="118" spans="1:37" x14ac:dyDescent="0.25">
      <c r="A118">
        <f t="shared" si="24"/>
        <v>166</v>
      </c>
      <c r="B118" t="s">
        <v>34</v>
      </c>
      <c r="C118" t="s">
        <v>35</v>
      </c>
      <c r="D118">
        <v>1</v>
      </c>
      <c r="E118">
        <v>52</v>
      </c>
      <c r="F118" t="s">
        <v>36</v>
      </c>
      <c r="G118" t="s">
        <v>37</v>
      </c>
      <c r="H118" s="1">
        <f t="shared" si="29"/>
        <v>43442</v>
      </c>
      <c r="I118" t="s">
        <v>35</v>
      </c>
      <c r="J118" t="str">
        <f t="shared" si="30"/>
        <v>DOC166</v>
      </c>
      <c r="K118" s="1">
        <f t="shared" si="25"/>
        <v>43439</v>
      </c>
      <c r="L118" t="s">
        <v>39</v>
      </c>
      <c r="M118">
        <f t="shared" si="31"/>
        <v>166</v>
      </c>
      <c r="N118" t="s">
        <v>131</v>
      </c>
      <c r="O118" t="s">
        <v>111</v>
      </c>
      <c r="P118">
        <v>58</v>
      </c>
      <c r="Q118">
        <v>0</v>
      </c>
      <c r="R118">
        <f t="shared" si="26"/>
        <v>4906.4100000000017</v>
      </c>
      <c r="S118">
        <f t="shared" si="27"/>
        <v>4906.4100000000017</v>
      </c>
      <c r="T118">
        <v>0</v>
      </c>
      <c r="U118">
        <v>0</v>
      </c>
      <c r="V118">
        <v>0</v>
      </c>
      <c r="W118">
        <v>0</v>
      </c>
      <c r="X118">
        <v>0</v>
      </c>
      <c r="Y118" t="s">
        <v>35</v>
      </c>
      <c r="Z118">
        <v>0</v>
      </c>
      <c r="AA118" t="s">
        <v>41</v>
      </c>
      <c r="AB118">
        <v>1</v>
      </c>
      <c r="AC118">
        <v>1001</v>
      </c>
      <c r="AD118">
        <v>0</v>
      </c>
      <c r="AE118">
        <v>28</v>
      </c>
      <c r="AF118">
        <v>201810</v>
      </c>
      <c r="AG118" t="s">
        <v>42</v>
      </c>
      <c r="AH118">
        <v>1</v>
      </c>
      <c r="AI118" t="str">
        <f t="shared" si="32"/>
        <v>INSERT INTO VPAGAR(PGR_LANCTO,PGR_BLOQUEADO,PGR_CHEQUE,PGR_CODBNC,PGR_CODFVR,PGR_CODFC,PGR_CODTD,PGR_VENCTO,PGR_DATAPAGA,PGR_DOCTO,PGR_DTDOCTO,PGR_CODPTT,PGR_MASTER,PGR_OBSERVACAO,PGR_CODPTP,PGR_CODPT,PGR_VLRDESCONTO,PGR_VLREVENTO,PGR_VLRPARCELA,PGR_VLRMULTA,PGR_VLRRETENCAO,PGR_VLRPIS,PGR_VLRCOFINS,PGR_VLRCSLL,PGR_CODCC,PGR_CODSNF,PGR_APR,PGR_CODEMP,PGR_CODFLL,PGR_LOTECNAB,PGR_VERDIREITO,PGR_CODCMP,PGR_REG,PGR_CODUSR) VALUES('166','N',null,'1','52','BOL','NFP','12/8/2018',null,'DOC166','12/5/2018','L','166','RECBTO VENDA VEIC','CR','58','0','4906.41','4906.41','0','0','0','0','0',null,'0','S','1','1001','0','28','201810','P','1')</v>
      </c>
      <c r="AJ118" t="str">
        <f t="shared" si="22"/>
        <v>12/8/2018</v>
      </c>
      <c r="AK118" t="str">
        <f t="shared" si="23"/>
        <v>12/5/2018</v>
      </c>
    </row>
    <row r="119" spans="1:37" x14ac:dyDescent="0.25">
      <c r="A119">
        <f t="shared" si="24"/>
        <v>167</v>
      </c>
      <c r="B119" t="s">
        <v>34</v>
      </c>
      <c r="C119" t="s">
        <v>35</v>
      </c>
      <c r="D119">
        <v>1</v>
      </c>
      <c r="E119">
        <v>53</v>
      </c>
      <c r="F119" t="s">
        <v>36</v>
      </c>
      <c r="G119" t="s">
        <v>37</v>
      </c>
      <c r="H119" s="1">
        <f t="shared" si="29"/>
        <v>43442</v>
      </c>
      <c r="I119" t="s">
        <v>35</v>
      </c>
      <c r="J119" t="str">
        <f t="shared" si="30"/>
        <v>DOC167</v>
      </c>
      <c r="K119" s="1">
        <f t="shared" si="25"/>
        <v>43439</v>
      </c>
      <c r="L119" t="s">
        <v>39</v>
      </c>
      <c r="M119">
        <f t="shared" si="31"/>
        <v>167</v>
      </c>
      <c r="N119" t="s">
        <v>132</v>
      </c>
      <c r="O119" t="s">
        <v>111</v>
      </c>
      <c r="P119">
        <v>172</v>
      </c>
      <c r="Q119">
        <v>0</v>
      </c>
      <c r="R119">
        <f t="shared" si="26"/>
        <v>5081.0800000000017</v>
      </c>
      <c r="S119">
        <f t="shared" si="27"/>
        <v>5081.0800000000017</v>
      </c>
      <c r="T119">
        <v>0</v>
      </c>
      <c r="U119">
        <v>0</v>
      </c>
      <c r="V119">
        <v>0</v>
      </c>
      <c r="W119">
        <v>0</v>
      </c>
      <c r="X119">
        <v>0</v>
      </c>
      <c r="Y119" t="s">
        <v>35</v>
      </c>
      <c r="Z119">
        <v>0</v>
      </c>
      <c r="AA119" t="s">
        <v>41</v>
      </c>
      <c r="AB119">
        <v>1</v>
      </c>
      <c r="AC119">
        <v>1001</v>
      </c>
      <c r="AD119">
        <v>0</v>
      </c>
      <c r="AE119">
        <v>28</v>
      </c>
      <c r="AF119">
        <v>201810</v>
      </c>
      <c r="AG119" t="s">
        <v>42</v>
      </c>
      <c r="AH119">
        <v>1</v>
      </c>
      <c r="AI119" t="str">
        <f t="shared" si="32"/>
        <v>INSERT INTO VPAGAR(PGR_LANCTO,PGR_BLOQUEADO,PGR_CHEQUE,PGR_CODBNC,PGR_CODFVR,PGR_CODFC,PGR_CODTD,PGR_VENCTO,PGR_DATAPAGA,PGR_DOCTO,PGR_DTDOCTO,PGR_CODPTT,PGR_MASTER,PGR_OBSERVACAO,PGR_CODPTP,PGR_CODPT,PGR_VLRDESCONTO,PGR_VLREVENTO,PGR_VLRPARCELA,PGR_VLRMULTA,PGR_VLRRETENCAO,PGR_VLRPIS,PGR_VLRCOFINS,PGR_VLRCSLL,PGR_CODCC,PGR_CODSNF,PGR_APR,PGR_CODEMP,PGR_CODFLL,PGR_LOTECNAB,PGR_VERDIREITO,PGR_CODCMP,PGR_REG,PGR_CODUSR) VALUES('167','N',null,'1','53','BOL','NFP','12/8/2018',null,'DOC167','12/5/2018','L','167','RETORNO ACOES JUDICIAIS CIVEIS CRED','CR','172','0','5081.08','5081.08','0','0','0','0','0',null,'0','S','1','1001','0','28','201810','P','1')</v>
      </c>
      <c r="AJ119" t="str">
        <f t="shared" si="22"/>
        <v>12/8/2018</v>
      </c>
      <c r="AK119" t="str">
        <f t="shared" si="23"/>
        <v>12/5/2018</v>
      </c>
    </row>
    <row r="120" spans="1:37" x14ac:dyDescent="0.25">
      <c r="A120">
        <f t="shared" si="24"/>
        <v>168</v>
      </c>
      <c r="B120" t="s">
        <v>34</v>
      </c>
      <c r="C120" t="s">
        <v>35</v>
      </c>
      <c r="D120">
        <v>1</v>
      </c>
      <c r="E120">
        <v>54</v>
      </c>
      <c r="F120" t="s">
        <v>36</v>
      </c>
      <c r="G120" t="s">
        <v>37</v>
      </c>
      <c r="H120" s="1">
        <f t="shared" si="29"/>
        <v>43442</v>
      </c>
      <c r="I120" t="s">
        <v>35</v>
      </c>
      <c r="J120" t="str">
        <f t="shared" si="30"/>
        <v>DOC168</v>
      </c>
      <c r="K120" s="1">
        <f t="shared" si="25"/>
        <v>43439</v>
      </c>
      <c r="L120" t="s">
        <v>39</v>
      </c>
      <c r="M120">
        <f t="shared" si="31"/>
        <v>168</v>
      </c>
      <c r="N120" t="s">
        <v>133</v>
      </c>
      <c r="O120" t="s">
        <v>111</v>
      </c>
      <c r="P120">
        <v>174</v>
      </c>
      <c r="Q120">
        <v>0</v>
      </c>
      <c r="R120">
        <f t="shared" si="26"/>
        <v>5257.7500000000018</v>
      </c>
      <c r="S120">
        <f t="shared" si="27"/>
        <v>5257.7500000000018</v>
      </c>
      <c r="T120">
        <v>0</v>
      </c>
      <c r="U120">
        <v>0</v>
      </c>
      <c r="V120">
        <v>0</v>
      </c>
      <c r="W120">
        <v>0</v>
      </c>
      <c r="X120">
        <v>0</v>
      </c>
      <c r="Y120" t="s">
        <v>35</v>
      </c>
      <c r="Z120">
        <v>0</v>
      </c>
      <c r="AA120" t="s">
        <v>41</v>
      </c>
      <c r="AB120">
        <v>1</v>
      </c>
      <c r="AC120">
        <v>1001</v>
      </c>
      <c r="AD120">
        <v>0</v>
      </c>
      <c r="AE120">
        <v>28</v>
      </c>
      <c r="AF120">
        <v>201810</v>
      </c>
      <c r="AG120" t="s">
        <v>42</v>
      </c>
      <c r="AH120">
        <v>1</v>
      </c>
      <c r="AI120" t="str">
        <f t="shared" si="32"/>
        <v>INSERT INTO VPAGAR(PGR_LANCTO,PGR_BLOQUEADO,PGR_CHEQUE,PGR_CODBNC,PGR_CODFVR,PGR_CODFC,PGR_CODTD,PGR_VENCTO,PGR_DATAPAGA,PGR_DOCTO,PGR_DTDOCTO,PGR_CODPTT,PGR_MASTER,PGR_OBSERVACAO,PGR_CODPTP,PGR_CODPT,PGR_VLRDESCONTO,PGR_VLREVENTO,PGR_VLRPARCELA,PGR_VLRMULTA,PGR_VLRRETENCAO,PGR_VLRPIS,PGR_VLRCOFINS,PGR_VLRCSLL,PGR_CODCC,PGR_CODSNF,PGR_APR,PGR_CODEMP,PGR_CODFLL,PGR_LOTECNAB,PGR_VERDIREITO,PGR_CODCMP,PGR_REG,PGR_CODUSR) VALUES('168','N',null,'1','54','BOL','NFP','12/8/2018',null,'DOC168','12/5/2018','L','168','RETORNO ACOES JUDICIAIS FISCAIS CREDITO','CR','174','0','5257.75','5257.75','0','0','0','0','0',null,'0','S','1','1001','0','28','201810','P','1')</v>
      </c>
      <c r="AJ120" t="str">
        <f t="shared" si="22"/>
        <v>12/8/2018</v>
      </c>
      <c r="AK120" t="str">
        <f t="shared" si="23"/>
        <v>12/5/2018</v>
      </c>
    </row>
    <row r="121" spans="1:37" x14ac:dyDescent="0.25">
      <c r="A121">
        <f t="shared" si="24"/>
        <v>169</v>
      </c>
      <c r="B121" t="s">
        <v>34</v>
      </c>
      <c r="C121" t="s">
        <v>35</v>
      </c>
      <c r="D121">
        <v>1</v>
      </c>
      <c r="E121">
        <v>55</v>
      </c>
      <c r="F121" t="s">
        <v>36</v>
      </c>
      <c r="G121" t="s">
        <v>37</v>
      </c>
      <c r="H121" s="1">
        <f t="shared" si="29"/>
        <v>43442</v>
      </c>
      <c r="I121" t="s">
        <v>35</v>
      </c>
      <c r="J121" t="str">
        <f t="shared" si="30"/>
        <v>DOC169</v>
      </c>
      <c r="K121" s="1">
        <f t="shared" si="25"/>
        <v>43439</v>
      </c>
      <c r="L121" t="s">
        <v>39</v>
      </c>
      <c r="M121">
        <f t="shared" si="31"/>
        <v>169</v>
      </c>
      <c r="N121" t="s">
        <v>134</v>
      </c>
      <c r="O121" t="s">
        <v>111</v>
      </c>
      <c r="P121">
        <v>176</v>
      </c>
      <c r="Q121">
        <v>0</v>
      </c>
      <c r="R121">
        <f t="shared" si="26"/>
        <v>5436.4200000000019</v>
      </c>
      <c r="S121">
        <f t="shared" si="27"/>
        <v>5436.4200000000019</v>
      </c>
      <c r="T121">
        <v>0</v>
      </c>
      <c r="U121">
        <v>0</v>
      </c>
      <c r="V121">
        <v>0</v>
      </c>
      <c r="W121">
        <v>0</v>
      </c>
      <c r="X121">
        <v>0</v>
      </c>
      <c r="Y121" t="s">
        <v>35</v>
      </c>
      <c r="Z121">
        <v>0</v>
      </c>
      <c r="AA121" t="s">
        <v>41</v>
      </c>
      <c r="AB121">
        <v>1</v>
      </c>
      <c r="AC121">
        <v>1001</v>
      </c>
      <c r="AD121">
        <v>0</v>
      </c>
      <c r="AE121">
        <v>28</v>
      </c>
      <c r="AF121">
        <v>201810</v>
      </c>
      <c r="AG121" t="s">
        <v>42</v>
      </c>
      <c r="AH121">
        <v>1</v>
      </c>
      <c r="AI121" t="str">
        <f t="shared" si="32"/>
        <v>INSERT INTO VPAGAR(PGR_LANCTO,PGR_BLOQUEADO,PGR_CHEQUE,PGR_CODBNC,PGR_CODFVR,PGR_CODFC,PGR_CODTD,PGR_VENCTO,PGR_DATAPAGA,PGR_DOCTO,PGR_DTDOCTO,PGR_CODPTT,PGR_MASTER,PGR_OBSERVACAO,PGR_CODPTP,PGR_CODPT,PGR_VLRDESCONTO,PGR_VLREVENTO,PGR_VLRPARCELA,PGR_VLRMULTA,PGR_VLRRETENCAO,PGR_VLRPIS,PGR_VLRCOFINS,PGR_VLRCSLL,PGR_CODCC,PGR_CODSNF,PGR_APR,PGR_CODEMP,PGR_CODFLL,PGR_LOTECNAB,PGR_VERDIREITO,PGR_CODCMP,PGR_REG,PGR_CODUSR) VALUES('169','N',null,'1','55','BOL','NFP','12/8/2018',null,'DOC169','12/5/2018','L','169','RETORNO ACOES JUDICIAIS TRABALHISTAS CRED','CR','176','0','5436.42','5436.42','0','0','0','0','0',null,'0','S','1','1001','0','28','201810','P','1')</v>
      </c>
      <c r="AJ121" t="str">
        <f t="shared" si="22"/>
        <v>12/8/2018</v>
      </c>
      <c r="AK121" t="str">
        <f t="shared" si="23"/>
        <v>12/5/2018</v>
      </c>
    </row>
    <row r="122" spans="1:37" x14ac:dyDescent="0.25">
      <c r="A122">
        <f t="shared" si="24"/>
        <v>170</v>
      </c>
      <c r="B122" t="s">
        <v>34</v>
      </c>
      <c r="C122" t="s">
        <v>35</v>
      </c>
      <c r="D122">
        <v>1</v>
      </c>
      <c r="E122">
        <v>56</v>
      </c>
      <c r="F122" t="s">
        <v>36</v>
      </c>
      <c r="G122" t="s">
        <v>37</v>
      </c>
      <c r="H122" s="1">
        <f t="shared" si="29"/>
        <v>43442</v>
      </c>
      <c r="I122" t="s">
        <v>35</v>
      </c>
      <c r="J122" t="str">
        <f t="shared" si="30"/>
        <v>DOC170</v>
      </c>
      <c r="K122" s="1">
        <f t="shared" si="25"/>
        <v>43439</v>
      </c>
      <c r="L122" t="s">
        <v>39</v>
      </c>
      <c r="M122">
        <f t="shared" si="31"/>
        <v>170</v>
      </c>
      <c r="N122" t="s">
        <v>135</v>
      </c>
      <c r="O122" t="s">
        <v>111</v>
      </c>
      <c r="P122">
        <v>249</v>
      </c>
      <c r="Q122">
        <v>0</v>
      </c>
      <c r="R122">
        <f t="shared" si="26"/>
        <v>5688.090000000002</v>
      </c>
      <c r="S122">
        <f t="shared" si="27"/>
        <v>5688.090000000002</v>
      </c>
      <c r="T122">
        <v>0</v>
      </c>
      <c r="U122">
        <v>0</v>
      </c>
      <c r="V122">
        <v>0</v>
      </c>
      <c r="W122">
        <v>0</v>
      </c>
      <c r="X122">
        <v>0</v>
      </c>
      <c r="Y122" t="s">
        <v>35</v>
      </c>
      <c r="Z122">
        <v>0</v>
      </c>
      <c r="AA122" t="s">
        <v>41</v>
      </c>
      <c r="AB122">
        <v>1</v>
      </c>
      <c r="AC122">
        <v>1001</v>
      </c>
      <c r="AD122">
        <v>0</v>
      </c>
      <c r="AE122">
        <v>28</v>
      </c>
      <c r="AF122">
        <v>201810</v>
      </c>
      <c r="AG122" t="s">
        <v>42</v>
      </c>
      <c r="AH122">
        <v>1</v>
      </c>
      <c r="AI122" t="str">
        <f t="shared" si="32"/>
        <v>INSERT INTO VPAGAR(PGR_LANCTO,PGR_BLOQUEADO,PGR_CHEQUE,PGR_CODBNC,PGR_CODFVR,PGR_CODFC,PGR_CODTD,PGR_VENCTO,PGR_DATAPAGA,PGR_DOCTO,PGR_DTDOCTO,PGR_CODPTT,PGR_MASTER,PGR_OBSERVACAO,PGR_CODPTP,PGR_CODPT,PGR_VLRDESCONTO,PGR_VLREVENTO,PGR_VLRPARCELA,PGR_VLRMULTA,PGR_VLRRETENCAO,PGR_VLRPIS,PGR_VLRCOFINS,PGR_VLRCSLL,PGR_CODCC,PGR_CODSNF,PGR_APR,PGR_CODEMP,PGR_CODFLL,PGR_LOTECNAB,PGR_VERDIREITO,PGR_CODCMP,PGR_REG,PGR_CODUSR) VALUES('170','N',null,'1','56','BOL','NFP','12/8/2018',null,'DOC170','12/5/2018','L','170','GANHO EM OPERACAO CAMBIO','CR','249','0','5688.09','5688.09','0','0','0','0','0',null,'0','S','1','1001','0','28','201810','P','1')</v>
      </c>
      <c r="AJ122" t="str">
        <f t="shared" si="22"/>
        <v>12/8/2018</v>
      </c>
      <c r="AK122" t="str">
        <f t="shared" si="23"/>
        <v>12/5/2018</v>
      </c>
    </row>
    <row r="123" spans="1:37" x14ac:dyDescent="0.25">
      <c r="A123">
        <f t="shared" si="24"/>
        <v>171</v>
      </c>
      <c r="B123" t="s">
        <v>34</v>
      </c>
      <c r="C123" t="s">
        <v>35</v>
      </c>
      <c r="D123">
        <v>1</v>
      </c>
      <c r="E123">
        <v>57</v>
      </c>
      <c r="F123" t="s">
        <v>36</v>
      </c>
      <c r="G123" t="s">
        <v>37</v>
      </c>
      <c r="H123" s="1">
        <f t="shared" si="29"/>
        <v>43442</v>
      </c>
      <c r="I123" t="s">
        <v>35</v>
      </c>
      <c r="J123" t="str">
        <f t="shared" si="30"/>
        <v>DOC171</v>
      </c>
      <c r="K123" s="1">
        <f t="shared" si="25"/>
        <v>43439</v>
      </c>
      <c r="L123" t="s">
        <v>39</v>
      </c>
      <c r="M123">
        <f t="shared" si="31"/>
        <v>171</v>
      </c>
      <c r="N123" t="s">
        <v>136</v>
      </c>
      <c r="O123" t="s">
        <v>111</v>
      </c>
      <c r="P123">
        <v>250</v>
      </c>
      <c r="Q123">
        <v>0</v>
      </c>
      <c r="R123">
        <f t="shared" si="26"/>
        <v>5940.760000000002</v>
      </c>
      <c r="S123">
        <f t="shared" si="27"/>
        <v>5940.760000000002</v>
      </c>
      <c r="T123">
        <v>0</v>
      </c>
      <c r="U123">
        <v>0</v>
      </c>
      <c r="V123">
        <v>0</v>
      </c>
      <c r="W123">
        <v>0</v>
      </c>
      <c r="X123">
        <v>0</v>
      </c>
      <c r="Y123" t="s">
        <v>35</v>
      </c>
      <c r="Z123">
        <v>0</v>
      </c>
      <c r="AA123" t="s">
        <v>41</v>
      </c>
      <c r="AB123">
        <v>1</v>
      </c>
      <c r="AC123">
        <v>1001</v>
      </c>
      <c r="AD123">
        <v>0</v>
      </c>
      <c r="AE123">
        <v>28</v>
      </c>
      <c r="AF123">
        <v>201810</v>
      </c>
      <c r="AG123" t="s">
        <v>42</v>
      </c>
      <c r="AH123">
        <v>1</v>
      </c>
      <c r="AI123" t="str">
        <f t="shared" si="32"/>
        <v>INSERT INTO VPAGAR(PGR_LANCTO,PGR_BLOQUEADO,PGR_CHEQUE,PGR_CODBNC,PGR_CODFVR,PGR_CODFC,PGR_CODTD,PGR_VENCTO,PGR_DATAPAGA,PGR_DOCTO,PGR_DTDOCTO,PGR_CODPTT,PGR_MASTER,PGR_OBSERVACAO,PGR_CODPTP,PGR_CODPT,PGR_VLRDESCONTO,PGR_VLREVENTO,PGR_VLRPARCELA,PGR_VLRMULTA,PGR_VLRRETENCAO,PGR_VLRPIS,PGR_VLRCOFINS,PGR_VLRCSLL,PGR_CODCC,PGR_CODSNF,PGR_APR,PGR_CODEMP,PGR_CODFLL,PGR_LOTECNAB,PGR_VERDIREITO,PGR_CODCMP,PGR_REG,PGR_CODUSR) VALUES('171','N',null,'1','57','BOL','NFP','12/8/2018',null,'DOC171','12/5/2018','L','171','JUROS RECEBIDO APLICACOES FINANC BANCARIAS','CR','250','0','5940.76','5940.76','0','0','0','0','0',null,'0','S','1','1001','0','28','201810','P','1')</v>
      </c>
      <c r="AJ123" t="str">
        <f t="shared" si="22"/>
        <v>12/8/2018</v>
      </c>
      <c r="AK123" t="str">
        <f t="shared" si="23"/>
        <v>12/5/2018</v>
      </c>
    </row>
    <row r="124" spans="1:37" x14ac:dyDescent="0.25">
      <c r="A124">
        <f t="shared" si="24"/>
        <v>172</v>
      </c>
      <c r="B124" t="s">
        <v>34</v>
      </c>
      <c r="C124" t="s">
        <v>35</v>
      </c>
      <c r="D124">
        <v>1</v>
      </c>
      <c r="E124">
        <v>58</v>
      </c>
      <c r="F124" t="s">
        <v>36</v>
      </c>
      <c r="G124" t="s">
        <v>37</v>
      </c>
      <c r="H124" s="1">
        <f t="shared" si="29"/>
        <v>43442</v>
      </c>
      <c r="I124" t="s">
        <v>35</v>
      </c>
      <c r="J124" t="str">
        <f t="shared" si="30"/>
        <v>DOC172</v>
      </c>
      <c r="K124" s="1">
        <f t="shared" si="25"/>
        <v>43439</v>
      </c>
      <c r="L124" t="s">
        <v>39</v>
      </c>
      <c r="M124">
        <f t="shared" si="31"/>
        <v>172</v>
      </c>
      <c r="N124" t="s">
        <v>137</v>
      </c>
      <c r="O124" t="s">
        <v>111</v>
      </c>
      <c r="P124">
        <v>251</v>
      </c>
      <c r="Q124">
        <v>0</v>
      </c>
      <c r="R124">
        <f t="shared" si="26"/>
        <v>6194.4300000000021</v>
      </c>
      <c r="S124">
        <f t="shared" si="27"/>
        <v>6194.4300000000021</v>
      </c>
      <c r="T124">
        <v>0</v>
      </c>
      <c r="U124">
        <v>0</v>
      </c>
      <c r="V124">
        <v>0</v>
      </c>
      <c r="W124">
        <v>0</v>
      </c>
      <c r="X124">
        <v>0</v>
      </c>
      <c r="Y124" t="s">
        <v>35</v>
      </c>
      <c r="Z124">
        <v>0</v>
      </c>
      <c r="AA124" t="s">
        <v>41</v>
      </c>
      <c r="AB124">
        <v>1</v>
      </c>
      <c r="AC124">
        <v>1001</v>
      </c>
      <c r="AD124">
        <v>0</v>
      </c>
      <c r="AE124">
        <v>28</v>
      </c>
      <c r="AF124">
        <v>201810</v>
      </c>
      <c r="AG124" t="s">
        <v>42</v>
      </c>
      <c r="AH124">
        <v>1</v>
      </c>
      <c r="AI124" t="str">
        <f t="shared" si="32"/>
        <v>INSERT INTO VPAGAR(PGR_LANCTO,PGR_BLOQUEADO,PGR_CHEQUE,PGR_CODBNC,PGR_CODFVR,PGR_CODFC,PGR_CODTD,PGR_VENCTO,PGR_DATAPAGA,PGR_DOCTO,PGR_DTDOCTO,PGR_CODPTT,PGR_MASTER,PGR_OBSERVACAO,PGR_CODPTP,PGR_CODPT,PGR_VLRDESCONTO,PGR_VLREVENTO,PGR_VLRPARCELA,PGR_VLRMULTA,PGR_VLRRETENCAO,PGR_VLRPIS,PGR_VLRCOFINS,PGR_VLRCSLL,PGR_CODCC,PGR_CODSNF,PGR_APR,PGR_CODEMP,PGR_CODFLL,PGR_LOTECNAB,PGR_VERDIREITO,PGR_CODCMP,PGR_REG,PGR_CODUSR) VALUES('172','N',null,'1','58','BOL','NFP','12/8/2018',null,'DOC172','12/5/2018','L','172','JUROS RECEBIDO EMPRESTIMOS TERCEIROS','CR','251','0','6194.43','6194.43','0','0','0','0','0',null,'0','S','1','1001','0','28','201810','P','1')</v>
      </c>
      <c r="AJ124" t="str">
        <f t="shared" si="22"/>
        <v>12/8/2018</v>
      </c>
      <c r="AK124" t="str">
        <f t="shared" si="23"/>
        <v>12/5/2018</v>
      </c>
    </row>
    <row r="125" spans="1:37" x14ac:dyDescent="0.25">
      <c r="A125">
        <f t="shared" si="24"/>
        <v>173</v>
      </c>
      <c r="B125" t="s">
        <v>34</v>
      </c>
      <c r="C125" t="s">
        <v>35</v>
      </c>
      <c r="D125">
        <v>1</v>
      </c>
      <c r="E125">
        <v>59</v>
      </c>
      <c r="F125" t="s">
        <v>36</v>
      </c>
      <c r="G125" t="s">
        <v>37</v>
      </c>
      <c r="H125" s="1">
        <f t="shared" si="29"/>
        <v>43442</v>
      </c>
      <c r="I125" t="s">
        <v>35</v>
      </c>
      <c r="J125" t="str">
        <f t="shared" si="30"/>
        <v>DOC173</v>
      </c>
      <c r="K125" s="1">
        <f t="shared" si="25"/>
        <v>43439</v>
      </c>
      <c r="L125" t="s">
        <v>39</v>
      </c>
      <c r="M125">
        <f t="shared" si="31"/>
        <v>173</v>
      </c>
      <c r="N125" t="s">
        <v>138</v>
      </c>
      <c r="O125" t="s">
        <v>111</v>
      </c>
      <c r="P125">
        <v>252</v>
      </c>
      <c r="Q125">
        <v>0</v>
      </c>
      <c r="R125">
        <f t="shared" si="26"/>
        <v>6449.1000000000022</v>
      </c>
      <c r="S125">
        <f t="shared" si="27"/>
        <v>6449.1000000000022</v>
      </c>
      <c r="T125">
        <v>0</v>
      </c>
      <c r="U125">
        <v>0</v>
      </c>
      <c r="V125">
        <v>0</v>
      </c>
      <c r="W125">
        <v>0</v>
      </c>
      <c r="X125">
        <v>0</v>
      </c>
      <c r="Y125" t="s">
        <v>35</v>
      </c>
      <c r="Z125">
        <v>0</v>
      </c>
      <c r="AA125" t="s">
        <v>41</v>
      </c>
      <c r="AB125">
        <v>1</v>
      </c>
      <c r="AC125">
        <v>1001</v>
      </c>
      <c r="AD125">
        <v>0</v>
      </c>
      <c r="AE125">
        <v>28</v>
      </c>
      <c r="AF125">
        <v>201810</v>
      </c>
      <c r="AG125" t="s">
        <v>42</v>
      </c>
      <c r="AH125">
        <v>1</v>
      </c>
      <c r="AI125" t="str">
        <f t="shared" si="32"/>
        <v>INSERT INTO VPAGAR(PGR_LANCTO,PGR_BLOQUEADO,PGR_CHEQUE,PGR_CODBNC,PGR_CODFVR,PGR_CODFC,PGR_CODTD,PGR_VENCTO,PGR_DATAPAGA,PGR_DOCTO,PGR_DTDOCTO,PGR_CODPTT,PGR_MASTER,PGR_OBSERVACAO,PGR_CODPTP,PGR_CODPT,PGR_VLRDESCONTO,PGR_VLREVENTO,PGR_VLRPARCELA,PGR_VLRMULTA,PGR_VLRRETENCAO,PGR_VLRPIS,PGR_VLRCOFINS,PGR_VLRCSLL,PGR_CODCC,PGR_CODSNF,PGR_APR,PGR_CODEMP,PGR_CODFLL,PGR_LOTECNAB,PGR_VERDIREITO,PGR_CODCMP,PGR_REG,PGR_CODUSR) VALUES('173','N',null,'1','59','BOL','NFP','12/8/2018',null,'DOC173','12/5/2018','L','173','JUROS RECEBIDO EMPRESTIMOS EMPRESAS DO GRUPO','CR','252','0','6449.1','6449.1','0','0','0','0','0',null,'0','S','1','1001','0','28','201810','P','1')</v>
      </c>
      <c r="AJ125" t="str">
        <f t="shared" si="22"/>
        <v>12/8/2018</v>
      </c>
      <c r="AK125" t="str">
        <f t="shared" si="23"/>
        <v>12/5/2018</v>
      </c>
    </row>
    <row r="126" spans="1:37" x14ac:dyDescent="0.25">
      <c r="A126">
        <f t="shared" si="24"/>
        <v>174</v>
      </c>
      <c r="B126" t="s">
        <v>34</v>
      </c>
      <c r="C126" t="s">
        <v>35</v>
      </c>
      <c r="D126">
        <v>1</v>
      </c>
      <c r="E126">
        <v>60</v>
      </c>
      <c r="F126" t="s">
        <v>36</v>
      </c>
      <c r="G126" t="s">
        <v>37</v>
      </c>
      <c r="H126" s="1">
        <f t="shared" si="29"/>
        <v>43442</v>
      </c>
      <c r="I126" t="s">
        <v>35</v>
      </c>
      <c r="J126" t="str">
        <f t="shared" si="30"/>
        <v>DOC174</v>
      </c>
      <c r="K126" s="1">
        <f t="shared" si="25"/>
        <v>43439</v>
      </c>
      <c r="L126" t="s">
        <v>39</v>
      </c>
      <c r="M126">
        <f t="shared" si="31"/>
        <v>174</v>
      </c>
      <c r="N126" t="s">
        <v>139</v>
      </c>
      <c r="O126" t="s">
        <v>111</v>
      </c>
      <c r="P126">
        <v>253</v>
      </c>
      <c r="Q126">
        <v>0</v>
      </c>
      <c r="R126">
        <f t="shared" si="26"/>
        <v>6704.7700000000023</v>
      </c>
      <c r="S126">
        <f t="shared" si="27"/>
        <v>6704.7700000000023</v>
      </c>
      <c r="T126">
        <v>0</v>
      </c>
      <c r="U126">
        <v>0</v>
      </c>
      <c r="V126">
        <v>0</v>
      </c>
      <c r="W126">
        <v>0</v>
      </c>
      <c r="X126">
        <v>0</v>
      </c>
      <c r="Y126" t="s">
        <v>35</v>
      </c>
      <c r="Z126">
        <v>0</v>
      </c>
      <c r="AA126" t="s">
        <v>41</v>
      </c>
      <c r="AB126">
        <v>1</v>
      </c>
      <c r="AC126">
        <v>1001</v>
      </c>
      <c r="AD126">
        <v>0</v>
      </c>
      <c r="AE126">
        <v>28</v>
      </c>
      <c r="AF126">
        <v>201810</v>
      </c>
      <c r="AG126" t="s">
        <v>42</v>
      </c>
      <c r="AH126">
        <v>1</v>
      </c>
      <c r="AI126" t="str">
        <f t="shared" si="32"/>
        <v>INSERT INTO VPAGAR(PGR_LANCTO,PGR_BLOQUEADO,PGR_CHEQUE,PGR_CODBNC,PGR_CODFVR,PGR_CODFC,PGR_CODTD,PGR_VENCTO,PGR_DATAPAGA,PGR_DOCTO,PGR_DTDOCTO,PGR_CODPTT,PGR_MASTER,PGR_OBSERVACAO,PGR_CODPTP,PGR_CODPT,PGR_VLRDESCONTO,PGR_VLREVENTO,PGR_VLRPARCELA,PGR_VLRMULTA,PGR_VLRRETENCAO,PGR_VLRPIS,PGR_VLRCOFINS,PGR_VLRCSLL,PGR_CODCC,PGR_CODSNF,PGR_APR,PGR_CODEMP,PGR_CODFLL,PGR_LOTECNAB,PGR_VERDIREITO,PGR_CODCMP,PGR_REG,PGR_CODUSR) VALUES('174','N',null,'1','60','BOL','NFP','12/8/2018',null,'DOC174','12/5/2018','L','174','JUROS RECEBIDO OUTRAS OPERACOES','CR','253','0','6704.77','6704.77','0','0','0','0','0',null,'0','S','1','1001','0','28','201810','P','1')</v>
      </c>
      <c r="AJ126" t="str">
        <f t="shared" si="22"/>
        <v>12/8/2018</v>
      </c>
      <c r="AK126" t="str">
        <f t="shared" si="23"/>
        <v>12/5/2018</v>
      </c>
    </row>
    <row r="127" spans="1:37" x14ac:dyDescent="0.25">
      <c r="A127">
        <f t="shared" si="24"/>
        <v>175</v>
      </c>
      <c r="B127" t="s">
        <v>34</v>
      </c>
      <c r="C127" t="s">
        <v>35</v>
      </c>
      <c r="D127">
        <v>1</v>
      </c>
      <c r="E127">
        <v>61</v>
      </c>
      <c r="F127" t="s">
        <v>36</v>
      </c>
      <c r="G127" t="s">
        <v>37</v>
      </c>
      <c r="H127" s="1">
        <f t="shared" si="29"/>
        <v>43442</v>
      </c>
      <c r="I127" t="s">
        <v>35</v>
      </c>
      <c r="J127" t="str">
        <f t="shared" si="30"/>
        <v>DOC175</v>
      </c>
      <c r="K127" s="1">
        <f t="shared" si="25"/>
        <v>43439</v>
      </c>
      <c r="L127" t="s">
        <v>39</v>
      </c>
      <c r="M127">
        <f t="shared" si="31"/>
        <v>175</v>
      </c>
      <c r="N127" t="s">
        <v>140</v>
      </c>
      <c r="O127" t="s">
        <v>111</v>
      </c>
      <c r="P127">
        <v>254</v>
      </c>
      <c r="Q127">
        <v>0</v>
      </c>
      <c r="R127">
        <f t="shared" si="26"/>
        <v>6961.4400000000023</v>
      </c>
      <c r="S127">
        <f t="shared" si="27"/>
        <v>6961.4400000000023</v>
      </c>
      <c r="T127">
        <v>0</v>
      </c>
      <c r="U127">
        <v>0</v>
      </c>
      <c r="V127">
        <v>0</v>
      </c>
      <c r="W127">
        <v>0</v>
      </c>
      <c r="X127">
        <v>0</v>
      </c>
      <c r="Y127" t="s">
        <v>35</v>
      </c>
      <c r="Z127">
        <v>0</v>
      </c>
      <c r="AA127" t="s">
        <v>41</v>
      </c>
      <c r="AB127">
        <v>1</v>
      </c>
      <c r="AC127">
        <v>1001</v>
      </c>
      <c r="AD127">
        <v>0</v>
      </c>
      <c r="AE127">
        <v>28</v>
      </c>
      <c r="AF127">
        <v>201810</v>
      </c>
      <c r="AG127" t="s">
        <v>42</v>
      </c>
      <c r="AH127">
        <v>1</v>
      </c>
      <c r="AI127" t="str">
        <f t="shared" si="32"/>
        <v>INSERT INTO VPAGAR(PGR_LANCTO,PGR_BLOQUEADO,PGR_CHEQUE,PGR_CODBNC,PGR_CODFVR,PGR_CODFC,PGR_CODTD,PGR_VENCTO,PGR_DATAPAGA,PGR_DOCTO,PGR_DTDOCTO,PGR_CODPTT,PGR_MASTER,PGR_OBSERVACAO,PGR_CODPTP,PGR_CODPT,PGR_VLRDESCONTO,PGR_VLREVENTO,PGR_VLRPARCELA,PGR_VLRMULTA,PGR_VLRRETENCAO,PGR_VLRPIS,PGR_VLRCOFINS,PGR_VLRCSLL,PGR_CODCC,PGR_CODSNF,PGR_APR,PGR_CODEMP,PGR_CODFLL,PGR_LOTECNAB,PGR_VERDIREITO,PGR_CODCMP,PGR_REG,PGR_CODUSR) VALUES('175','N',null,'1','61','BOL','NFP','12/8/2018',null,'DOC175','12/5/2018','L','175','OUTROS CRED CONTA NAO RELAC ANTERIORMENTE','CR','254','0','6961.44','6961.44','0','0','0','0','0',null,'0','S','1','1001','0','28','201810','P','1')</v>
      </c>
      <c r="AJ127" t="str">
        <f t="shared" si="22"/>
        <v>12/8/2018</v>
      </c>
      <c r="AK127" t="str">
        <f t="shared" si="23"/>
        <v>12/5/2018</v>
      </c>
    </row>
    <row r="128" spans="1:37" x14ac:dyDescent="0.25">
      <c r="A128">
        <f t="shared" si="24"/>
        <v>176</v>
      </c>
      <c r="B128" t="s">
        <v>34</v>
      </c>
      <c r="C128" t="s">
        <v>35</v>
      </c>
      <c r="D128">
        <v>1</v>
      </c>
      <c r="E128">
        <v>62</v>
      </c>
      <c r="F128" t="s">
        <v>36</v>
      </c>
      <c r="G128" t="s">
        <v>37</v>
      </c>
      <c r="H128" s="1">
        <f t="shared" si="29"/>
        <v>43442</v>
      </c>
      <c r="I128" t="s">
        <v>35</v>
      </c>
      <c r="J128" t="str">
        <f t="shared" si="30"/>
        <v>DOC176</v>
      </c>
      <c r="K128" s="1">
        <f t="shared" si="25"/>
        <v>43439</v>
      </c>
      <c r="L128" t="s">
        <v>39</v>
      </c>
      <c r="M128">
        <f t="shared" si="31"/>
        <v>176</v>
      </c>
      <c r="N128" t="s">
        <v>141</v>
      </c>
      <c r="O128" t="s">
        <v>111</v>
      </c>
      <c r="P128">
        <v>256</v>
      </c>
      <c r="Q128">
        <v>0</v>
      </c>
      <c r="R128">
        <f t="shared" si="26"/>
        <v>7220.1100000000024</v>
      </c>
      <c r="S128">
        <f t="shared" si="27"/>
        <v>7220.1100000000024</v>
      </c>
      <c r="T128">
        <v>0</v>
      </c>
      <c r="U128">
        <v>0</v>
      </c>
      <c r="V128">
        <v>0</v>
      </c>
      <c r="W128">
        <v>0</v>
      </c>
      <c r="X128">
        <v>0</v>
      </c>
      <c r="Y128" t="s">
        <v>35</v>
      </c>
      <c r="Z128">
        <v>0</v>
      </c>
      <c r="AA128" t="s">
        <v>41</v>
      </c>
      <c r="AB128">
        <v>1</v>
      </c>
      <c r="AC128">
        <v>1001</v>
      </c>
      <c r="AD128">
        <v>0</v>
      </c>
      <c r="AE128">
        <v>28</v>
      </c>
      <c r="AF128">
        <v>201810</v>
      </c>
      <c r="AG128" t="s">
        <v>42</v>
      </c>
      <c r="AH128">
        <v>1</v>
      </c>
      <c r="AI128" t="str">
        <f t="shared" si="32"/>
        <v>INSERT INTO VPAGAR(PGR_LANCTO,PGR_BLOQUEADO,PGR_CHEQUE,PGR_CODBNC,PGR_CODFVR,PGR_CODFC,PGR_CODTD,PGR_VENCTO,PGR_DATAPAGA,PGR_DOCTO,PGR_DTDOCTO,PGR_CODPTT,PGR_MASTER,PGR_OBSERVACAO,PGR_CODPTP,PGR_CODPT,PGR_VLRDESCONTO,PGR_VLREVENTO,PGR_VLRPARCELA,PGR_VLRMULTA,PGR_VLRRETENCAO,PGR_VLRPIS,PGR_VLRCOFINS,PGR_VLRCSLL,PGR_CODCC,PGR_CODSNF,PGR_APR,PGR_CODEMP,PGR_CODFLL,PGR_LOTECNAB,PGR_VERDIREITO,PGR_CODCMP,PGR_REG,PGR_CODUSR) VALUES('176','N',null,'1','62','BOL','NFP','12/8/2018',null,'DOC176','12/5/2018','L','176','ADTO CLIENTES','CR','256','0','7220.11','7220.11','0','0','0','0','0',null,'0','S','1','1001','0','28','201810','P','1')</v>
      </c>
      <c r="AJ128" t="str">
        <f t="shared" si="22"/>
        <v>12/8/2018</v>
      </c>
      <c r="AK128" t="str">
        <f t="shared" si="23"/>
        <v>12/5/2018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pagar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Orlando Polonio</dc:creator>
  <cp:lastModifiedBy>Orlando Polonio</cp:lastModifiedBy>
  <dcterms:created xsi:type="dcterms:W3CDTF">2018-10-30T10:42:49Z</dcterms:created>
  <dcterms:modified xsi:type="dcterms:W3CDTF">2018-12-06T10:25:58Z</dcterms:modified>
</cp:coreProperties>
</file>