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ropbox/KiCad/PicoPar6/"/>
    </mc:Choice>
  </mc:AlternateContent>
  <xr:revisionPtr revIDLastSave="0" documentId="13_ncr:1_{5A6ACEE2-E2E1-1840-B561-263440603FED}" xr6:coauthVersionLast="36" xr6:coauthVersionMax="36" xr10:uidLastSave="{00000000-0000-0000-0000-000000000000}"/>
  <bookViews>
    <workbookView xWindow="280" yWindow="460" windowWidth="28240" windowHeight="17100" xr2:uid="{9006CE3E-EC48-E640-89DC-96DEDA38644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N13" i="1"/>
  <c r="M13" i="1"/>
  <c r="I13" i="1"/>
  <c r="J13" i="1"/>
  <c r="E13" i="1"/>
  <c r="D13" i="1"/>
  <c r="C13" i="1"/>
  <c r="N8" i="1"/>
  <c r="N9" i="1"/>
  <c r="N10" i="1"/>
  <c r="N11" i="1"/>
  <c r="N12" i="1"/>
  <c r="J7" i="1"/>
  <c r="I7" i="1"/>
  <c r="M8" i="1"/>
  <c r="M9" i="1"/>
  <c r="M10" i="1"/>
  <c r="M11" i="1"/>
  <c r="M12" i="1"/>
  <c r="M7" i="1"/>
  <c r="N7" i="1"/>
  <c r="I8" i="1"/>
  <c r="J8" i="1"/>
  <c r="I9" i="1"/>
  <c r="J9" i="1"/>
  <c r="I10" i="1"/>
  <c r="J10" i="1"/>
  <c r="I11" i="1"/>
  <c r="J11" i="1"/>
  <c r="I12" i="1"/>
  <c r="J12" i="1"/>
  <c r="F8" i="1"/>
  <c r="G8" i="1" s="1"/>
  <c r="H8" i="1" s="1"/>
  <c r="F9" i="1"/>
  <c r="K9" i="1" s="1"/>
  <c r="L9" i="1" s="1"/>
  <c r="F10" i="1"/>
  <c r="K10" i="1" s="1"/>
  <c r="L10" i="1" s="1"/>
  <c r="F11" i="1"/>
  <c r="G11" i="1" s="1"/>
  <c r="H11" i="1" s="1"/>
  <c r="F12" i="1"/>
  <c r="O12" i="1" s="1"/>
  <c r="P12" i="1" s="1"/>
  <c r="F7" i="1"/>
  <c r="F13" i="1" l="1"/>
  <c r="O11" i="1"/>
  <c r="P11" i="1" s="1"/>
  <c r="K7" i="1"/>
  <c r="L7" i="1" s="1"/>
  <c r="O7" i="1"/>
  <c r="P7" i="1" s="1"/>
  <c r="G12" i="1"/>
  <c r="H12" i="1" s="1"/>
  <c r="G7" i="1"/>
  <c r="O9" i="1"/>
  <c r="P9" i="1" s="1"/>
  <c r="G10" i="1"/>
  <c r="H10" i="1" s="1"/>
  <c r="K12" i="1"/>
  <c r="L12" i="1" s="1"/>
  <c r="O8" i="1"/>
  <c r="P8" i="1" s="1"/>
  <c r="G9" i="1"/>
  <c r="H9" i="1" s="1"/>
  <c r="K11" i="1"/>
  <c r="L11" i="1" s="1"/>
  <c r="O10" i="1"/>
  <c r="P10" i="1" s="1"/>
  <c r="K8" i="1"/>
  <c r="L8" i="1" s="1"/>
  <c r="P13" i="1" l="1"/>
  <c r="L13" i="1"/>
  <c r="L14" i="1"/>
  <c r="K13" i="1"/>
  <c r="O13" i="1"/>
  <c r="P14" i="1"/>
  <c r="G13" i="1"/>
  <c r="H7" i="1"/>
  <c r="C20" i="1" l="1"/>
  <c r="C21" i="1" s="1"/>
  <c r="C22" i="1" s="1"/>
  <c r="H13" i="1"/>
  <c r="H14" i="1"/>
</calcChain>
</file>

<file path=xl/sharedStrings.xml><?xml version="1.0" encoding="utf-8"?>
<sst xmlns="http://schemas.openxmlformats.org/spreadsheetml/2006/main" count="52" uniqueCount="30">
  <si>
    <t>LED Powersupply</t>
  </si>
  <si>
    <t>R</t>
  </si>
  <si>
    <t>G</t>
  </si>
  <si>
    <t>B</t>
  </si>
  <si>
    <t>W</t>
  </si>
  <si>
    <t>A</t>
  </si>
  <si>
    <t>UV</t>
  </si>
  <si>
    <t>color</t>
  </si>
  <si>
    <t>U fwd from [V]</t>
  </si>
  <si>
    <t>U fwd to [V]</t>
  </si>
  <si>
    <t>I current typ [mA]</t>
  </si>
  <si>
    <t>I current Max [mA]</t>
  </si>
  <si>
    <t>n Effizienz [%]</t>
  </si>
  <si>
    <t>RGBWA+UV LED (from datasheet/page)</t>
  </si>
  <si>
    <t>Eled Power [W]</t>
  </si>
  <si>
    <t>Eled PowerCirc [W]</t>
  </si>
  <si>
    <t>1LED</t>
  </si>
  <si>
    <t>Driver current</t>
  </si>
  <si>
    <t>2LED</t>
  </si>
  <si>
    <t>Eled Power Circ [W]</t>
  </si>
  <si>
    <t>U Supply</t>
  </si>
  <si>
    <t>mA</t>
  </si>
  <si>
    <t>V</t>
  </si>
  <si>
    <t>I supply</t>
  </si>
  <si>
    <t>I Rest</t>
  </si>
  <si>
    <t>W Rest</t>
  </si>
  <si>
    <t>mW</t>
  </si>
  <si>
    <t>I Rest @5V</t>
  </si>
  <si>
    <t>R Widerstand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</si>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</sst>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/>
    <xf numFmtId="0" fontId="5" fillId="0" borderId="0" xfId="0" applyFont="1" applyAlignment="1"/>
    <xf numFmtId="9" fontId="0" fillId="0" borderId="0" xfId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right"/>
    </xf>
    <xf numFmtId="2" fontId="0" fillId="0" borderId="0" xfId="0" applyNumberFormat="1" applyBorder="1"/>
    <xf numFmtId="2" fontId="0" fillId="0" borderId="1" xfId="0" applyNumberFormat="1" applyBorder="1"/>
    <xf numFmtId="2" fontId="0" fillId="0" borderId="1" xfId="0" applyNumberForma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0" xfId="0" applyNumberForma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2439-8173-024A-947F-2A4B60DF2789}">
  <dimension ref="B2:P23"/>
  <sheetViews>
    <sheetView tabSelected="1" workbookViewId="0">
      <selection activeCell="C19" sqref="C19"/>
    </sheetView>
  </sheetViews>
  <sheetFormatPr baseColWidth="10" defaultRowHeight="16" x14ac:dyDescent="0.2"/>
  <cols>
    <col min="2" max="2" width="13.33203125" customWidth="1"/>
    <col min="3" max="4" width="10.6640625" customWidth="1"/>
    <col min="5" max="5" width="10.83203125" customWidth="1"/>
    <col min="6" max="6" width="11.1640625" customWidth="1"/>
    <col min="7" max="7" width="12" customWidth="1"/>
    <col min="8" max="8" width="12.6640625" customWidth="1"/>
    <col min="9" max="10" width="10.33203125" customWidth="1"/>
    <col min="12" max="12" width="12.5" customWidth="1"/>
    <col min="13" max="14" width="11.6640625" customWidth="1"/>
    <col min="16" max="16" width="11.33203125" customWidth="1"/>
  </cols>
  <sheetData>
    <row r="2" spans="2:16" x14ac:dyDescent="0.2">
      <c r="B2" t="s">
        <v>0</v>
      </c>
    </row>
    <row r="4" spans="2:16" ht="19" x14ac:dyDescent="0.25">
      <c r="B4" s="2" t="s">
        <v>13</v>
      </c>
    </row>
    <row r="5" spans="2:16" x14ac:dyDescent="0.2"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8" t="s">
        <v>16</v>
      </c>
      <c r="I5" s="12" t="s">
        <v>18</v>
      </c>
      <c r="J5" s="7" t="s">
        <v>18</v>
      </c>
      <c r="K5" s="7" t="s">
        <v>18</v>
      </c>
      <c r="L5" s="8" t="s">
        <v>18</v>
      </c>
      <c r="M5" s="12" t="s">
        <v>18</v>
      </c>
      <c r="N5" s="7" t="s">
        <v>18</v>
      </c>
      <c r="O5" s="7" t="s">
        <v>18</v>
      </c>
      <c r="P5" s="8" t="s">
        <v>18</v>
      </c>
    </row>
    <row r="6" spans="2:16" ht="51" x14ac:dyDescent="0.2">
      <c r="B6" s="3" t="s">
        <v>7</v>
      </c>
      <c r="C6" s="9" t="s">
        <v>8</v>
      </c>
      <c r="D6" s="9" t="s">
        <v>9</v>
      </c>
      <c r="E6" s="9" t="s">
        <v>11</v>
      </c>
      <c r="F6" s="9" t="s">
        <v>10</v>
      </c>
      <c r="G6" s="10" t="s">
        <v>14</v>
      </c>
      <c r="H6" s="11" t="s">
        <v>19</v>
      </c>
      <c r="I6" s="13" t="s">
        <v>8</v>
      </c>
      <c r="J6" s="9" t="s">
        <v>9</v>
      </c>
      <c r="K6" s="10" t="s">
        <v>14</v>
      </c>
      <c r="L6" s="11" t="s">
        <v>15</v>
      </c>
      <c r="M6" s="13" t="s">
        <v>8</v>
      </c>
      <c r="N6" s="9" t="s">
        <v>9</v>
      </c>
      <c r="O6" s="10" t="s">
        <v>14</v>
      </c>
      <c r="P6" s="11" t="s">
        <v>15</v>
      </c>
    </row>
    <row r="7" spans="2:16" x14ac:dyDescent="0.2">
      <c r="B7" s="4" t="s">
        <v>1</v>
      </c>
      <c r="C7" s="7">
        <v>2.2999999999999998</v>
      </c>
      <c r="D7" s="7">
        <v>2.6</v>
      </c>
      <c r="E7" s="7">
        <v>400</v>
      </c>
      <c r="F7" s="7">
        <f>C$16</f>
        <v>400</v>
      </c>
      <c r="G7" s="15">
        <f>F7/1000*D7</f>
        <v>1.04</v>
      </c>
      <c r="H7" s="16">
        <f>G7/C$17*1</f>
        <v>1.3</v>
      </c>
      <c r="I7" s="12">
        <f>C7*2</f>
        <v>4.5999999999999996</v>
      </c>
      <c r="J7" s="7">
        <f>D7*2</f>
        <v>5.2</v>
      </c>
      <c r="K7" s="7">
        <f>F7/1000*J7</f>
        <v>2.08</v>
      </c>
      <c r="L7" s="16">
        <f>K7/C$17*1</f>
        <v>2.6</v>
      </c>
      <c r="M7" s="12">
        <f>C7*3</f>
        <v>6.8999999999999995</v>
      </c>
      <c r="N7" s="7">
        <f>D7*3</f>
        <v>7.8000000000000007</v>
      </c>
      <c r="O7" s="15">
        <f>F7/1000*N7</f>
        <v>3.1200000000000006</v>
      </c>
      <c r="P7" s="16">
        <f>O7/C$17*1</f>
        <v>3.9000000000000004</v>
      </c>
    </row>
    <row r="8" spans="2:16" x14ac:dyDescent="0.2">
      <c r="B8" s="4" t="s">
        <v>2</v>
      </c>
      <c r="C8" s="7">
        <v>3.2</v>
      </c>
      <c r="D8" s="7">
        <v>3.6</v>
      </c>
      <c r="E8" s="7">
        <v>400</v>
      </c>
      <c r="F8" s="7">
        <f t="shared" ref="F8:F12" si="0">C$16</f>
        <v>400</v>
      </c>
      <c r="G8" s="15">
        <f t="shared" ref="G8:G12" si="1">F8/1000*D8</f>
        <v>1.4400000000000002</v>
      </c>
      <c r="H8" s="16">
        <f t="shared" ref="H8:H12" si="2">G8/C$17*1</f>
        <v>1.8</v>
      </c>
      <c r="I8" s="12">
        <f t="shared" ref="I8:I12" si="3">C8*2</f>
        <v>6.4</v>
      </c>
      <c r="J8" s="7">
        <f t="shared" ref="J8:J12" si="4">D8*2</f>
        <v>7.2</v>
      </c>
      <c r="K8" s="7">
        <f t="shared" ref="K8:K12" si="5">F8/1000*J8</f>
        <v>2.8800000000000003</v>
      </c>
      <c r="L8" s="8">
        <f t="shared" ref="L8:L12" si="6">K8/C$17*1</f>
        <v>3.6</v>
      </c>
      <c r="M8" s="12">
        <f t="shared" ref="M8:M12" si="7">C8*3</f>
        <v>9.6000000000000014</v>
      </c>
      <c r="N8" s="7">
        <f t="shared" ref="N8:N12" si="8">D8*3</f>
        <v>10.8</v>
      </c>
      <c r="O8" s="15">
        <f t="shared" ref="O8:O12" si="9">F8/1000*N8</f>
        <v>4.32</v>
      </c>
      <c r="P8" s="16">
        <f t="shared" ref="P8:P12" si="10">O8/C$17*1</f>
        <v>5.4</v>
      </c>
    </row>
    <row r="9" spans="2:16" x14ac:dyDescent="0.2">
      <c r="B9" s="4" t="s">
        <v>3</v>
      </c>
      <c r="C9" s="7">
        <v>3.2</v>
      </c>
      <c r="D9" s="7">
        <v>3.6</v>
      </c>
      <c r="E9" s="7">
        <v>400</v>
      </c>
      <c r="F9" s="7">
        <f t="shared" si="0"/>
        <v>400</v>
      </c>
      <c r="G9" s="15">
        <f t="shared" si="1"/>
        <v>1.4400000000000002</v>
      </c>
      <c r="H9" s="16">
        <f t="shared" si="2"/>
        <v>1.8</v>
      </c>
      <c r="I9" s="12">
        <f t="shared" si="3"/>
        <v>6.4</v>
      </c>
      <c r="J9" s="7">
        <f t="shared" si="4"/>
        <v>7.2</v>
      </c>
      <c r="K9" s="7">
        <f t="shared" si="5"/>
        <v>2.8800000000000003</v>
      </c>
      <c r="L9" s="8">
        <f t="shared" si="6"/>
        <v>3.6</v>
      </c>
      <c r="M9" s="12">
        <f t="shared" si="7"/>
        <v>9.6000000000000014</v>
      </c>
      <c r="N9" s="7">
        <f t="shared" si="8"/>
        <v>10.8</v>
      </c>
      <c r="O9" s="15">
        <f t="shared" si="9"/>
        <v>4.32</v>
      </c>
      <c r="P9" s="16">
        <f t="shared" si="10"/>
        <v>5.4</v>
      </c>
    </row>
    <row r="10" spans="2:16" x14ac:dyDescent="0.2">
      <c r="B10" s="4" t="s">
        <v>4</v>
      </c>
      <c r="C10" s="7">
        <v>3.2</v>
      </c>
      <c r="D10" s="7">
        <v>3.6</v>
      </c>
      <c r="E10" s="7">
        <v>400</v>
      </c>
      <c r="F10" s="7">
        <f t="shared" si="0"/>
        <v>400</v>
      </c>
      <c r="G10" s="15">
        <f t="shared" si="1"/>
        <v>1.4400000000000002</v>
      </c>
      <c r="H10" s="16">
        <f t="shared" si="2"/>
        <v>1.8</v>
      </c>
      <c r="I10" s="12">
        <f t="shared" si="3"/>
        <v>6.4</v>
      </c>
      <c r="J10" s="7">
        <f t="shared" si="4"/>
        <v>7.2</v>
      </c>
      <c r="K10" s="7">
        <f t="shared" si="5"/>
        <v>2.8800000000000003</v>
      </c>
      <c r="L10" s="8">
        <f t="shared" si="6"/>
        <v>3.6</v>
      </c>
      <c r="M10" s="12">
        <f t="shared" si="7"/>
        <v>9.6000000000000014</v>
      </c>
      <c r="N10" s="7">
        <f t="shared" si="8"/>
        <v>10.8</v>
      </c>
      <c r="O10" s="15">
        <f t="shared" si="9"/>
        <v>4.32</v>
      </c>
      <c r="P10" s="16">
        <f t="shared" si="10"/>
        <v>5.4</v>
      </c>
    </row>
    <row r="11" spans="2:16" x14ac:dyDescent="0.2">
      <c r="B11" s="4" t="s">
        <v>5</v>
      </c>
      <c r="C11" s="7">
        <v>3.2</v>
      </c>
      <c r="D11" s="7">
        <v>3.6</v>
      </c>
      <c r="E11" s="7">
        <v>400</v>
      </c>
      <c r="F11" s="7">
        <f t="shared" si="0"/>
        <v>400</v>
      </c>
      <c r="G11" s="15">
        <f t="shared" si="1"/>
        <v>1.4400000000000002</v>
      </c>
      <c r="H11" s="16">
        <f t="shared" si="2"/>
        <v>1.8</v>
      </c>
      <c r="I11" s="12">
        <f t="shared" si="3"/>
        <v>6.4</v>
      </c>
      <c r="J11" s="7">
        <f t="shared" si="4"/>
        <v>7.2</v>
      </c>
      <c r="K11" s="7">
        <f t="shared" si="5"/>
        <v>2.8800000000000003</v>
      </c>
      <c r="L11" s="8">
        <f t="shared" si="6"/>
        <v>3.6</v>
      </c>
      <c r="M11" s="12">
        <f t="shared" si="7"/>
        <v>9.6000000000000014</v>
      </c>
      <c r="N11" s="7">
        <f t="shared" si="8"/>
        <v>10.8</v>
      </c>
      <c r="O11" s="15">
        <f t="shared" si="9"/>
        <v>4.32</v>
      </c>
      <c r="P11" s="16">
        <f t="shared" si="10"/>
        <v>5.4</v>
      </c>
    </row>
    <row r="12" spans="2:16" x14ac:dyDescent="0.2">
      <c r="B12" s="4" t="s">
        <v>6</v>
      </c>
      <c r="C12" s="7">
        <v>3.2</v>
      </c>
      <c r="D12" s="7">
        <v>3.6</v>
      </c>
      <c r="E12" s="7">
        <v>400</v>
      </c>
      <c r="F12" s="7">
        <f t="shared" si="0"/>
        <v>400</v>
      </c>
      <c r="G12" s="15">
        <f t="shared" si="1"/>
        <v>1.4400000000000002</v>
      </c>
      <c r="H12" s="16">
        <f t="shared" si="2"/>
        <v>1.8</v>
      </c>
      <c r="I12" s="12">
        <f t="shared" si="3"/>
        <v>6.4</v>
      </c>
      <c r="J12" s="7">
        <f t="shared" si="4"/>
        <v>7.2</v>
      </c>
      <c r="K12" s="7">
        <f t="shared" si="5"/>
        <v>2.8800000000000003</v>
      </c>
      <c r="L12" s="8">
        <f t="shared" si="6"/>
        <v>3.6</v>
      </c>
      <c r="M12" s="12">
        <f t="shared" si="7"/>
        <v>9.6000000000000014</v>
      </c>
      <c r="N12" s="7">
        <f t="shared" si="8"/>
        <v>10.8</v>
      </c>
      <c r="O12" s="15">
        <f t="shared" si="9"/>
        <v>4.32</v>
      </c>
      <c r="P12" s="16">
        <f t="shared" si="10"/>
        <v>5.4</v>
      </c>
    </row>
    <row r="13" spans="2:16" ht="19" x14ac:dyDescent="0.25">
      <c r="B13" s="1"/>
      <c r="C13" s="14" t="str">
        <f>"min " &amp;MIN(C7:C12) &amp; " V"</f>
        <v>min 2,3 V</v>
      </c>
      <c r="D13" s="14" t="str">
        <f>"max " &amp;MAX(D7:D12) &amp; " V"</f>
        <v>max 3,6 V</v>
      </c>
      <c r="E13" s="14" t="str">
        <f>ROUND(SUM(E7:E12)/1000,2) &amp; " W"</f>
        <v>2,4 W</v>
      </c>
      <c r="F13" s="14" t="str">
        <f>ROUND(SUM(F7:F12)/1000,2) &amp; " W"</f>
        <v>2,4 W</v>
      </c>
      <c r="G13" s="14" t="str">
        <f>ROUND(SUM(G7:G12),2) &amp; " W"</f>
        <v>8,24 W</v>
      </c>
      <c r="H13" s="18" t="str">
        <f>ROUND(SUM(H7:H12),2) &amp; " W"</f>
        <v>10,3 W</v>
      </c>
      <c r="I13" s="14" t="str">
        <f>"min " &amp;MIN(I7:I12) &amp; " V"</f>
        <v>min 4,6 V</v>
      </c>
      <c r="J13" s="14" t="str">
        <f>"max " &amp;MAX(J7:J12) &amp; " V"</f>
        <v>max 7,2 V</v>
      </c>
      <c r="K13" s="14" t="str">
        <f>ROUND(SUM(K7:K12),2) &amp; " W"</f>
        <v>16,48 W</v>
      </c>
      <c r="L13" s="18" t="str">
        <f>ROUND(SUM(L7:L12),2) &amp; " W"</f>
        <v>20,6 W</v>
      </c>
      <c r="M13" s="14" t="str">
        <f>"min " &amp;MIN(M7:M12) &amp; " V"</f>
        <v>min 6,9 V</v>
      </c>
      <c r="N13" s="14" t="str">
        <f>"max " &amp;MAX(N7:N12) &amp; " V"</f>
        <v>max 10,8 V</v>
      </c>
      <c r="O13" s="14" t="str">
        <f>ROUND(SUM(O7:O12),2) &amp; " W"</f>
        <v>24,72 W</v>
      </c>
      <c r="P13" s="18" t="str">
        <f>ROUND(SUM(P7:P12),2) &amp; " W"</f>
        <v>30,9 W</v>
      </c>
    </row>
    <row r="14" spans="2:16" x14ac:dyDescent="0.2">
      <c r="H14" s="17" t="str">
        <f>ROUND(SUM(H7:H12)/$C$18,2)&amp;" A@ "&amp;$C$18&amp;" V"</f>
        <v>0,86 A@ 12 V</v>
      </c>
      <c r="L14" s="17" t="str">
        <f>ROUND(SUM(L7:L12)/$C$18,2)&amp;" A@ "&amp;$C$18&amp;" V"</f>
        <v>1,72 A@ 12 V</v>
      </c>
      <c r="P14" s="17" t="str">
        <f>ROUND(SUM(P7:P12)/$C$18,2)&amp;" A@ "&amp;$C$18&amp;" V"</f>
        <v>2,58 A@ 12 V</v>
      </c>
    </row>
    <row r="16" spans="2:16" x14ac:dyDescent="0.2">
      <c r="B16" s="4" t="s">
        <v>17</v>
      </c>
      <c r="C16">
        <v>400</v>
      </c>
      <c r="D16" t="s">
        <v>21</v>
      </c>
    </row>
    <row r="17" spans="2:4" x14ac:dyDescent="0.2">
      <c r="B17" s="5" t="s">
        <v>12</v>
      </c>
      <c r="C17" s="6">
        <v>0.8</v>
      </c>
    </row>
    <row r="18" spans="2:4" x14ac:dyDescent="0.2">
      <c r="B18" s="4" t="s">
        <v>20</v>
      </c>
      <c r="C18">
        <v>12</v>
      </c>
      <c r="D18" t="s">
        <v>22</v>
      </c>
    </row>
    <row r="19" spans="2:4" x14ac:dyDescent="0.2">
      <c r="B19" s="4" t="s">
        <v>23</v>
      </c>
      <c r="C19">
        <v>1250</v>
      </c>
      <c r="D19" t="s">
        <v>21</v>
      </c>
    </row>
    <row r="20" spans="2:4" x14ac:dyDescent="0.2">
      <c r="B20" t="s">
        <v>24</v>
      </c>
      <c r="C20" s="19">
        <f>(C19/1000-(SUM(H7:H12)/C18))*1000</f>
        <v>391.66666666666663</v>
      </c>
      <c r="D20" t="s">
        <v>21</v>
      </c>
    </row>
    <row r="21" spans="2:4" x14ac:dyDescent="0.2">
      <c r="B21" t="s">
        <v>25</v>
      </c>
      <c r="C21">
        <f>C20*C18</f>
        <v>4700</v>
      </c>
      <c r="D21" t="s">
        <v>26</v>
      </c>
    </row>
    <row r="22" spans="2:4" x14ac:dyDescent="0.2">
      <c r="B22" t="s">
        <v>27</v>
      </c>
      <c r="C22">
        <f>C21/5</f>
        <v>940</v>
      </c>
      <c r="D22" t="s">
        <v>21</v>
      </c>
    </row>
    <row r="23" spans="2:4" x14ac:dyDescent="0.2">
      <c r="B23" t="s">
        <v>28</v>
      </c>
      <c r="C23" s="20">
        <f>0.1/C16*1000</f>
        <v>0.25</v>
      </c>
      <c r="D23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Wüpping</dc:creator>
  <cp:lastModifiedBy>Christopher Wüpping</cp:lastModifiedBy>
  <dcterms:created xsi:type="dcterms:W3CDTF">2020-04-07T11:57:53Z</dcterms:created>
  <dcterms:modified xsi:type="dcterms:W3CDTF">2020-04-07T21:35:29Z</dcterms:modified>
</cp:coreProperties>
</file>