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Άσκηση 7" sheetId="1" r:id="rId1"/>
    <sheet name="Άσκηση 8" sheetId="3" r:id="rId2"/>
  </sheets>
  <calcPr calcId="124519"/>
</workbook>
</file>

<file path=xl/calcChain.xml><?xml version="1.0" encoding="utf-8"?>
<calcChain xmlns="http://schemas.openxmlformats.org/spreadsheetml/2006/main">
  <c r="G4" i="1"/>
  <c r="F7"/>
  <c r="G7" s="1"/>
  <c r="G6"/>
  <c r="F4"/>
  <c r="H4" s="1"/>
  <c r="N18" i="3"/>
  <c r="M18"/>
  <c r="L18"/>
  <c r="H18"/>
  <c r="H20" s="1"/>
  <c r="G18"/>
  <c r="F18"/>
  <c r="E18"/>
  <c r="D18"/>
  <c r="C18"/>
  <c r="B18"/>
  <c r="N17"/>
  <c r="I17"/>
  <c r="N16"/>
  <c r="J16"/>
  <c r="I16"/>
  <c r="N15"/>
  <c r="I15"/>
  <c r="P15" s="1"/>
  <c r="N14"/>
  <c r="I14"/>
  <c r="P14" s="1"/>
  <c r="Q13"/>
  <c r="P13"/>
  <c r="N13"/>
  <c r="I13"/>
  <c r="N12"/>
  <c r="I12"/>
  <c r="Q12" s="1"/>
  <c r="N11"/>
  <c r="P11" s="1"/>
  <c r="I11"/>
  <c r="Q11" s="1"/>
  <c r="N10"/>
  <c r="P10" s="1"/>
  <c r="I10"/>
  <c r="Q10" s="1"/>
  <c r="N9"/>
  <c r="P9" s="1"/>
  <c r="I9"/>
  <c r="N8"/>
  <c r="P8" s="1"/>
  <c r="J8"/>
  <c r="I8"/>
  <c r="P7"/>
  <c r="N7"/>
  <c r="Q7" s="1"/>
  <c r="I7"/>
  <c r="P6"/>
  <c r="N6"/>
  <c r="J12" s="1"/>
  <c r="I6"/>
  <c r="J4"/>
  <c r="G20" l="1"/>
  <c r="C20"/>
  <c r="D20"/>
  <c r="B20"/>
  <c r="E20"/>
  <c r="F20"/>
  <c r="Q14"/>
  <c r="Q15"/>
  <c r="J23"/>
  <c r="J29"/>
  <c r="P16"/>
  <c r="P17"/>
  <c r="I18"/>
  <c r="Q18" s="1"/>
  <c r="J27"/>
  <c r="P12"/>
  <c r="Q8"/>
  <c r="Q9"/>
  <c r="J14"/>
  <c r="Q16"/>
  <c r="Q17"/>
  <c r="J25"/>
  <c r="J10"/>
  <c r="Q6"/>
  <c r="P18" l="1"/>
  <c r="J19" s="1"/>
  <c r="G10" i="1"/>
  <c r="E8"/>
  <c r="D8"/>
  <c r="C8"/>
  <c r="B8"/>
  <c r="F6"/>
  <c r="F5"/>
  <c r="G5" s="1"/>
  <c r="H5" l="1"/>
  <c r="H7"/>
  <c r="H6"/>
</calcChain>
</file>

<file path=xl/comments1.xml><?xml version="1.0" encoding="utf-8"?>
<comments xmlns="http://schemas.openxmlformats.org/spreadsheetml/2006/main">
  <authors>
    <author>Simon</author>
  </authors>
  <commentList>
    <comment ref="J4" authorId="0">
      <text>
        <r>
          <rPr>
            <b/>
            <sz val="9"/>
            <color indexed="81"/>
            <rFont val="Tahoma"/>
            <family val="2"/>
            <charset val="161"/>
          </rPr>
          <t>Simon:</t>
        </r>
        <r>
          <rPr>
            <sz val="9"/>
            <color indexed="81"/>
            <rFont val="Tahoma"/>
            <family val="2"/>
            <charset val="161"/>
          </rPr>
          <t xml:space="preserve">
Μετά από πολύωρη αναζήτηση δε βρέθηκε η κατάλληλη εντολή που να συνδιάζει την εντολή =TODAY() σε συνδιασμο με κείμενο (''Ημερομηνία'')</t>
        </r>
      </text>
    </comment>
  </commentList>
</comments>
</file>

<file path=xl/sharedStrings.xml><?xml version="1.0" encoding="utf-8"?>
<sst xmlns="http://schemas.openxmlformats.org/spreadsheetml/2006/main" count="96" uniqueCount="66">
  <si>
    <t>ΜΟΝΔΕΛΟ Ε.Π.Ε.</t>
  </si>
  <si>
    <t>Q1</t>
  </si>
  <si>
    <t>Q2</t>
  </si>
  <si>
    <t>Q3</t>
  </si>
  <si>
    <t>Q4</t>
  </si>
  <si>
    <t>ΣΤΕΡΓΙΟΥ</t>
  </si>
  <si>
    <t>ΑΝΤΩΝΙΟΥ</t>
  </si>
  <si>
    <t>ΣΩΤΗΡΙΟΥ</t>
  </si>
  <si>
    <t>ΔΗΜΗΤΡΙΟΥ</t>
  </si>
  <si>
    <t>ΣΥΝΟΛΟ ΠΩΛΗΣΕΩΝ ΑΝΑ ΤΡΙΜΗΝΟ</t>
  </si>
  <si>
    <t>ΣΥΝΟΛΟ ΠΩΛΗΣΕΩΝ</t>
  </si>
  <si>
    <t>ΑΝΤΙΠΡΟΣΩΠΟΙ</t>
  </si>
  <si>
    <t>ΣΥΝΟΛΙΚΕΣ ΠΩΛΗΣΕΙΣ ΑΝΤΙΠΡΟΣΩΠΩΝ</t>
  </si>
  <si>
    <t>ΟΙΚΟΓΕΝΕΙΑΚΟΣ ΠΡΟΥΠΟΛΟΓΙΣΜΟΣ</t>
  </si>
  <si>
    <t>Ημερομηνία</t>
  </si>
  <si>
    <t>ΕΞΟΔΑ</t>
  </si>
  <si>
    <t>ΕΣΟΔΑ</t>
  </si>
  <si>
    <t>ΔΙΑΘΕΣΙΜΑ(ΣΥΓΚΕΝΤΡΩΤΙΚΑ)</t>
  </si>
  <si>
    <t>Μηνας\λογαριασμός</t>
  </si>
  <si>
    <t>Ενοίκιο</t>
  </si>
  <si>
    <t>Διατροφή</t>
  </si>
  <si>
    <t>ΔΕΚΟ</t>
  </si>
  <si>
    <t>Κιν. Τηλεφωνία</t>
  </si>
  <si>
    <t>Φροντιστήρια</t>
  </si>
  <si>
    <t>Διακοπές</t>
  </si>
  <si>
    <t>Δίαφορα</t>
  </si>
  <si>
    <t>Σύνολο εξόδων ανα μήνα</t>
  </si>
  <si>
    <t>ΣΥΓΚΕΝΤΡΩΤΙΚΟΣ ΠΙΝΑΚΑΣ</t>
  </si>
  <si>
    <t>Μηνας\Μέλος</t>
  </si>
  <si>
    <t>Κώστας</t>
  </si>
  <si>
    <t>Μαρία</t>
  </si>
  <si>
    <t>Συνολικά Εσοδα Κώστα &amp; Μαρίας ανα μήνα</t>
  </si>
  <si>
    <t>Ιανουάριος</t>
  </si>
  <si>
    <t>Φεβρουάριος</t>
  </si>
  <si>
    <t>Συνολο εσόδων</t>
  </si>
  <si>
    <t>Μάρτιος</t>
  </si>
  <si>
    <t>Απρίλιος</t>
  </si>
  <si>
    <t xml:space="preserve">Ελαχίστο όλων των μηνών </t>
  </si>
  <si>
    <t>Μάιος</t>
  </si>
  <si>
    <t>Ιούνιος</t>
  </si>
  <si>
    <t>Μέγιστο όλων των μηνών</t>
  </si>
  <si>
    <t>Ιούλιος</t>
  </si>
  <si>
    <t>Αύγουστος</t>
  </si>
  <si>
    <t>Mεσος όρος εσόδων</t>
  </si>
  <si>
    <t>Σεπτέμβριος</t>
  </si>
  <si>
    <t>Οκτώβριος</t>
  </si>
  <si>
    <t xml:space="preserve">Συνήθη μηνιαία έσοδα </t>
  </si>
  <si>
    <t>Νοέμβριος</t>
  </si>
  <si>
    <t>Δεκέμβριος</t>
  </si>
  <si>
    <t>ΣΥΝΟΛΟ:</t>
  </si>
  <si>
    <t>Συνολό διαθέσιμων</t>
  </si>
  <si>
    <t>ΑΠΟΤΕΛΕΣΜΑ ΕΤΟΥΣ</t>
  </si>
  <si>
    <t>Συνήθη μηνιαία έξοδα</t>
  </si>
  <si>
    <t>ΤΟ ΦΥΛΛΟ ΕΙΝΑΙ ΚΛΕΙΔΩΜΕΝΟ  ΕΠΙΤΡΕΠΤΗ ΜΟΝΟ Η ΕΠΕΞΕΡΓΑΣΙΑ ΣΤΑ ΓΑΛΑΖΙΑ ΠΛΑΙΣΙΑ</t>
  </si>
  <si>
    <t>ΣΥΝΔΕΜΕΝΑ ΓΡΑΦΗΜΑΤΑ</t>
  </si>
  <si>
    <t>ΠΟΣΟΣΤΟ ΠΡΟΜΗΘΕΙΑΣ (ΣΤΑΘΕΡΟ)</t>
  </si>
  <si>
    <t>ΠΟΣΟΣΤΟ ΠΡΟΜΗΘΕΙΑΣ (ΜΕΤΑΒΛΗΤΟ)</t>
  </si>
  <si>
    <t>4 ή 6</t>
  </si>
  <si>
    <t>ΕΤΗΣΙΑ ΠΡΟΜΗΘΕΙΑ ΑΝΤΙΠΡΟΣΩΠΟΥ (ΜΕΤΑΒΛΗΤΗ)</t>
  </si>
  <si>
    <t>ΧΑΡΑΚΤΗΡΙΣΜΟΣ</t>
  </si>
  <si>
    <t>Απολογία λογαριασμού:</t>
  </si>
  <si>
    <t>ΡΗΤΡΑ</t>
  </si>
  <si>
    <t>Σε περίπτωση που το σύνολο του εκάστοτε λογαριασμού ξεπεράσει την ρήτρα του τοτε εμφανίζεται ως απολογία ΠΡΟΣΟΧΗ.</t>
  </si>
  <si>
    <t>Σε περίπτωση που ο μήνας Ιουλιος ξεπεράσει τα 2000€ τοτε ολες οι απολογίες μετατρέπονται σε ΠΡΟΣΟΧΗ ανεξάρτητα ρήτρας</t>
  </si>
  <si>
    <r>
      <t xml:space="preserve">è </t>
    </r>
    <r>
      <rPr>
        <sz val="11"/>
        <color theme="1"/>
        <rFont val="Calibri"/>
        <family val="2"/>
        <charset val="161"/>
      </rPr>
      <t>ΠΙΝΑΚΕΣ</t>
    </r>
  </si>
  <si>
    <r>
      <rPr>
        <sz val="11"/>
        <color theme="1"/>
        <rFont val="Wingdings"/>
        <charset val="2"/>
      </rPr>
      <t>ê</t>
    </r>
    <r>
      <rPr>
        <sz val="11"/>
        <color theme="1"/>
        <rFont val="Calibri"/>
        <family val="2"/>
        <charset val="161"/>
        <scheme val="minor"/>
      </rPr>
      <t>ΓΡΑΦΗΜΑΤΑ</t>
    </r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</si>
</sst>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_-* #,##0.00\ [$€-408]_-;\-* #,##0.00\ [$€-408]_-;_-* &quot;-&quot;??\ [$€-408]_-;_-@_-"/>
    <numFmt numFmtId="165" formatCode="dd/mm/yy;@"/>
  </numFmts>
  <fonts count="23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u val="double"/>
      <sz val="11"/>
      <color rgb="FFFF0000"/>
      <name val="Lucida Sans Unicode"/>
      <family val="2"/>
      <charset val="161"/>
    </font>
    <font>
      <sz val="11"/>
      <color theme="1"/>
      <name val="Courier"/>
      <family val="1"/>
      <charset val="161"/>
    </font>
    <font>
      <b/>
      <sz val="8"/>
      <color theme="1"/>
      <name val="Calibri"/>
      <family val="2"/>
      <charset val="161"/>
      <scheme val="minor"/>
    </font>
    <font>
      <sz val="11"/>
      <color theme="1"/>
      <name val="Arial"/>
      <family val="2"/>
      <charset val="161"/>
    </font>
    <font>
      <sz val="11"/>
      <color theme="6" tint="-0.249977111117893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sz val="10"/>
      <color rgb="FF333333"/>
      <name val="Verdana"/>
      <family val="2"/>
      <charset val="161"/>
    </font>
    <font>
      <b/>
      <i/>
      <sz val="11"/>
      <color rgb="FF00B050"/>
      <name val="Calibri"/>
      <family val="2"/>
      <charset val="161"/>
      <scheme val="minor"/>
    </font>
    <font>
      <b/>
      <i/>
      <sz val="11"/>
      <color theme="0" tint="-0.499984740745262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theme="1"/>
      <name val="Wingdings"/>
      <charset val="2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sz val="11"/>
      <color theme="1" tint="4.9989318521683403E-2"/>
      <name val="Century"/>
      <family val="1"/>
      <charset val="161"/>
    </font>
    <font>
      <sz val="11"/>
      <color theme="1"/>
      <name val="Calibri"/>
      <family val="2"/>
      <charset val="161"/>
    </font>
    <font>
      <sz val="11"/>
      <color rgb="FF006100"/>
      <name val="Calibri"/>
      <family val="2"/>
      <charset val="161"/>
      <scheme val="minor"/>
    </font>
    <font>
      <u/>
      <sz val="11"/>
      <color rgb="FFFF000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slantDashDot">
        <color auto="1"/>
      </left>
      <right style="thin">
        <color indexed="64"/>
      </right>
      <top/>
      <bottom style="thin">
        <color indexed="64"/>
      </bottom>
      <diagonal/>
    </border>
    <border>
      <left style="slantDashDot">
        <color auto="1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slantDashDot">
        <color auto="1"/>
      </left>
      <right/>
      <top style="double">
        <color indexed="64"/>
      </top>
      <bottom/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1" fillId="6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/>
    <xf numFmtId="164" fontId="0" fillId="0" borderId="5" xfId="0" applyNumberFormat="1" applyBorder="1" applyAlignment="1">
      <alignment horizontal="center"/>
    </xf>
    <xf numFmtId="0" fontId="7" fillId="0" borderId="7" xfId="0" applyFont="1" applyBorder="1"/>
    <xf numFmtId="164" fontId="0" fillId="0" borderId="8" xfId="0" applyNumberForma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164" fontId="0" fillId="0" borderId="0" xfId="0" applyNumberFormat="1" applyBorder="1"/>
    <xf numFmtId="164" fontId="3" fillId="0" borderId="0" xfId="0" applyNumberFormat="1" applyFont="1" applyBorder="1" applyAlignment="1">
      <alignment horizontal="center" vertical="top"/>
    </xf>
    <xf numFmtId="44" fontId="3" fillId="0" borderId="0" xfId="1" applyFont="1" applyBorder="1" applyAlignment="1">
      <alignment horizontal="center" vertical="top"/>
    </xf>
    <xf numFmtId="14" fontId="0" fillId="0" borderId="0" xfId="0" applyNumberFormat="1" applyProtection="1"/>
    <xf numFmtId="0" fontId="0" fillId="0" borderId="0" xfId="0" applyProtection="1"/>
    <xf numFmtId="0" fontId="0" fillId="2" borderId="12" xfId="0" applyFill="1" applyBorder="1" applyProtection="1"/>
    <xf numFmtId="0" fontId="0" fillId="0" borderId="13" xfId="0" applyBorder="1" applyProtection="1"/>
    <xf numFmtId="0" fontId="3" fillId="0" borderId="0" xfId="0" applyFont="1" applyProtection="1"/>
    <xf numFmtId="0" fontId="8" fillId="0" borderId="0" xfId="0" applyFont="1" applyProtection="1"/>
    <xf numFmtId="0" fontId="0" fillId="2" borderId="12" xfId="0" applyFill="1" applyBorder="1" applyAlignment="1" applyProtection="1">
      <alignment horizontal="center"/>
    </xf>
    <xf numFmtId="0" fontId="9" fillId="0" borderId="0" xfId="0" applyFont="1" applyProtection="1"/>
    <xf numFmtId="165" fontId="10" fillId="2" borderId="12" xfId="0" applyNumberFormat="1" applyFont="1" applyFill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12" xfId="0" applyNumberFormat="1" applyFill="1" applyBorder="1" applyAlignment="1" applyProtection="1">
      <alignment horizontal="center"/>
    </xf>
    <xf numFmtId="0" fontId="13" fillId="0" borderId="13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44" fontId="0" fillId="3" borderId="14" xfId="1" applyFont="1" applyFill="1" applyBorder="1" applyProtection="1">
      <protection locked="0"/>
    </xf>
    <xf numFmtId="44" fontId="0" fillId="0" borderId="0" xfId="1" applyFont="1" applyProtection="1"/>
    <xf numFmtId="0" fontId="14" fillId="2" borderId="11" xfId="0" applyFont="1" applyFill="1" applyBorder="1" applyAlignment="1" applyProtection="1">
      <alignment horizontal="center" vertical="center"/>
    </xf>
    <xf numFmtId="44" fontId="0" fillId="4" borderId="14" xfId="1" applyFont="1" applyFill="1" applyBorder="1" applyProtection="1">
      <protection locked="0"/>
    </xf>
    <xf numFmtId="44" fontId="0" fillId="0" borderId="13" xfId="1" applyFont="1" applyBorder="1" applyProtection="1"/>
    <xf numFmtId="0" fontId="0" fillId="0" borderId="15" xfId="0" applyBorder="1" applyAlignment="1" applyProtection="1">
      <alignment horizontal="center"/>
    </xf>
    <xf numFmtId="44" fontId="3" fillId="0" borderId="16" xfId="0" applyNumberFormat="1" applyFont="1" applyBorder="1" applyProtection="1"/>
    <xf numFmtId="0" fontId="0" fillId="2" borderId="12" xfId="0" applyFill="1" applyBorder="1" applyAlignment="1" applyProtection="1">
      <alignment horizontal="right" vertical="center"/>
    </xf>
    <xf numFmtId="44" fontId="0" fillId="2" borderId="12" xfId="0" applyNumberForma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right"/>
    </xf>
    <xf numFmtId="44" fontId="0" fillId="2" borderId="12" xfId="0" applyNumberFormat="1" applyFill="1" applyBorder="1" applyProtection="1"/>
    <xf numFmtId="44" fontId="0" fillId="2" borderId="12" xfId="0" applyNumberFormat="1" applyFill="1" applyBorder="1" applyAlignment="1" applyProtection="1">
      <alignment horizontal="right"/>
    </xf>
    <xf numFmtId="44" fontId="0" fillId="2" borderId="12" xfId="1" applyFont="1" applyFill="1" applyBorder="1" applyProtection="1"/>
    <xf numFmtId="0" fontId="0" fillId="2" borderId="17" xfId="0" applyFill="1" applyBorder="1" applyProtection="1"/>
    <xf numFmtId="44" fontId="0" fillId="0" borderId="0" xfId="1" applyFont="1" applyAlignment="1" applyProtection="1">
      <alignment horizontal="center"/>
    </xf>
    <xf numFmtId="0" fontId="0" fillId="2" borderId="18" xfId="0" applyFill="1" applyBorder="1" applyAlignment="1" applyProtection="1">
      <alignment horizontal="right"/>
    </xf>
    <xf numFmtId="44" fontId="15" fillId="2" borderId="13" xfId="0" applyNumberFormat="1" applyFont="1" applyFill="1" applyBorder="1" applyAlignment="1" applyProtection="1">
      <alignment horizontal="center"/>
    </xf>
    <xf numFmtId="0" fontId="0" fillId="0" borderId="0" xfId="0" applyBorder="1" applyProtection="1"/>
    <xf numFmtId="0" fontId="0" fillId="5" borderId="0" xfId="0" applyFill="1" applyBorder="1" applyProtection="1"/>
    <xf numFmtId="0" fontId="3" fillId="0" borderId="0" xfId="0" applyFont="1" applyBorder="1" applyProtection="1"/>
    <xf numFmtId="0" fontId="8" fillId="0" borderId="0" xfId="0" applyFont="1" applyBorder="1" applyProtection="1"/>
    <xf numFmtId="0" fontId="2" fillId="2" borderId="11" xfId="0" applyFon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left"/>
    </xf>
    <xf numFmtId="44" fontId="0" fillId="2" borderId="12" xfId="0" applyNumberForma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center" wrapText="1"/>
    </xf>
    <xf numFmtId="0" fontId="0" fillId="0" borderId="8" xfId="0" applyBorder="1" applyProtection="1"/>
    <xf numFmtId="0" fontId="0" fillId="2" borderId="19" xfId="0" applyFill="1" applyBorder="1" applyProtection="1"/>
    <xf numFmtId="0" fontId="0" fillId="0" borderId="20" xfId="0" applyBorder="1" applyProtection="1"/>
    <xf numFmtId="0" fontId="3" fillId="0" borderId="8" xfId="0" applyFont="1" applyBorder="1" applyProtection="1"/>
    <xf numFmtId="0" fontId="8" fillId="0" borderId="8" xfId="0" applyFont="1" applyBorder="1" applyProtection="1"/>
    <xf numFmtId="0" fontId="19" fillId="0" borderId="8" xfId="0" applyFont="1" applyBorder="1" applyAlignment="1" applyProtection="1">
      <alignment wrapText="1"/>
    </xf>
    <xf numFmtId="0" fontId="16" fillId="0" borderId="0" xfId="0" applyFont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21" fillId="6" borderId="10" xfId="2" applyBorder="1" applyAlignment="1">
      <alignment horizontal="center" vertical="center" wrapText="1"/>
    </xf>
    <xf numFmtId="0" fontId="21" fillId="6" borderId="11" xfId="2" applyNumberFormat="1" applyBorder="1" applyAlignment="1">
      <alignment horizontal="center" vertical="center"/>
    </xf>
    <xf numFmtId="0" fontId="21" fillId="6" borderId="16" xfId="2" applyBorder="1" applyAlignment="1">
      <alignment horizontal="center" vertical="center"/>
    </xf>
    <xf numFmtId="0" fontId="21" fillId="6" borderId="11" xfId="2" applyBorder="1" applyAlignment="1">
      <alignment wrapText="1"/>
    </xf>
    <xf numFmtId="164" fontId="0" fillId="0" borderId="5" xfId="1" applyNumberFormat="1" applyFont="1" applyBorder="1"/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0" fillId="0" borderId="0" xfId="0" applyFill="1" applyBorder="1" applyAlignment="1" applyProtection="1">
      <alignment horizontal="center"/>
    </xf>
    <xf numFmtId="44" fontId="0" fillId="3" borderId="0" xfId="1" applyFont="1" applyFill="1" applyBorder="1" applyProtection="1">
      <protection locked="0"/>
    </xf>
    <xf numFmtId="0" fontId="0" fillId="0" borderId="0" xfId="0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left"/>
    </xf>
    <xf numFmtId="0" fontId="22" fillId="0" borderId="0" xfId="0" applyFont="1" applyAlignment="1" applyProtection="1">
      <alignment horizontal="left"/>
    </xf>
  </cellXfs>
  <cellStyles count="3">
    <cellStyle name="Καλό" xfId="2" builtinId="26"/>
    <cellStyle name="Κανονικό" xfId="0" builtinId="0"/>
    <cellStyle name="Νόμισμα" xfId="1" builtinId="4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29"/>
  <c:chart>
    <c:title>
      <c:tx>
        <c:rich>
          <a:bodyPr/>
          <a:lstStyle/>
          <a:p>
            <a:pPr>
              <a:defRPr/>
            </a:pPr>
            <a:r>
              <a:rPr lang="el-GR"/>
              <a:t>Συνολικές Πωλήσεις ανα αντιπρόσωπο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Συνολικές Πωλήσεις ανα προμηθευτή</c:v>
          </c:tx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7'!$F$4:$F$7</c:f>
              <c:numCache>
                <c:formatCode>_-* #,##0.00\ [$€-408]_-;\-* #,##0.00\ [$€-408]_-;_-* "-"??\ [$€-408]_-;_-@_-</c:formatCode>
                <c:ptCount val="4"/>
                <c:pt idx="0">
                  <c:v>7000</c:v>
                </c:pt>
                <c:pt idx="1">
                  <c:v>4500</c:v>
                </c:pt>
                <c:pt idx="2">
                  <c:v>1110</c:v>
                </c:pt>
                <c:pt idx="3">
                  <c:v>3458</c:v>
                </c:pt>
              </c:numCache>
            </c:numRef>
          </c:val>
        </c:ser>
        <c:axId val="103037952"/>
        <c:axId val="103076608"/>
      </c:barChart>
      <c:catAx>
        <c:axId val="103037952"/>
        <c:scaling>
          <c:orientation val="minMax"/>
        </c:scaling>
        <c:axPos val="b"/>
        <c:tickLblPos val="nextTo"/>
        <c:crossAx val="103076608"/>
        <c:crosses val="autoZero"/>
        <c:auto val="1"/>
        <c:lblAlgn val="ctr"/>
        <c:lblOffset val="100"/>
      </c:catAx>
      <c:valAx>
        <c:axId val="103076608"/>
        <c:scaling>
          <c:orientation val="minMax"/>
        </c:scaling>
        <c:axPos val="l"/>
        <c:majorGridlines/>
        <c:numFmt formatCode="_-* #,##0.00\ [$€-408]_-;\-* #,##0.00\ [$€-408]_-;_-* &quot;-&quot;??\ [$€-408]_-;_-@_-" sourceLinked="1"/>
        <c:tickLblPos val="nextTo"/>
        <c:crossAx val="103037952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11"/>
  <c:chart>
    <c:title>
      <c:tx>
        <c:rich>
          <a:bodyPr/>
          <a:lstStyle/>
          <a:p>
            <a:pPr>
              <a:defRPr/>
            </a:pPr>
            <a:r>
              <a:rPr lang="el-GR"/>
              <a:t>Συνολική</a:t>
            </a:r>
            <a:r>
              <a:rPr lang="el-GR" baseline="0"/>
              <a:t> συμμετοχή καθε αντιπροσώπου στις συνολικές πωλήσεις</a:t>
            </a:r>
          </a:p>
          <a:p>
            <a:pPr>
              <a:defRPr/>
            </a:pPr>
            <a:endParaRPr lang="el-GR"/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Συνολικές Πωλήσεις ανα προμηθευτή</c:v>
          </c:tx>
          <c:dLbls>
            <c:showPercent val="1"/>
          </c:dLbls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7'!$F$4:$F$7</c:f>
              <c:numCache>
                <c:formatCode>_-* #,##0.00\ [$€-408]_-;\-* #,##0.00\ [$€-408]_-;_-* "-"??\ [$€-408]_-;_-@_-</c:formatCode>
                <c:ptCount val="4"/>
                <c:pt idx="0">
                  <c:v>7000</c:v>
                </c:pt>
                <c:pt idx="1">
                  <c:v>4500</c:v>
                </c:pt>
                <c:pt idx="2">
                  <c:v>1110</c:v>
                </c:pt>
                <c:pt idx="3">
                  <c:v>3458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1"/>
  <c:chart>
    <c:title>
      <c:tx>
        <c:rich>
          <a:bodyPr/>
          <a:lstStyle/>
          <a:p>
            <a:pPr>
              <a:defRPr/>
            </a:pPr>
            <a:r>
              <a:rPr lang="el-GR"/>
              <a:t>Συγκριτικός πίνακας</a:t>
            </a:r>
            <a:r>
              <a:rPr lang="el-GR" baseline="0"/>
              <a:t> πωλήσεων μεταξύ Στεργίου και Δημητρίου</a:t>
            </a:r>
            <a:endParaRPr lang="el-G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'Άσκηση 7'!$A$4</c:f>
              <c:strCache>
                <c:ptCount val="1"/>
                <c:pt idx="0">
                  <c:v>ΣΤΕΡΓΙΟΥ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layout>
                <c:manualLayout>
                  <c:x val="8.2936336582879064E-2"/>
                  <c:y val="0.35407524618899705"/>
                </c:manualLayout>
              </c:layout>
              <c:numFmt formatCode="General" sourceLinked="0"/>
            </c:trendlineLbl>
          </c:trendline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7'!$B$4:$E$4</c:f>
              <c:numCache>
                <c:formatCode>_-* #,##0.00\ [$€-408]_-;\-* #,##0.00\ [$€-408]_-;_-* "-"??\ [$€-408]_-;_-@_-</c:formatCode>
                <c:ptCount val="4"/>
                <c:pt idx="0">
                  <c:v>1500</c:v>
                </c:pt>
                <c:pt idx="1">
                  <c:v>1000</c:v>
                </c:pt>
                <c:pt idx="2">
                  <c:v>2000</c:v>
                </c:pt>
                <c:pt idx="3">
                  <c:v>2500</c:v>
                </c:pt>
              </c:numCache>
            </c:numRef>
          </c:val>
        </c:ser>
        <c:ser>
          <c:idx val="1"/>
          <c:order val="1"/>
          <c:tx>
            <c:strRef>
              <c:f>'Άσκηση 7'!$A$7</c:f>
              <c:strCache>
                <c:ptCount val="1"/>
                <c:pt idx="0">
                  <c:v>ΔΗΜΗΤΡΙΟΥ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layout>
                <c:manualLayout>
                  <c:x val="8.5519924275767448E-2"/>
                  <c:y val="0.36918816413452804"/>
                </c:manualLayout>
              </c:layout>
              <c:numFmt formatCode="General" sourceLinked="0"/>
            </c:trendlineLbl>
          </c:trendline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7'!$B$7:$E$7</c:f>
              <c:numCache>
                <c:formatCode>_-* #,##0.00\ [$€-408]_-;\-* #,##0.00\ [$€-408]_-;_-* "-"??\ [$€-408]_-;_-@_-</c:formatCode>
                <c:ptCount val="4"/>
                <c:pt idx="0">
                  <c:v>1994</c:v>
                </c:pt>
                <c:pt idx="1">
                  <c:v>488</c:v>
                </c:pt>
                <c:pt idx="2">
                  <c:v>488</c:v>
                </c:pt>
                <c:pt idx="3">
                  <c:v>488</c:v>
                </c:pt>
              </c:numCache>
            </c:numRef>
          </c:val>
        </c:ser>
        <c:marker val="1"/>
        <c:axId val="43852928"/>
        <c:axId val="43854464"/>
      </c:lineChart>
      <c:catAx>
        <c:axId val="43852928"/>
        <c:scaling>
          <c:orientation val="minMax"/>
        </c:scaling>
        <c:axPos val="b"/>
        <c:majorTickMark val="none"/>
        <c:tickLblPos val="nextTo"/>
        <c:crossAx val="43854464"/>
        <c:crosses val="autoZero"/>
        <c:auto val="1"/>
        <c:lblAlgn val="ctr"/>
        <c:lblOffset val="100"/>
      </c:catAx>
      <c:valAx>
        <c:axId val="43854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Πωλήσεις</a:t>
                </a:r>
                <a:r>
                  <a:rPr lang="el-GR" baseline="0"/>
                  <a:t> ανα τρίμηνο</a:t>
                </a:r>
                <a:endParaRPr lang="el-GR"/>
              </a:p>
            </c:rich>
          </c:tx>
          <c:layout/>
        </c:title>
        <c:numFmt formatCode="_-* #,##0.00\ [$€-408]_-;\-* #,##0.00\ [$€-408]_-;_-* &quot;-&quot;??\ [$€-408]_-;_-@_-" sourceLinked="1"/>
        <c:majorTickMark val="none"/>
        <c:tickLblPos val="nextTo"/>
        <c:crossAx val="43852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Πωλήσεις ανα αντιπρόσωπο</a:t>
            </a:r>
            <a:r>
              <a:rPr lang="el-GR" baseline="0"/>
              <a:t> για το 2ο τρίμηνο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'Άσκηση 7'!$C$3</c:f>
              <c:strCache>
                <c:ptCount val="1"/>
                <c:pt idx="0">
                  <c:v>Q2</c:v>
                </c:pt>
              </c:strCache>
            </c:strRef>
          </c:tx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7'!$C$4:$C$7</c:f>
              <c:numCache>
                <c:formatCode>_-* #,##0.00\ [$€-408]_-;\-* #,##0.00\ [$€-408]_-;_-* "-"??\ [$€-408]_-;_-@_-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333</c:v>
                </c:pt>
                <c:pt idx="3">
                  <c:v>488</c:v>
                </c:pt>
              </c:numCache>
            </c:numRef>
          </c:val>
        </c:ser>
        <c:overlap val="100"/>
        <c:axId val="43862656"/>
        <c:axId val="43872640"/>
      </c:barChart>
      <c:catAx>
        <c:axId val="43862656"/>
        <c:scaling>
          <c:orientation val="minMax"/>
        </c:scaling>
        <c:axPos val="b"/>
        <c:tickLblPos val="nextTo"/>
        <c:crossAx val="43872640"/>
        <c:crosses val="autoZero"/>
        <c:auto val="1"/>
        <c:lblAlgn val="ctr"/>
        <c:lblOffset val="100"/>
      </c:catAx>
      <c:valAx>
        <c:axId val="43872640"/>
        <c:scaling>
          <c:orientation val="minMax"/>
        </c:scaling>
        <c:axPos val="l"/>
        <c:majorGridlines/>
        <c:numFmt formatCode="_-* #,##0.00\ [$€-408]_-;\-* #,##0.00\ [$€-408]_-;_-* &quot;-&quot;??\ [$€-408]_-;_-@_-" sourceLinked="1"/>
        <c:tickLblPos val="nextTo"/>
        <c:crossAx val="43862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>
        <c:manualLayout>
          <c:layoutTarget val="inner"/>
          <c:xMode val="edge"/>
          <c:yMode val="edge"/>
          <c:x val="8.7458106198263746E-2"/>
          <c:y val="4.1234984902653184E-2"/>
          <c:w val="0.66086089238845314"/>
          <c:h val="0.85670051689221294"/>
        </c:manualLayout>
      </c:layout>
      <c:barChart>
        <c:barDir val="col"/>
        <c:grouping val="percentStacked"/>
        <c:ser>
          <c:idx val="0"/>
          <c:order val="0"/>
          <c:tx>
            <c:strRef>
              <c:f>'Άσκηση 7'!$A$4</c:f>
              <c:strCache>
                <c:ptCount val="1"/>
                <c:pt idx="0">
                  <c:v>ΣΤΕΡΓΙΟΥ</c:v>
                </c:pt>
              </c:strCache>
            </c:strRef>
          </c:tx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7'!$B$4:$E$4</c:f>
              <c:numCache>
                <c:formatCode>_-* #,##0.00\ [$€-408]_-;\-* #,##0.00\ [$€-408]_-;_-* "-"??\ [$€-408]_-;_-@_-</c:formatCode>
                <c:ptCount val="4"/>
                <c:pt idx="0">
                  <c:v>1500</c:v>
                </c:pt>
                <c:pt idx="1">
                  <c:v>1000</c:v>
                </c:pt>
                <c:pt idx="2">
                  <c:v>2000</c:v>
                </c:pt>
                <c:pt idx="3">
                  <c:v>2500</c:v>
                </c:pt>
              </c:numCache>
            </c:numRef>
          </c:val>
        </c:ser>
        <c:ser>
          <c:idx val="1"/>
          <c:order val="1"/>
          <c:tx>
            <c:strRef>
              <c:f>'Άσκηση 7'!$A$5</c:f>
              <c:strCache>
                <c:ptCount val="1"/>
                <c:pt idx="0">
                  <c:v>ΑΝΤΩΝΙΟΥ</c:v>
                </c:pt>
              </c:strCache>
            </c:strRef>
          </c:tx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7'!$B$5:$E$5</c:f>
              <c:numCache>
                <c:formatCode>_-* #,##0.00\ [$€-408]_-;\-* #,##0.00\ [$€-408]_-;_-* "-"??\ [$€-408]_-;_-@_-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500</c:v>
                </c:pt>
              </c:numCache>
            </c:numRef>
          </c:val>
        </c:ser>
        <c:ser>
          <c:idx val="2"/>
          <c:order val="2"/>
          <c:tx>
            <c:strRef>
              <c:f>'Άσκηση 7'!$A$6</c:f>
              <c:strCache>
                <c:ptCount val="1"/>
                <c:pt idx="0">
                  <c:v>ΣΩΤΗΡΙΟΥ</c:v>
                </c:pt>
              </c:strCache>
            </c:strRef>
          </c:tx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7'!$B$6:$E$6</c:f>
              <c:numCache>
                <c:formatCode>_-* #,##0.00\ [$€-408]_-;\-* #,##0.00\ [$€-408]_-;_-* "-"??\ [$€-408]_-;_-@_-</c:formatCode>
                <c:ptCount val="4"/>
                <c:pt idx="0">
                  <c:v>111</c:v>
                </c:pt>
                <c:pt idx="1">
                  <c:v>333</c:v>
                </c:pt>
                <c:pt idx="2">
                  <c:v>444</c:v>
                </c:pt>
                <c:pt idx="3">
                  <c:v>222</c:v>
                </c:pt>
              </c:numCache>
            </c:numRef>
          </c:val>
        </c:ser>
        <c:ser>
          <c:idx val="3"/>
          <c:order val="3"/>
          <c:tx>
            <c:strRef>
              <c:f>'Άσκηση 7'!$A$7</c:f>
              <c:strCache>
                <c:ptCount val="1"/>
                <c:pt idx="0">
                  <c:v>ΔΗΜΗΤΡΙΟΥ</c:v>
                </c:pt>
              </c:strCache>
            </c:strRef>
          </c:tx>
          <c:cat>
            <c:strRef>
              <c:f>'Άσκηση 7'!$B$3:$E$3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'Άσκηση 7'!$B$7:$E$7</c:f>
              <c:numCache>
                <c:formatCode>_-* #,##0.00\ [$€-408]_-;\-* #,##0.00\ [$€-408]_-;_-* "-"??\ [$€-408]_-;_-@_-</c:formatCode>
                <c:ptCount val="4"/>
                <c:pt idx="0">
                  <c:v>1994</c:v>
                </c:pt>
                <c:pt idx="1">
                  <c:v>488</c:v>
                </c:pt>
                <c:pt idx="2">
                  <c:v>488</c:v>
                </c:pt>
                <c:pt idx="3">
                  <c:v>488</c:v>
                </c:pt>
              </c:numCache>
            </c:numRef>
          </c:val>
        </c:ser>
        <c:overlap val="100"/>
        <c:axId val="43899136"/>
        <c:axId val="43905024"/>
      </c:barChart>
      <c:catAx>
        <c:axId val="43899136"/>
        <c:scaling>
          <c:orientation val="minMax"/>
        </c:scaling>
        <c:axPos val="b"/>
        <c:tickLblPos val="nextTo"/>
        <c:crossAx val="43905024"/>
        <c:crosses val="autoZero"/>
        <c:auto val="1"/>
        <c:lblAlgn val="ctr"/>
        <c:lblOffset val="100"/>
      </c:catAx>
      <c:valAx>
        <c:axId val="43905024"/>
        <c:scaling>
          <c:orientation val="minMax"/>
        </c:scaling>
        <c:axPos val="l"/>
        <c:majorGridlines/>
        <c:numFmt formatCode="0%" sourceLinked="1"/>
        <c:tickLblPos val="nextTo"/>
        <c:crossAx val="4389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498566525338308"/>
          <c:y val="0.46595778591742942"/>
          <c:w val="0.13886048859277247"/>
          <c:h val="0.26864123878665574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Συμμετοχή τριμήνων</a:t>
            </a:r>
            <a:r>
              <a:rPr lang="el-GR" baseline="0"/>
              <a:t> στις πωλήσεις</a:t>
            </a:r>
            <a:endParaRPr lang="el-GR"/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</c:dLbls>
          <c:val>
            <c:numRef>
              <c:f>'Άσκηση 7'!$B$8:$E$8</c:f>
              <c:numCache>
                <c:formatCode>_-* #,##0.00\ [$€-408]_-;\-* #,##0.00\ [$€-408]_-;_-* "-"??\ [$€-408]_-;_-@_-</c:formatCode>
                <c:ptCount val="4"/>
                <c:pt idx="0">
                  <c:v>5605</c:v>
                </c:pt>
                <c:pt idx="1">
                  <c:v>2821</c:v>
                </c:pt>
                <c:pt idx="2">
                  <c:v>3932</c:v>
                </c:pt>
                <c:pt idx="3">
                  <c:v>3710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  <c:txPr>
        <a:bodyPr/>
        <a:lstStyle/>
        <a:p>
          <a:pPr rtl="0">
            <a:defRPr/>
          </a:pPr>
          <a:endParaRPr lang="el-GR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Συνολικες πωλήσεις για αντιπροσωπους</a:t>
            </a:r>
            <a:r>
              <a:rPr lang="el-GR" baseline="0"/>
              <a:t> 2 &amp; 3 με γραμμή τάσης</a:t>
            </a:r>
            <a:endParaRPr lang="el-G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cat>
            <c:strRef>
              <c:f>'Άσκηση 7'!$A$5:$A$6</c:f>
              <c:strCache>
                <c:ptCount val="2"/>
                <c:pt idx="0">
                  <c:v>ΑΝΤΩΝΙΟΥ</c:v>
                </c:pt>
                <c:pt idx="1">
                  <c:v>ΣΩΤΗΡΙΟΥ</c:v>
                </c:pt>
              </c:strCache>
            </c:strRef>
          </c:cat>
          <c:val>
            <c:numRef>
              <c:f>'Άσκηση 7'!$F$5:$F$6</c:f>
              <c:numCache>
                <c:formatCode>_-* #,##0.00\ [$€-408]_-;\-* #,##0.00\ [$€-408]_-;_-* "-"??\ [$€-408]_-;_-@_-</c:formatCode>
                <c:ptCount val="2"/>
                <c:pt idx="0">
                  <c:v>4500</c:v>
                </c:pt>
                <c:pt idx="1">
                  <c:v>1110</c:v>
                </c:pt>
              </c:numCache>
            </c:numRef>
          </c:val>
        </c:ser>
        <c:axId val="44136320"/>
        <c:axId val="44137856"/>
      </c:barChart>
      <c:catAx>
        <c:axId val="44136320"/>
        <c:scaling>
          <c:orientation val="minMax"/>
        </c:scaling>
        <c:axPos val="b"/>
        <c:majorTickMark val="none"/>
        <c:tickLblPos val="nextTo"/>
        <c:crossAx val="44137856"/>
        <c:crosses val="autoZero"/>
        <c:auto val="1"/>
        <c:lblAlgn val="ctr"/>
        <c:lblOffset val="100"/>
      </c:catAx>
      <c:valAx>
        <c:axId val="44137856"/>
        <c:scaling>
          <c:orientation val="minMax"/>
        </c:scaling>
        <c:axPos val="l"/>
        <c:majorGridlines/>
        <c:numFmt formatCode="_-* #,##0.00\ [$€-408]_-;\-* #,##0.00\ [$€-408]_-;_-* &quot;-&quot;??\ [$€-408]_-;_-@_-" sourceLinked="1"/>
        <c:majorTickMark val="none"/>
        <c:tickLblPos val="nextTo"/>
        <c:crossAx val="441363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Γραμμή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val>
            <c:numRef>
              <c:f>'Άσκηση 7'!$B$8:$E$8</c:f>
              <c:numCache>
                <c:formatCode>_-* #,##0.00\ [$€-408]_-;\-* #,##0.00\ [$€-408]_-;_-* "-"??\ [$€-408]_-;_-@_-</c:formatCode>
                <c:ptCount val="4"/>
                <c:pt idx="0">
                  <c:v>5605</c:v>
                </c:pt>
                <c:pt idx="1">
                  <c:v>2821</c:v>
                </c:pt>
                <c:pt idx="2">
                  <c:v>3932</c:v>
                </c:pt>
                <c:pt idx="3">
                  <c:v>3710</c:v>
                </c:pt>
              </c:numCache>
            </c:numRef>
          </c:val>
        </c:ser>
        <c:gapWidth val="100"/>
        <c:axId val="44171264"/>
        <c:axId val="44172800"/>
      </c:barChart>
      <c:catAx>
        <c:axId val="44171264"/>
        <c:scaling>
          <c:orientation val="minMax"/>
        </c:scaling>
        <c:axPos val="b"/>
        <c:tickLblPos val="nextTo"/>
        <c:crossAx val="44172800"/>
        <c:crosses val="autoZero"/>
        <c:auto val="1"/>
        <c:lblAlgn val="ctr"/>
        <c:lblOffset val="100"/>
      </c:catAx>
      <c:valAx>
        <c:axId val="44172800"/>
        <c:scaling>
          <c:orientation val="minMax"/>
        </c:scaling>
        <c:axPos val="l"/>
        <c:majorGridlines/>
        <c:numFmt formatCode="_-* #,##0.00\ [$€-408]_-;\-* #,##0.00\ [$€-408]_-;_-* &quot;-&quot;??\ [$€-408]_-;_-@_-" sourceLinked="1"/>
        <c:tickLblPos val="nextTo"/>
        <c:crossAx val="44171264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>
        <c:manualLayout>
          <c:layoutTarget val="inner"/>
          <c:xMode val="edge"/>
          <c:yMode val="edge"/>
          <c:x val="8.7458106198263746E-2"/>
          <c:y val="4.1234984902653184E-2"/>
          <c:w val="0.66086089238845369"/>
          <c:h val="0.85670051689221294"/>
        </c:manualLayout>
      </c:layout>
      <c:barChart>
        <c:barDir val="col"/>
        <c:grouping val="clustered"/>
        <c:ser>
          <c:idx val="0"/>
          <c:order val="0"/>
          <c:tx>
            <c:strRef>
              <c:f>'Άσκηση 7'!$B$3</c:f>
              <c:strCache>
                <c:ptCount val="1"/>
                <c:pt idx="0">
                  <c:v>Q1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7'!$B$4:$B$7</c:f>
              <c:numCache>
                <c:formatCode>_-* #,##0.00\ [$€-408]_-;\-* #,##0.00\ [$€-408]_-;_-* "-"??\ [$€-408]_-;_-@_-</c:formatCode>
                <c:ptCount val="4"/>
                <c:pt idx="0">
                  <c:v>1500</c:v>
                </c:pt>
                <c:pt idx="1">
                  <c:v>2000</c:v>
                </c:pt>
                <c:pt idx="2">
                  <c:v>111</c:v>
                </c:pt>
                <c:pt idx="3">
                  <c:v>1994</c:v>
                </c:pt>
              </c:numCache>
            </c:numRef>
          </c:val>
        </c:ser>
        <c:ser>
          <c:idx val="1"/>
          <c:order val="1"/>
          <c:tx>
            <c:strRef>
              <c:f>'Άσκηση 7'!$C$3</c:f>
              <c:strCache>
                <c:ptCount val="1"/>
                <c:pt idx="0">
                  <c:v>Q2</c:v>
                </c:pt>
              </c:strCache>
            </c:strRef>
          </c:tx>
          <c:trendline>
            <c:trendlineType val="linear"/>
          </c:trendline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7'!$C$4:$C$7</c:f>
              <c:numCache>
                <c:formatCode>_-* #,##0.00\ [$€-408]_-;\-* #,##0.00\ [$€-408]_-;_-* "-"??\ [$€-408]_-;_-@_-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333</c:v>
                </c:pt>
                <c:pt idx="3">
                  <c:v>488</c:v>
                </c:pt>
              </c:numCache>
            </c:numRef>
          </c:val>
        </c:ser>
        <c:ser>
          <c:idx val="2"/>
          <c:order val="2"/>
          <c:tx>
            <c:strRef>
              <c:f>'Άσκηση 7'!$D$3</c:f>
              <c:strCache>
                <c:ptCount val="1"/>
                <c:pt idx="0">
                  <c:v>Q3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7'!$D$4:$D$7</c:f>
              <c:numCache>
                <c:formatCode>_-* #,##0.00\ [$€-408]_-;\-* #,##0.00\ [$€-408]_-;_-* "-"??\ [$€-408]_-;_-@_-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444</c:v>
                </c:pt>
                <c:pt idx="3">
                  <c:v>488</c:v>
                </c:pt>
              </c:numCache>
            </c:numRef>
          </c:val>
        </c:ser>
        <c:ser>
          <c:idx val="3"/>
          <c:order val="3"/>
          <c:tx>
            <c:strRef>
              <c:f>'Άσκηση 7'!$E$3</c:f>
              <c:strCache>
                <c:ptCount val="1"/>
                <c:pt idx="0">
                  <c:v>Q4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layout/>
              <c:numFmt formatCode="General" sourceLinked="0"/>
            </c:trendlineLbl>
          </c:trendline>
          <c:cat>
            <c:strRef>
              <c:f>'Άσκηση 7'!$A$4:$A$7</c:f>
              <c:strCache>
                <c:ptCount val="4"/>
                <c:pt idx="0">
                  <c:v>ΣΤΕΡΓΙΟΥ</c:v>
                </c:pt>
                <c:pt idx="1">
                  <c:v>ΑΝΤΩΝΙΟΥ</c:v>
                </c:pt>
                <c:pt idx="2">
                  <c:v>ΣΩΤΗΡΙΟΥ</c:v>
                </c:pt>
                <c:pt idx="3">
                  <c:v>ΔΗΜΗΤΡΙΟΥ</c:v>
                </c:pt>
              </c:strCache>
            </c:strRef>
          </c:cat>
          <c:val>
            <c:numRef>
              <c:f>'Άσκηση 7'!$E$4:$E$7</c:f>
              <c:numCache>
                <c:formatCode>_-* #,##0.00\ [$€-408]_-;\-* #,##0.00\ [$€-408]_-;_-* "-"??\ [$€-408]_-;_-@_-</c:formatCode>
                <c:ptCount val="4"/>
                <c:pt idx="0">
                  <c:v>2500</c:v>
                </c:pt>
                <c:pt idx="1">
                  <c:v>500</c:v>
                </c:pt>
                <c:pt idx="2">
                  <c:v>222</c:v>
                </c:pt>
                <c:pt idx="3">
                  <c:v>488</c:v>
                </c:pt>
              </c:numCache>
            </c:numRef>
          </c:val>
        </c:ser>
        <c:axId val="44203008"/>
        <c:axId val="44225280"/>
      </c:barChart>
      <c:catAx>
        <c:axId val="44203008"/>
        <c:scaling>
          <c:orientation val="minMax"/>
        </c:scaling>
        <c:axPos val="b"/>
        <c:tickLblPos val="nextTo"/>
        <c:crossAx val="44225280"/>
        <c:crosses val="autoZero"/>
        <c:auto val="1"/>
        <c:lblAlgn val="ctr"/>
        <c:lblOffset val="100"/>
      </c:catAx>
      <c:valAx>
        <c:axId val="44225280"/>
        <c:scaling>
          <c:orientation val="minMax"/>
        </c:scaling>
        <c:axPos val="l"/>
        <c:majorGridlines/>
        <c:numFmt formatCode="_-* #,##0.00\ [$€-408]_-;\-* #,##0.00\ [$€-408]_-;_-* &quot;-&quot;??\ [$€-408]_-;_-@_-" sourceLinked="1"/>
        <c:tickLblPos val="nextTo"/>
        <c:crossAx val="44203008"/>
        <c:crosses val="autoZero"/>
        <c:crossBetween val="between"/>
      </c:val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7498566525338353"/>
          <c:y val="0.46595778591742953"/>
          <c:w val="9.9066828798248546E-2"/>
          <c:h val="0.29180776136243813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Μηνιαία Συνολικά Έσοδα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dLbls>
            <c:showVal val="1"/>
          </c:dLbls>
          <c:cat>
            <c:strRef>
              <c:f>'Άσκηση 8'!$K$6:$K$17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8'!$N$6:$N$17</c:f>
              <c:numCache>
                <c:formatCode>_-* #,##0.00\ "€"_-;\-* #,##0.00\ "€"_-;_-* "-"??\ "€"_-;_-@_-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3500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1400</c:v>
                </c:pt>
                <c:pt idx="10">
                  <c:v>2000</c:v>
                </c:pt>
                <c:pt idx="11">
                  <c:v>3200</c:v>
                </c:pt>
              </c:numCache>
            </c:numRef>
          </c:val>
        </c:ser>
        <c:dLbls>
          <c:showVal val="1"/>
        </c:dLbls>
        <c:overlap val="-25"/>
        <c:axId val="44345216"/>
        <c:axId val="44346752"/>
      </c:barChart>
      <c:catAx>
        <c:axId val="44345216"/>
        <c:scaling>
          <c:orientation val="maxMin"/>
        </c:scaling>
        <c:axPos val="l"/>
        <c:majorGridlines/>
        <c:tickLblPos val="nextTo"/>
        <c:crossAx val="44346752"/>
        <c:crosses val="autoZero"/>
        <c:auto val="1"/>
        <c:lblAlgn val="ctr"/>
        <c:lblOffset val="100"/>
      </c:catAx>
      <c:valAx>
        <c:axId val="44346752"/>
        <c:scaling>
          <c:orientation val="minMax"/>
        </c:scaling>
        <c:delete val="1"/>
        <c:axPos val="t"/>
        <c:numFmt formatCode="_-* #,##0.00\ &quot;€&quot;_-;\-* #,##0.00\ &quot;€&quot;_-;_-* &quot;-&quot;??\ &quot;€&quot;_-;_-@_-" sourceLinked="1"/>
        <c:majorTickMark val="none"/>
        <c:tickLblPos val="nextTo"/>
        <c:crossAx val="4434521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Ποσοστιαία συνεισφορά στα</a:t>
            </a:r>
            <a:r>
              <a:rPr lang="el-GR" baseline="0"/>
              <a:t> ετήσια έσοδα</a:t>
            </a:r>
            <a:endParaRPr lang="el-GR"/>
          </a:p>
        </c:rich>
      </c:tx>
      <c:layout/>
    </c:title>
    <c:plotArea>
      <c:layout/>
      <c:doughnutChart>
        <c:varyColors val="1"/>
        <c:ser>
          <c:idx val="0"/>
          <c:order val="0"/>
          <c:dLbls>
            <c:showPercent val="1"/>
          </c:dLbls>
          <c:cat>
            <c:strRef>
              <c:f>'Άσκηση 8'!$L$5:$M$5</c:f>
              <c:strCache>
                <c:ptCount val="2"/>
                <c:pt idx="0">
                  <c:v>Κώστας</c:v>
                </c:pt>
                <c:pt idx="1">
                  <c:v>Μαρία</c:v>
                </c:pt>
              </c:strCache>
            </c:strRef>
          </c:cat>
          <c:val>
            <c:numRef>
              <c:f>'Άσκηση 8'!$L$18:$M$18</c:f>
              <c:numCache>
                <c:formatCode>_-* #,##0.00\ "€"_-;\-* #,##0.00\ "€"_-;_-* "-"??\ "€"_-;_-@_-</c:formatCode>
                <c:ptCount val="2"/>
                <c:pt idx="0">
                  <c:v>10900</c:v>
                </c:pt>
                <c:pt idx="1">
                  <c:v>15200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l-GR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Συμμετοχή</a:t>
            </a:r>
            <a:r>
              <a:rPr lang="el-GR" baseline="0"/>
              <a:t> λογαριασμών στα ετήσια </a:t>
            </a:r>
            <a:r>
              <a:rPr lang="el-GR" baseline="0">
                <a:solidFill>
                  <a:srgbClr val="FF0000"/>
                </a:solidFill>
              </a:rPr>
              <a:t>έξοδα</a:t>
            </a:r>
            <a:r>
              <a:rPr lang="el-GR" baseline="0"/>
              <a:t> (ποσοστιαία)</a:t>
            </a:r>
            <a:endParaRPr lang="el-GR"/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CatName val="1"/>
            <c:showPercent val="1"/>
          </c:dLbls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8'!$B$18:$H$18</c:f>
              <c:numCache>
                <c:formatCode>_-* #,##0.00\ "€"_-;\-* #,##0.00\ "€"_-;_-* "-"??\ "€"_-;_-@_-</c:formatCode>
                <c:ptCount val="7"/>
                <c:pt idx="0">
                  <c:v>4200</c:v>
                </c:pt>
                <c:pt idx="1">
                  <c:v>2550</c:v>
                </c:pt>
                <c:pt idx="2">
                  <c:v>2150</c:v>
                </c:pt>
                <c:pt idx="3">
                  <c:v>975</c:v>
                </c:pt>
                <c:pt idx="4">
                  <c:v>1225</c:v>
                </c:pt>
                <c:pt idx="5">
                  <c:v>1200</c:v>
                </c:pt>
                <c:pt idx="6">
                  <c:v>5225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Σύγκριση</a:t>
            </a:r>
            <a:r>
              <a:rPr lang="el-GR" baseline="0"/>
              <a:t> </a:t>
            </a:r>
            <a:r>
              <a:rPr lang="el-GR" baseline="0">
                <a:solidFill>
                  <a:srgbClr val="FF0000"/>
                </a:solidFill>
              </a:rPr>
              <a:t>εξόδων</a:t>
            </a:r>
            <a:r>
              <a:rPr lang="el-GR" baseline="0"/>
              <a:t> ανα κατηγορία για όλους τους μήνες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'Άσκηση 8'!$A$6</c:f>
              <c:strCache>
                <c:ptCount val="1"/>
                <c:pt idx="0">
                  <c:v>Ιανουάριος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8'!$B$6:$H$6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25</c:v>
                </c:pt>
                <c:pt idx="5">
                  <c:v>0</c:v>
                </c:pt>
                <c:pt idx="6">
                  <c:v>200</c:v>
                </c:pt>
              </c:numCache>
            </c:numRef>
          </c:val>
        </c:ser>
        <c:ser>
          <c:idx val="1"/>
          <c:order val="1"/>
          <c:tx>
            <c:strRef>
              <c:f>'Άσκηση 8'!$A$7</c:f>
              <c:strCache>
                <c:ptCount val="1"/>
                <c:pt idx="0">
                  <c:v>Φεβρουάριος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8'!$B$7:$H$7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</c:ser>
        <c:ser>
          <c:idx val="2"/>
          <c:order val="2"/>
          <c:tx>
            <c:strRef>
              <c:f>'Άσκηση 8'!$A$8</c:f>
              <c:strCache>
                <c:ptCount val="1"/>
                <c:pt idx="0">
                  <c:v>Μάρτιος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8'!$B$8:$H$8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500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'Άσκηση 8'!$A$9</c:f>
              <c:strCache>
                <c:ptCount val="1"/>
                <c:pt idx="0">
                  <c:v>Απρίλιος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8'!$B$9:$H$9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200</c:v>
                </c:pt>
              </c:numCache>
            </c:numRef>
          </c:val>
        </c:ser>
        <c:ser>
          <c:idx val="4"/>
          <c:order val="4"/>
          <c:tx>
            <c:strRef>
              <c:f>'Άσκηση 8'!$A$10</c:f>
              <c:strCache>
                <c:ptCount val="1"/>
                <c:pt idx="0">
                  <c:v>Μάιος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8'!$B$10:$H$10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300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</c:ser>
        <c:ser>
          <c:idx val="5"/>
          <c:order val="5"/>
          <c:tx>
            <c:strRef>
              <c:f>'Άσκηση 8'!$A$11</c:f>
              <c:strCache>
                <c:ptCount val="1"/>
                <c:pt idx="0">
                  <c:v>Ιούνιος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8'!$B$11:$H$11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700</c:v>
                </c:pt>
              </c:numCache>
            </c:numRef>
          </c:val>
        </c:ser>
        <c:ser>
          <c:idx val="6"/>
          <c:order val="6"/>
          <c:tx>
            <c:strRef>
              <c:f>'Άσκηση 8'!$A$12</c:f>
              <c:strCache>
                <c:ptCount val="1"/>
                <c:pt idx="0">
                  <c:v>Ιούλιος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8'!$B$12:$H$12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700</c:v>
                </c:pt>
                <c:pt idx="6">
                  <c:v>250</c:v>
                </c:pt>
              </c:numCache>
            </c:numRef>
          </c:val>
        </c:ser>
        <c:ser>
          <c:idx val="7"/>
          <c:order val="7"/>
          <c:tx>
            <c:strRef>
              <c:f>'Άσκηση 8'!$A$13</c:f>
              <c:strCache>
                <c:ptCount val="1"/>
                <c:pt idx="0">
                  <c:v>Αύγουστος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8'!$B$13:$H$13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'Άσκηση 8'!$A$14</c:f>
              <c:strCache>
                <c:ptCount val="1"/>
                <c:pt idx="0">
                  <c:v>Σεπτέμβριος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8'!$B$14:$H$14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2000</c:v>
                </c:pt>
              </c:numCache>
            </c:numRef>
          </c:val>
        </c:ser>
        <c:ser>
          <c:idx val="9"/>
          <c:order val="9"/>
          <c:tx>
            <c:strRef>
              <c:f>'Άσκηση 8'!$A$15</c:f>
              <c:strCache>
                <c:ptCount val="1"/>
                <c:pt idx="0">
                  <c:v>Οκτώβριος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8'!$B$15:$H$15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</c:ser>
        <c:ser>
          <c:idx val="10"/>
          <c:order val="10"/>
          <c:tx>
            <c:strRef>
              <c:f>'Άσκηση 8'!$A$16</c:f>
              <c:strCache>
                <c:ptCount val="1"/>
                <c:pt idx="0">
                  <c:v>Νοέμβριος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8'!$B$16:$H$16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700</c:v>
                </c:pt>
              </c:numCache>
            </c:numRef>
          </c:val>
        </c:ser>
        <c:ser>
          <c:idx val="11"/>
          <c:order val="11"/>
          <c:tx>
            <c:strRef>
              <c:f>'Άσκηση 8'!$A$17</c:f>
              <c:strCache>
                <c:ptCount val="1"/>
                <c:pt idx="0">
                  <c:v>Δεκέμβριος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8'!$B$17:$H$17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250</c:v>
                </c:pt>
                <c:pt idx="2">
                  <c:v>500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75</c:v>
                </c:pt>
              </c:numCache>
            </c:numRef>
          </c:val>
        </c:ser>
        <c:overlap val="100"/>
        <c:axId val="44436480"/>
        <c:axId val="44446464"/>
      </c:barChart>
      <c:catAx>
        <c:axId val="44436480"/>
        <c:scaling>
          <c:orientation val="minMax"/>
        </c:scaling>
        <c:axPos val="b"/>
        <c:majorTickMark val="none"/>
        <c:tickLblPos val="nextTo"/>
        <c:crossAx val="44446464"/>
        <c:crosses val="autoZero"/>
        <c:auto val="1"/>
        <c:lblAlgn val="ctr"/>
        <c:lblOffset val="100"/>
      </c:catAx>
      <c:valAx>
        <c:axId val="44446464"/>
        <c:scaling>
          <c:orientation val="minMax"/>
        </c:scaling>
        <c:axPos val="l"/>
        <c:minorGridlines/>
        <c:numFmt formatCode="_-* #,##0.00\ &quot;€&quot;_-;\-* #,##0.00\ &quot;€&quot;_-;_-* &quot;-&quot;??\ &quot;€&quot;_-;_-@_-" sourceLinked="1"/>
        <c:majorTickMark val="none"/>
        <c:tickLblPos val="nextTo"/>
        <c:crossAx val="444364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>
                <a:solidFill>
                  <a:srgbClr val="FF0000"/>
                </a:solidFill>
              </a:rPr>
              <a:t>'Εξοδα</a:t>
            </a:r>
            <a:r>
              <a:rPr lang="el-GR"/>
              <a:t> ανα μήνα για όλες τις κατηγορίες λογαριασμών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'Άσκηση 8'!$B$5</c:f>
              <c:strCache>
                <c:ptCount val="1"/>
                <c:pt idx="0">
                  <c:v>Ενοίκιο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numFmt formatCode="General" sourceLinked="0"/>
            </c:trendlineLbl>
          </c:trendline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8'!$B$6:$B$17</c:f>
              <c:numCache>
                <c:formatCode>_-* #,##0.00\ "€"_-;\-* #,##0.00\ "€"_-;_-* "-"??\ "€"_-;_-@_-</c:formatCode>
                <c:ptCount val="12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</c:numCache>
            </c:numRef>
          </c:val>
        </c:ser>
        <c:ser>
          <c:idx val="1"/>
          <c:order val="1"/>
          <c:tx>
            <c:strRef>
              <c:f>'Άσκηση 8'!$C$5</c:f>
              <c:strCache>
                <c:ptCount val="1"/>
                <c:pt idx="0">
                  <c:v>Διατροφή</c:v>
                </c:pt>
              </c:strCache>
            </c:strRef>
          </c:tx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8'!$C$6:$C$17</c:f>
              <c:numCache>
                <c:formatCode>_-* #,##0.00\ "€"_-;\-* #,##0.00\ "€"_-;_-* "-"??\ "€"_-;_-@_-</c:formatCode>
                <c:ptCount val="12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300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250</c:v>
                </c:pt>
              </c:numCache>
            </c:numRef>
          </c:val>
        </c:ser>
        <c:ser>
          <c:idx val="2"/>
          <c:order val="2"/>
          <c:tx>
            <c:strRef>
              <c:f>'Άσκηση 8'!$D$5</c:f>
              <c:strCache>
                <c:ptCount val="1"/>
                <c:pt idx="0">
                  <c:v>ΔΕΚΟ</c:v>
                </c:pt>
              </c:strCache>
            </c:strRef>
          </c:tx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8'!$D$6:$D$17</c:f>
              <c:numCache>
                <c:formatCode>_-* #,##0.00\ "€"_-;\-* #,##0.00\ "€"_-;_-* "-"??\ "€"_-;_-@_-</c:formatCode>
                <c:ptCount val="12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500</c:v>
                </c:pt>
              </c:numCache>
            </c:numRef>
          </c:val>
        </c:ser>
        <c:ser>
          <c:idx val="3"/>
          <c:order val="3"/>
          <c:tx>
            <c:strRef>
              <c:f>'Άσκηση 8'!$E$5</c:f>
              <c:strCache>
                <c:ptCount val="1"/>
                <c:pt idx="0">
                  <c:v>Κιν. Τηλεφωνία</c:v>
                </c:pt>
              </c:strCache>
            </c:strRef>
          </c:tx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8'!$E$6:$E$17</c:f>
              <c:numCache>
                <c:formatCode>_-* #,##0.00\ "€"_-;\-* #,##0.00\ "€"_-;_-* "-"??\ "€"_-;_-@_-</c:formatCode>
                <c:ptCount val="12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150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</c:numCache>
            </c:numRef>
          </c:val>
        </c:ser>
        <c:ser>
          <c:idx val="4"/>
          <c:order val="4"/>
          <c:tx>
            <c:strRef>
              <c:f>'Άσκηση 8'!$F$5</c:f>
              <c:strCache>
                <c:ptCount val="1"/>
                <c:pt idx="0">
                  <c:v>Φροντιστήρια</c:v>
                </c:pt>
              </c:strCache>
            </c:strRef>
          </c:tx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8'!$F$6:$F$17</c:f>
              <c:numCache>
                <c:formatCode>_-* #,##0.00\ "€"_-;\-* #,##0.00\ "€"_-;_-* "-"??\ "€"_-;_-@_-</c:formatCode>
                <c:ptCount val="12"/>
                <c:pt idx="0">
                  <c:v>25</c:v>
                </c:pt>
                <c:pt idx="1">
                  <c:v>0</c:v>
                </c:pt>
                <c:pt idx="2">
                  <c:v>300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0</c:v>
                </c:pt>
                <c:pt idx="7">
                  <c:v>0</c:v>
                </c:pt>
                <c:pt idx="8">
                  <c:v>300</c:v>
                </c:pt>
                <c:pt idx="9">
                  <c:v>0</c:v>
                </c:pt>
                <c:pt idx="10">
                  <c:v>0</c:v>
                </c:pt>
                <c:pt idx="11">
                  <c:v>300</c:v>
                </c:pt>
              </c:numCache>
            </c:numRef>
          </c:val>
        </c:ser>
        <c:ser>
          <c:idx val="5"/>
          <c:order val="5"/>
          <c:tx>
            <c:strRef>
              <c:f>'Άσκηση 8'!$G$5</c:f>
              <c:strCache>
                <c:ptCount val="1"/>
                <c:pt idx="0">
                  <c:v>Διακοπές</c:v>
                </c:pt>
              </c:strCache>
            </c:strRef>
          </c:tx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8'!$G$6:$G$17</c:f>
              <c:numCache>
                <c:formatCode>_-* #,##0.00\ "€"_-;\-* #,##0.00\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'Άσκηση 8'!$H$5</c:f>
              <c:strCache>
                <c:ptCount val="1"/>
                <c:pt idx="0">
                  <c:v>Δίαφορα</c:v>
                </c:pt>
              </c:strCache>
            </c:strRef>
          </c:tx>
          <c:trendline>
            <c:trendlineType val="linear"/>
            <c:forward val="2"/>
            <c:dispRSqr val="1"/>
            <c:trendlineLbl>
              <c:numFmt formatCode="General" sourceLinked="0"/>
            </c:trendlineLbl>
          </c:trendline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8'!$H$6:$H$17</c:f>
              <c:numCache>
                <c:formatCode>_-* #,##0.00\ "€"_-;\-* #,##0.00\ "€"_-;_-* "-"??\ "€"_-;_-@_-</c:formatCode>
                <c:ptCount val="12"/>
                <c:pt idx="0">
                  <c:v>200</c:v>
                </c:pt>
                <c:pt idx="1">
                  <c:v>500</c:v>
                </c:pt>
                <c:pt idx="2">
                  <c:v>0</c:v>
                </c:pt>
                <c:pt idx="3">
                  <c:v>200</c:v>
                </c:pt>
                <c:pt idx="4">
                  <c:v>100</c:v>
                </c:pt>
                <c:pt idx="5">
                  <c:v>700</c:v>
                </c:pt>
                <c:pt idx="6">
                  <c:v>250</c:v>
                </c:pt>
                <c:pt idx="7">
                  <c:v>0</c:v>
                </c:pt>
                <c:pt idx="8">
                  <c:v>2000</c:v>
                </c:pt>
                <c:pt idx="9">
                  <c:v>500</c:v>
                </c:pt>
                <c:pt idx="10">
                  <c:v>700</c:v>
                </c:pt>
                <c:pt idx="11">
                  <c:v>75</c:v>
                </c:pt>
              </c:numCache>
            </c:numRef>
          </c:val>
        </c:ser>
        <c:axId val="44523904"/>
        <c:axId val="44525440"/>
      </c:barChart>
      <c:catAx>
        <c:axId val="44523904"/>
        <c:scaling>
          <c:orientation val="minMax"/>
        </c:scaling>
        <c:axPos val="b"/>
        <c:majorTickMark val="none"/>
        <c:tickLblPos val="nextTo"/>
        <c:crossAx val="44525440"/>
        <c:crosses val="autoZero"/>
        <c:auto val="1"/>
        <c:lblAlgn val="ctr"/>
        <c:lblOffset val="100"/>
      </c:catAx>
      <c:valAx>
        <c:axId val="44525440"/>
        <c:scaling>
          <c:orientation val="minMax"/>
        </c:scaling>
        <c:axPos val="l"/>
        <c:majorGridlines/>
        <c:numFmt formatCode="_-* #,##0.00\ &quot;€&quot;_-;\-* #,##0.00\ &quot;€&quot;_-;_-* &quot;-&quot;??\ &quot;€&quot;_-;_-@_-" sourceLinked="1"/>
        <c:tickLblPos val="nextTo"/>
        <c:crossAx val="445239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>
                <a:solidFill>
                  <a:srgbClr val="FF0000"/>
                </a:solidFill>
              </a:rPr>
              <a:t>Έξοδα</a:t>
            </a:r>
            <a:r>
              <a:rPr lang="el-GR" baseline="0"/>
              <a:t> λογαριασμού ''Διάφορα'' ανα μήνα</a:t>
            </a:r>
            <a:endParaRPr lang="el-GR"/>
          </a:p>
        </c:rich>
      </c:tx>
    </c:title>
    <c:plotArea>
      <c:layout/>
      <c:lineChart>
        <c:grouping val="stacked"/>
        <c:ser>
          <c:idx val="0"/>
          <c:order val="0"/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8'!$H$6:$H$17</c:f>
              <c:numCache>
                <c:formatCode>_-* #,##0.00\ "€"_-;\-* #,##0.00\ "€"_-;_-* "-"??\ "€"_-;_-@_-</c:formatCode>
                <c:ptCount val="12"/>
                <c:pt idx="0">
                  <c:v>200</c:v>
                </c:pt>
                <c:pt idx="1">
                  <c:v>500</c:v>
                </c:pt>
                <c:pt idx="2">
                  <c:v>0</c:v>
                </c:pt>
                <c:pt idx="3">
                  <c:v>200</c:v>
                </c:pt>
                <c:pt idx="4">
                  <c:v>100</c:v>
                </c:pt>
                <c:pt idx="5">
                  <c:v>700</c:v>
                </c:pt>
                <c:pt idx="6">
                  <c:v>250</c:v>
                </c:pt>
                <c:pt idx="7">
                  <c:v>0</c:v>
                </c:pt>
                <c:pt idx="8">
                  <c:v>2000</c:v>
                </c:pt>
                <c:pt idx="9">
                  <c:v>500</c:v>
                </c:pt>
                <c:pt idx="10">
                  <c:v>700</c:v>
                </c:pt>
                <c:pt idx="11">
                  <c:v>75</c:v>
                </c:pt>
              </c:numCache>
            </c:numRef>
          </c:val>
        </c:ser>
        <c:marker val="1"/>
        <c:axId val="44545920"/>
        <c:axId val="44563456"/>
      </c:lineChart>
      <c:catAx>
        <c:axId val="44545920"/>
        <c:scaling>
          <c:orientation val="minMax"/>
        </c:scaling>
        <c:axPos val="b"/>
        <c:majorTickMark val="none"/>
        <c:tickLblPos val="nextTo"/>
        <c:crossAx val="44563456"/>
        <c:crosses val="autoZero"/>
        <c:auto val="1"/>
        <c:lblAlgn val="ctr"/>
        <c:lblOffset val="100"/>
      </c:catAx>
      <c:valAx>
        <c:axId val="44563456"/>
        <c:scaling>
          <c:orientation val="minMax"/>
        </c:scaling>
        <c:axPos val="l"/>
        <c:majorGridlines/>
        <c:title/>
        <c:numFmt formatCode="_-* #,##0.00\ &quot;€&quot;_-;\-* #,##0.00\ &quot;€&quot;_-;_-* &quot;-&quot;??\ &quot;€&quot;_-;_-@_-" sourceLinked="1"/>
        <c:majorTickMark val="none"/>
        <c:tickLblPos val="nextTo"/>
        <c:crossAx val="445459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Σωρευμένη</a:t>
            </a:r>
            <a:r>
              <a:rPr lang="el-GR" baseline="0"/>
              <a:t> στήλη 100% ανα λογαριασμόυ για κάθε μήνα</a:t>
            </a:r>
            <a:endParaRPr lang="el-GR"/>
          </a:p>
        </c:rich>
      </c:tx>
    </c:title>
    <c:plotArea>
      <c:layout/>
      <c:barChart>
        <c:barDir val="col"/>
        <c:grouping val="percentStacked"/>
        <c:ser>
          <c:idx val="0"/>
          <c:order val="0"/>
          <c:tx>
            <c:strRef>
              <c:f>'Άσκηση 8'!$A$6</c:f>
              <c:strCache>
                <c:ptCount val="1"/>
                <c:pt idx="0">
                  <c:v>Ιανουάριος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8'!$B$6:$H$6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25</c:v>
                </c:pt>
                <c:pt idx="5">
                  <c:v>0</c:v>
                </c:pt>
                <c:pt idx="6">
                  <c:v>200</c:v>
                </c:pt>
              </c:numCache>
            </c:numRef>
          </c:val>
        </c:ser>
        <c:ser>
          <c:idx val="1"/>
          <c:order val="1"/>
          <c:tx>
            <c:strRef>
              <c:f>'Άσκηση 8'!$A$7</c:f>
              <c:strCache>
                <c:ptCount val="1"/>
                <c:pt idx="0">
                  <c:v>Φεβρουάριος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8'!$B$7:$H$7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</c:ser>
        <c:ser>
          <c:idx val="2"/>
          <c:order val="2"/>
          <c:tx>
            <c:strRef>
              <c:f>'Άσκηση 8'!$A$8</c:f>
              <c:strCache>
                <c:ptCount val="1"/>
                <c:pt idx="0">
                  <c:v>Μάρτιος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8'!$B$8:$H$8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500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'Άσκηση 8'!$A$9</c:f>
              <c:strCache>
                <c:ptCount val="1"/>
                <c:pt idx="0">
                  <c:v>Απρίλιος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8'!$B$9:$H$9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200</c:v>
                </c:pt>
              </c:numCache>
            </c:numRef>
          </c:val>
        </c:ser>
        <c:ser>
          <c:idx val="4"/>
          <c:order val="4"/>
          <c:tx>
            <c:strRef>
              <c:f>'Άσκηση 8'!$A$10</c:f>
              <c:strCache>
                <c:ptCount val="1"/>
                <c:pt idx="0">
                  <c:v>Μάιος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8'!$B$10:$H$10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300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</c:ser>
        <c:ser>
          <c:idx val="5"/>
          <c:order val="5"/>
          <c:tx>
            <c:strRef>
              <c:f>'Άσκηση 8'!$A$11</c:f>
              <c:strCache>
                <c:ptCount val="1"/>
                <c:pt idx="0">
                  <c:v>Ιούνιος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8'!$B$11:$H$11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700</c:v>
                </c:pt>
              </c:numCache>
            </c:numRef>
          </c:val>
        </c:ser>
        <c:ser>
          <c:idx val="6"/>
          <c:order val="6"/>
          <c:tx>
            <c:strRef>
              <c:f>'Άσκηση 8'!$A$12</c:f>
              <c:strCache>
                <c:ptCount val="1"/>
                <c:pt idx="0">
                  <c:v>Ιούλιος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8'!$B$12:$H$12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700</c:v>
                </c:pt>
                <c:pt idx="6">
                  <c:v>250</c:v>
                </c:pt>
              </c:numCache>
            </c:numRef>
          </c:val>
        </c:ser>
        <c:ser>
          <c:idx val="7"/>
          <c:order val="7"/>
          <c:tx>
            <c:strRef>
              <c:f>'Άσκηση 8'!$A$13</c:f>
              <c:strCache>
                <c:ptCount val="1"/>
                <c:pt idx="0">
                  <c:v>Αύγουστος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8'!$B$13:$H$13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'Άσκηση 8'!$A$14</c:f>
              <c:strCache>
                <c:ptCount val="1"/>
                <c:pt idx="0">
                  <c:v>Σεπτέμβριος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8'!$B$14:$H$14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2000</c:v>
                </c:pt>
              </c:numCache>
            </c:numRef>
          </c:val>
        </c:ser>
        <c:ser>
          <c:idx val="9"/>
          <c:order val="9"/>
          <c:tx>
            <c:strRef>
              <c:f>'Άσκηση 8'!$A$15</c:f>
              <c:strCache>
                <c:ptCount val="1"/>
                <c:pt idx="0">
                  <c:v>Οκτώβριος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8'!$B$15:$H$15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</c:ser>
        <c:ser>
          <c:idx val="10"/>
          <c:order val="10"/>
          <c:tx>
            <c:strRef>
              <c:f>'Άσκηση 8'!$A$16</c:f>
              <c:strCache>
                <c:ptCount val="1"/>
                <c:pt idx="0">
                  <c:v>Νοέμβριος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8'!$B$16:$H$16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700</c:v>
                </c:pt>
              </c:numCache>
            </c:numRef>
          </c:val>
        </c:ser>
        <c:ser>
          <c:idx val="11"/>
          <c:order val="11"/>
          <c:tx>
            <c:strRef>
              <c:f>'Άσκηση 8'!$A$17</c:f>
              <c:strCache>
                <c:ptCount val="1"/>
                <c:pt idx="0">
                  <c:v>Δεκέμβριος</c:v>
                </c:pt>
              </c:strCache>
            </c:strRef>
          </c:tx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8'!$B$17:$H$17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250</c:v>
                </c:pt>
                <c:pt idx="2">
                  <c:v>500</c:v>
                </c:pt>
                <c:pt idx="3">
                  <c:v>75</c:v>
                </c:pt>
                <c:pt idx="4">
                  <c:v>300</c:v>
                </c:pt>
                <c:pt idx="5">
                  <c:v>0</c:v>
                </c:pt>
                <c:pt idx="6">
                  <c:v>75</c:v>
                </c:pt>
              </c:numCache>
            </c:numRef>
          </c:val>
        </c:ser>
        <c:gapWidth val="55"/>
        <c:overlap val="100"/>
        <c:axId val="44699648"/>
        <c:axId val="44701184"/>
      </c:barChart>
      <c:catAx>
        <c:axId val="44699648"/>
        <c:scaling>
          <c:orientation val="minMax"/>
        </c:scaling>
        <c:axPos val="b"/>
        <c:majorTickMark val="none"/>
        <c:tickLblPos val="nextTo"/>
        <c:crossAx val="44701184"/>
        <c:crosses val="autoZero"/>
        <c:auto val="1"/>
        <c:lblAlgn val="ctr"/>
        <c:lblOffset val="100"/>
      </c:catAx>
      <c:valAx>
        <c:axId val="44701184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44699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9"/>
  <c:chart>
    <c:title>
      <c:tx>
        <c:rich>
          <a:bodyPr/>
          <a:lstStyle/>
          <a:p>
            <a:pPr>
              <a:defRPr/>
            </a:pPr>
            <a:r>
              <a:rPr lang="el-GR"/>
              <a:t>Τα συνολικά έσοδα με λογαριθμική γραμμή τάσης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'Άσκηση 8'!$N$5</c:f>
              <c:strCache>
                <c:ptCount val="1"/>
                <c:pt idx="0">
                  <c:v>Συνολικά Εσοδα Κώστα &amp; Μαρίας ανα μήνα</c:v>
                </c:pt>
              </c:strCache>
            </c:strRef>
          </c:tx>
          <c:spPr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:ln>
              <a:effectLst/>
            </c:spPr>
          </c:marker>
          <c:trendline>
            <c:spPr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</c:trendlineLbl>
          </c:trendline>
          <c:cat>
            <c:strRef>
              <c:f>'Άσκηση 8'!$K$6:$K$17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8'!$N$6:$N$17</c:f>
              <c:numCache>
                <c:formatCode>_-* #,##0.00\ "€"_-;\-* #,##0.00\ "€"_-;_-* "-"??\ "€"_-;_-@_-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3500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1400</c:v>
                </c:pt>
                <c:pt idx="10">
                  <c:v>2000</c:v>
                </c:pt>
                <c:pt idx="11">
                  <c:v>3200</c:v>
                </c:pt>
              </c:numCache>
            </c:numRef>
          </c:val>
        </c:ser>
        <c:marker val="1"/>
        <c:axId val="44758528"/>
        <c:axId val="44760064"/>
      </c:lineChart>
      <c:catAx>
        <c:axId val="44758528"/>
        <c:scaling>
          <c:orientation val="minMax"/>
        </c:scaling>
        <c:axPos val="b"/>
        <c:tickLblPos val="nextTo"/>
        <c:crossAx val="44760064"/>
        <c:crosses val="autoZero"/>
        <c:auto val="1"/>
        <c:lblAlgn val="ctr"/>
        <c:lblOffset val="100"/>
      </c:catAx>
      <c:valAx>
        <c:axId val="44760064"/>
        <c:scaling>
          <c:orientation val="minMax"/>
        </c:scaling>
        <c:axPos val="l"/>
        <c:majorGridlines/>
        <c:numFmt formatCode="_-* #,##0.00\ &quot;€&quot;_-;\-* #,##0.00\ &quot;€&quot;_-;_-* &quot;-&quot;??\ &quot;€&quot;_-;_-@_-" sourceLinked="1"/>
        <c:tickLblPos val="nextTo"/>
        <c:crossAx val="44758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9"/>
  <c:chart>
    <c:title>
      <c:tx>
        <c:rich>
          <a:bodyPr/>
          <a:lstStyle/>
          <a:p>
            <a:pPr>
              <a:defRPr/>
            </a:pPr>
            <a:r>
              <a:rPr lang="el-GR"/>
              <a:t>Τα συνολικά έξοδα με λογαριθμική γραμμή τάσης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'Άσκηση 8'!$I$5</c:f>
              <c:strCache>
                <c:ptCount val="1"/>
                <c:pt idx="0">
                  <c:v>Σύνολο εξόδων ανα μήνα</c:v>
                </c:pt>
              </c:strCache>
            </c:strRef>
          </c:tx>
          <c:spPr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:ln>
              <a:effectLst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6.9919599050480216E-2"/>
                  <c:y val="-4.2959578538917159E-2"/>
                </c:manualLayout>
              </c:layout>
              <c:numFmt formatCode="General" sourceLinked="0"/>
            </c:trendlineLbl>
          </c:trendline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8'!$I$6:$I$17</c:f>
              <c:numCache>
                <c:formatCode>_-* #,##0.00\ "€"_-;\-* #,##0.00\ "€"_-;_-* "-"??\ "€"_-;_-@_-</c:formatCode>
                <c:ptCount val="12"/>
                <c:pt idx="0">
                  <c:v>1000</c:v>
                </c:pt>
                <c:pt idx="1">
                  <c:v>1275</c:v>
                </c:pt>
                <c:pt idx="2">
                  <c:v>1575</c:v>
                </c:pt>
                <c:pt idx="3">
                  <c:v>975</c:v>
                </c:pt>
                <c:pt idx="4">
                  <c:v>975</c:v>
                </c:pt>
                <c:pt idx="5">
                  <c:v>1775</c:v>
                </c:pt>
                <c:pt idx="6">
                  <c:v>1800</c:v>
                </c:pt>
                <c:pt idx="7">
                  <c:v>775</c:v>
                </c:pt>
                <c:pt idx="8">
                  <c:v>3075</c:v>
                </c:pt>
                <c:pt idx="9">
                  <c:v>1275</c:v>
                </c:pt>
                <c:pt idx="10">
                  <c:v>1475</c:v>
                </c:pt>
                <c:pt idx="11">
                  <c:v>1550</c:v>
                </c:pt>
              </c:numCache>
            </c:numRef>
          </c:val>
        </c:ser>
        <c:marker val="1"/>
        <c:axId val="44801408"/>
        <c:axId val="44819584"/>
      </c:lineChart>
      <c:catAx>
        <c:axId val="44801408"/>
        <c:scaling>
          <c:orientation val="minMax"/>
        </c:scaling>
        <c:axPos val="b"/>
        <c:tickLblPos val="nextTo"/>
        <c:crossAx val="44819584"/>
        <c:crosses val="autoZero"/>
        <c:auto val="1"/>
        <c:lblAlgn val="ctr"/>
        <c:lblOffset val="100"/>
      </c:catAx>
      <c:valAx>
        <c:axId val="44819584"/>
        <c:scaling>
          <c:orientation val="minMax"/>
        </c:scaling>
        <c:axPos val="l"/>
        <c:majorGridlines/>
        <c:numFmt formatCode="_-* #,##0.00\ &quot;€&quot;_-;\-* #,##0.00\ &quot;€&quot;_-;_-* &quot;-&quot;??\ &quot;€&quot;_-;_-@_-" sourceLinked="1"/>
        <c:tickLblPos val="nextTo"/>
        <c:crossAx val="448014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style val="9"/>
  <c:chart>
    <c:title>
      <c:tx>
        <c:rich>
          <a:bodyPr/>
          <a:lstStyle/>
          <a:p>
            <a:pPr>
              <a:defRPr/>
            </a:pPr>
            <a:r>
              <a:rPr lang="el-GR" sz="1800" b="1" i="0" baseline="0"/>
              <a:t>Τα χρηματικα διαθέσιμα ανα μήνα με λογαριθμική γραμμή τάσης</a:t>
            </a:r>
            <a:endParaRPr lang="el-G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'Άσκηση 8'!$O$4</c:f>
              <c:strCache>
                <c:ptCount val="1"/>
                <c:pt idx="0">
                  <c:v>ΔΙΑΘΕΣΙΜΑ(ΣΥΓΚΕΝΤΡΩΤΙΚΑ)</c:v>
                </c:pt>
              </c:strCache>
            </c:strRef>
          </c:tx>
          <c:spPr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:ln>
              <a:effectLst/>
            </c:spPr>
          </c:marke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cat>
            <c:strRef>
              <c:f>'Άσκηση 8'!$O$6:$O$17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8'!$P$6:$P$17</c:f>
              <c:numCache>
                <c:formatCode>_-* #,##0.00\ "€"_-;\-* #,##0.00\ "€"_-;_-* "-"??\ "€"_-;_-@_-</c:formatCode>
                <c:ptCount val="12"/>
                <c:pt idx="0">
                  <c:v>1000</c:v>
                </c:pt>
                <c:pt idx="1">
                  <c:v>725</c:v>
                </c:pt>
                <c:pt idx="2">
                  <c:v>425</c:v>
                </c:pt>
                <c:pt idx="3">
                  <c:v>1025</c:v>
                </c:pt>
                <c:pt idx="4">
                  <c:v>2525</c:v>
                </c:pt>
                <c:pt idx="5">
                  <c:v>225</c:v>
                </c:pt>
                <c:pt idx="6">
                  <c:v>200</c:v>
                </c:pt>
                <c:pt idx="7">
                  <c:v>1225</c:v>
                </c:pt>
                <c:pt idx="8">
                  <c:v>-1075</c:v>
                </c:pt>
                <c:pt idx="9">
                  <c:v>125</c:v>
                </c:pt>
                <c:pt idx="10">
                  <c:v>525</c:v>
                </c:pt>
                <c:pt idx="11">
                  <c:v>1650</c:v>
                </c:pt>
              </c:numCache>
            </c:numRef>
          </c:val>
        </c:ser>
        <c:marker val="1"/>
        <c:axId val="44873216"/>
        <c:axId val="44874752"/>
      </c:lineChart>
      <c:catAx>
        <c:axId val="44873216"/>
        <c:scaling>
          <c:orientation val="minMax"/>
        </c:scaling>
        <c:axPos val="b"/>
        <c:majorTickMark val="none"/>
        <c:tickLblPos val="nextTo"/>
        <c:crossAx val="44874752"/>
        <c:crosses val="autoZero"/>
        <c:auto val="1"/>
        <c:lblAlgn val="ctr"/>
        <c:lblOffset val="100"/>
      </c:catAx>
      <c:valAx>
        <c:axId val="44874752"/>
        <c:scaling>
          <c:orientation val="minMax"/>
        </c:scaling>
        <c:axPos val="l"/>
        <c:numFmt formatCode="_-* #,##0.00\ &quot;€&quot;_-;\-* #,##0.00\ &quot;€&quot;_-;_-* &quot;-&quot;??\ &quot;€&quot;_-;_-@_-" sourceLinked="1"/>
        <c:majorTickMark val="none"/>
        <c:tickLblPos val="nextTo"/>
        <c:crossAx val="448732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Τα</a:t>
            </a:r>
            <a:r>
              <a:rPr lang="el-GR" baseline="0"/>
              <a:t> μηνιαία έξοδα για Κινητή Τηλεφωνία και Διακοπές με λογαριθμική γραμμή τάσης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'Άσκηση 8'!$E$5</c:f>
              <c:strCache>
                <c:ptCount val="1"/>
                <c:pt idx="0">
                  <c:v>Κιν. Τηλεφωνία</c:v>
                </c:pt>
              </c:strCache>
            </c:strRef>
          </c:tx>
          <c:trendline>
            <c:trendlineType val="log"/>
            <c:dispRSqr val="1"/>
            <c:dispEq val="1"/>
            <c:trendlineLbl>
              <c:layout>
                <c:manualLayout>
                  <c:x val="0.20517130358705171"/>
                  <c:y val="-7.7004644361191824E-2"/>
                </c:manualLayout>
              </c:layout>
              <c:numFmt formatCode="General" sourceLinked="0"/>
            </c:trendlineLbl>
          </c:trendline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8'!$E$6:$E$17</c:f>
              <c:numCache>
                <c:formatCode>_-* #,##0.00\ "€"_-;\-* #,##0.00\ "€"_-;_-* "-"??\ "€"_-;_-@_-</c:formatCode>
                <c:ptCount val="12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150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</c:numCache>
            </c:numRef>
          </c:val>
        </c:ser>
        <c:ser>
          <c:idx val="1"/>
          <c:order val="1"/>
          <c:tx>
            <c:strRef>
              <c:f>'Άσκηση 8'!$G$5</c:f>
              <c:strCache>
                <c:ptCount val="1"/>
                <c:pt idx="0">
                  <c:v>Διακοπές</c:v>
                </c:pt>
              </c:strCache>
            </c:strRef>
          </c:tx>
          <c:trendline>
            <c:trendlineType val="log"/>
            <c:dispRSqr val="1"/>
            <c:dispEq val="1"/>
            <c:trendlineLbl>
              <c:layout>
                <c:manualLayout>
                  <c:x val="0.26120664916885417"/>
                  <c:y val="5.2007971903123403E-2"/>
                </c:manualLayout>
              </c:layout>
              <c:numFmt formatCode="General" sourceLinked="0"/>
            </c:trendlineLbl>
          </c:trendline>
          <c:cat>
            <c:strRef>
              <c:f>'Άσκηση 8'!$A$6:$A$17</c:f>
              <c:strCache>
                <c:ptCount val="12"/>
                <c:pt idx="0">
                  <c:v>Ιανουάριος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'Άσκηση 8'!$G$6:$G$17</c:f>
              <c:numCache>
                <c:formatCode>_-* #,##0.00\ "€"_-;\-* #,##0.00\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45651072"/>
        <c:axId val="45652608"/>
      </c:lineChart>
      <c:catAx>
        <c:axId val="45651072"/>
        <c:scaling>
          <c:orientation val="minMax"/>
        </c:scaling>
        <c:axPos val="b"/>
        <c:tickLblPos val="nextTo"/>
        <c:crossAx val="45652608"/>
        <c:crosses val="autoZero"/>
        <c:auto val="1"/>
        <c:lblAlgn val="ctr"/>
        <c:lblOffset val="100"/>
      </c:catAx>
      <c:valAx>
        <c:axId val="45652608"/>
        <c:scaling>
          <c:orientation val="minMax"/>
        </c:scaling>
        <c:axPos val="l"/>
        <c:majorGridlines/>
        <c:numFmt formatCode="_-* #,##0.00\ &quot;€&quot;_-;\-* #,##0.00\ &quot;€&quot;_-;_-* &quot;-&quot;??\ &quot;€&quot;_-;_-@_-" sourceLinked="1"/>
        <c:tickLblPos val="nextTo"/>
        <c:crossAx val="4565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25925925925964"/>
          <c:y val="0.37898856922795804"/>
          <c:w val="0.22785185185185189"/>
          <c:h val="0.1630250639331723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l-GR"/>
              <a:t>Συμμετοχή λογαριασμών</a:t>
            </a:r>
            <a:r>
              <a:rPr lang="el-GR" baseline="0"/>
              <a:t> στα έξοδα σε συγκεκριμένους μήνες</a:t>
            </a:r>
            <a:endParaRPr lang="el-GR"/>
          </a:p>
        </c:rich>
      </c:tx>
    </c:title>
    <c:plotArea>
      <c:layout>
        <c:manualLayout>
          <c:layoutTarget val="inner"/>
          <c:xMode val="edge"/>
          <c:yMode val="edge"/>
          <c:x val="0.2187914249336399"/>
          <c:y val="0.116572150821929"/>
          <c:w val="0.45643850731543423"/>
          <c:h val="0.79518540558176842"/>
        </c:manualLayout>
      </c:layout>
      <c:doughnutChart>
        <c:varyColors val="1"/>
        <c:ser>
          <c:idx val="0"/>
          <c:order val="0"/>
          <c:tx>
            <c:strRef>
              <c:f>'Άσκηση 8'!$A$6</c:f>
              <c:strCache>
                <c:ptCount val="1"/>
                <c:pt idx="0">
                  <c:v>Ιανουάριος</c:v>
                </c:pt>
              </c:strCache>
            </c:strRef>
          </c:tx>
          <c:dLbls>
            <c:showPercent val="1"/>
          </c:dLbls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8'!$B$6:$H$6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25</c:v>
                </c:pt>
                <c:pt idx="5">
                  <c:v>0</c:v>
                </c:pt>
                <c:pt idx="6">
                  <c:v>200</c:v>
                </c:pt>
              </c:numCache>
            </c:numRef>
          </c:val>
        </c:ser>
        <c:ser>
          <c:idx val="1"/>
          <c:order val="1"/>
          <c:tx>
            <c:strRef>
              <c:f>'Άσκηση 8'!$A$12</c:f>
              <c:strCache>
                <c:ptCount val="1"/>
                <c:pt idx="0">
                  <c:v>Ιούλιος</c:v>
                </c:pt>
              </c:strCache>
            </c:strRef>
          </c:tx>
          <c:dLbls>
            <c:showPercent val="1"/>
          </c:dLbls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8'!$B$12:$H$12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700</c:v>
                </c:pt>
                <c:pt idx="6">
                  <c:v>250</c:v>
                </c:pt>
              </c:numCache>
            </c:numRef>
          </c:val>
        </c:ser>
        <c:ser>
          <c:idx val="2"/>
          <c:order val="2"/>
          <c:tx>
            <c:strRef>
              <c:f>'Άσκηση 8'!$A$15</c:f>
              <c:strCache>
                <c:ptCount val="1"/>
                <c:pt idx="0">
                  <c:v>Οκτώβριος</c:v>
                </c:pt>
              </c:strCache>
            </c:strRef>
          </c:tx>
          <c:dLbls>
            <c:showPercent val="1"/>
          </c:dLbls>
          <c:cat>
            <c:strRef>
              <c:f>'Άσκηση 8'!$B$5:$H$5</c:f>
              <c:strCache>
                <c:ptCount val="7"/>
                <c:pt idx="0">
                  <c:v>Ενοίκιο</c:v>
                </c:pt>
                <c:pt idx="1">
                  <c:v>Διατροφή</c:v>
                </c:pt>
                <c:pt idx="2">
                  <c:v>ΔΕΚΟ</c:v>
                </c:pt>
                <c:pt idx="3">
                  <c:v>Κιν. Τηλεφωνία</c:v>
                </c:pt>
                <c:pt idx="4">
                  <c:v>Φροντιστήρια</c:v>
                </c:pt>
                <c:pt idx="5">
                  <c:v>Διακοπές</c:v>
                </c:pt>
                <c:pt idx="6">
                  <c:v>Δίαφορα</c:v>
                </c:pt>
              </c:strCache>
            </c:strRef>
          </c:cat>
          <c:val>
            <c:numRef>
              <c:f>'Άσκηση 8'!$B$15:$H$15</c:f>
              <c:numCache>
                <c:formatCode>_-* #,##0.00\ "€"_-;\-* #,##0.00\ "€"_-;_-* "-"??\ "€"_-;_-@_-</c:formatCode>
                <c:ptCount val="7"/>
                <c:pt idx="0">
                  <c:v>350</c:v>
                </c:pt>
                <c:pt idx="1">
                  <c:v>200</c:v>
                </c:pt>
                <c:pt idx="2">
                  <c:v>150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13</xdr:row>
      <xdr:rowOff>0</xdr:rowOff>
    </xdr:from>
    <xdr:to>
      <xdr:col>6</xdr:col>
      <xdr:colOff>47625</xdr:colOff>
      <xdr:row>26</xdr:row>
      <xdr:rowOff>0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13</xdr:row>
      <xdr:rowOff>9525</xdr:rowOff>
    </xdr:from>
    <xdr:to>
      <xdr:col>10</xdr:col>
      <xdr:colOff>419100</xdr:colOff>
      <xdr:row>32</xdr:row>
      <xdr:rowOff>0</xdr:rowOff>
    </xdr:to>
    <xdr:graphicFrame macro="">
      <xdr:nvGraphicFramePr>
        <xdr:cNvPr id="5" name="4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729258</xdr:colOff>
      <xdr:row>26</xdr:row>
      <xdr:rowOff>9524</xdr:rowOff>
    </xdr:from>
    <xdr:to>
      <xdr:col>6</xdr:col>
      <xdr:colOff>47625</xdr:colOff>
      <xdr:row>51</xdr:row>
      <xdr:rowOff>59531</xdr:rowOff>
    </xdr:to>
    <xdr:graphicFrame macro="">
      <xdr:nvGraphicFramePr>
        <xdr:cNvPr id="7" name="6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466725</xdr:colOff>
      <xdr:row>17</xdr:row>
      <xdr:rowOff>104775</xdr:rowOff>
    </xdr:from>
    <xdr:to>
      <xdr:col>18</xdr:col>
      <xdr:colOff>161925</xdr:colOff>
      <xdr:row>31</xdr:row>
      <xdr:rowOff>180975</xdr:rowOff>
    </xdr:to>
    <xdr:graphicFrame macro="">
      <xdr:nvGraphicFramePr>
        <xdr:cNvPr id="11" name="10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66675</xdr:colOff>
      <xdr:row>31</xdr:row>
      <xdr:rowOff>180974</xdr:rowOff>
    </xdr:from>
    <xdr:to>
      <xdr:col>13</xdr:col>
      <xdr:colOff>200025</xdr:colOff>
      <xdr:row>49</xdr:row>
      <xdr:rowOff>171449</xdr:rowOff>
    </xdr:to>
    <xdr:graphicFrame macro="">
      <xdr:nvGraphicFramePr>
        <xdr:cNvPr id="12" name="1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32</xdr:row>
      <xdr:rowOff>76200</xdr:rowOff>
    </xdr:from>
    <xdr:to>
      <xdr:col>20</xdr:col>
      <xdr:colOff>542925</xdr:colOff>
      <xdr:row>46</xdr:row>
      <xdr:rowOff>152400</xdr:rowOff>
    </xdr:to>
    <xdr:graphicFrame macro="">
      <xdr:nvGraphicFramePr>
        <xdr:cNvPr id="13" name="1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742390</xdr:colOff>
      <xdr:row>51</xdr:row>
      <xdr:rowOff>84042</xdr:rowOff>
    </xdr:from>
    <xdr:to>
      <xdr:col>6</xdr:col>
      <xdr:colOff>14007</xdr:colOff>
      <xdr:row>73</xdr:row>
      <xdr:rowOff>154080</xdr:rowOff>
    </xdr:to>
    <xdr:graphicFrame macro="">
      <xdr:nvGraphicFramePr>
        <xdr:cNvPr id="8" name="7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196104</xdr:colOff>
      <xdr:row>50</xdr:row>
      <xdr:rowOff>46502</xdr:rowOff>
    </xdr:from>
    <xdr:to>
      <xdr:col>36</xdr:col>
      <xdr:colOff>560295</xdr:colOff>
      <xdr:row>83</xdr:row>
      <xdr:rowOff>98052</xdr:rowOff>
    </xdr:to>
    <xdr:graphicFrame macro="">
      <xdr:nvGraphicFramePr>
        <xdr:cNvPr id="9" name="8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182096</xdr:colOff>
      <xdr:row>50</xdr:row>
      <xdr:rowOff>70038</xdr:rowOff>
    </xdr:from>
    <xdr:to>
      <xdr:col>21</xdr:col>
      <xdr:colOff>56030</xdr:colOff>
      <xdr:row>83</xdr:row>
      <xdr:rowOff>168089</xdr:rowOff>
    </xdr:to>
    <xdr:graphicFrame macro="">
      <xdr:nvGraphicFramePr>
        <xdr:cNvPr id="10" name="9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0.75208</cdr:x>
      <cdr:y>0.0585</cdr:y>
    </cdr:from>
    <cdr:to>
      <cdr:x>1</cdr:x>
      <cdr:y>0.26462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4927997" y="200026"/>
          <a:ext cx="1534914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l-GR" sz="1100" b="1" i="1"/>
            <a:t>Σωρευμένη</a:t>
          </a:r>
          <a:r>
            <a:rPr lang="el-GR" sz="1100" b="1" i="1" baseline="0"/>
            <a:t> στήλη συμμετοχής αντιπροσώπων στις πωλήσεις (ανα εξάμηνο)</a:t>
          </a:r>
          <a:endParaRPr lang="el-GR" sz="1100" b="1" i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0.75208</cdr:x>
      <cdr:y>0.0585</cdr:y>
    </cdr:from>
    <cdr:to>
      <cdr:x>1</cdr:x>
      <cdr:y>0.26462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4927997" y="200026"/>
          <a:ext cx="1534914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l-GR" sz="2400" b="1" i="1"/>
            <a:t>Διασπορά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1047750</xdr:colOff>
      <xdr:row>4</xdr:row>
      <xdr:rowOff>9525</xdr:rowOff>
    </xdr:from>
    <xdr:ext cx="184731" cy="264560"/>
    <xdr:sp macro="" textlink="">
      <xdr:nvSpPr>
        <xdr:cNvPr id="2" name="1 - TextBox"/>
        <xdr:cNvSpPr txBox="1"/>
      </xdr:nvSpPr>
      <xdr:spPr>
        <a:xfrm>
          <a:off x="971550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l-GR" sz="1100"/>
        </a:p>
      </xdr:txBody>
    </xdr:sp>
    <xdr:clientData/>
  </xdr:oneCellAnchor>
  <xdr:twoCellAnchor>
    <xdr:from>
      <xdr:col>10</xdr:col>
      <xdr:colOff>11446</xdr:colOff>
      <xdr:row>34</xdr:row>
      <xdr:rowOff>33608</xdr:rowOff>
    </xdr:from>
    <xdr:to>
      <xdr:col>14</xdr:col>
      <xdr:colOff>1017075</xdr:colOff>
      <xdr:row>52</xdr:row>
      <xdr:rowOff>153366</xdr:rowOff>
    </xdr:to>
    <xdr:graphicFrame macro="">
      <xdr:nvGraphicFramePr>
        <xdr:cNvPr id="3" name="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52</xdr:row>
      <xdr:rowOff>142875</xdr:rowOff>
    </xdr:from>
    <xdr:to>
      <xdr:col>14</xdr:col>
      <xdr:colOff>762000</xdr:colOff>
      <xdr:row>67</xdr:row>
      <xdr:rowOff>28575</xdr:rowOff>
    </xdr:to>
    <xdr:graphicFrame macro="">
      <xdr:nvGraphicFramePr>
        <xdr:cNvPr id="4" name="3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</xdr:colOff>
      <xdr:row>33</xdr:row>
      <xdr:rowOff>401051</xdr:rowOff>
    </xdr:from>
    <xdr:to>
      <xdr:col>6</xdr:col>
      <xdr:colOff>962526</xdr:colOff>
      <xdr:row>54</xdr:row>
      <xdr:rowOff>120315</xdr:rowOff>
    </xdr:to>
    <xdr:graphicFrame macro="">
      <xdr:nvGraphicFramePr>
        <xdr:cNvPr id="5" name="4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20053</xdr:colOff>
      <xdr:row>54</xdr:row>
      <xdr:rowOff>138147</xdr:rowOff>
    </xdr:from>
    <xdr:to>
      <xdr:col>9</xdr:col>
      <xdr:colOff>1</xdr:colOff>
      <xdr:row>88</xdr:row>
      <xdr:rowOff>68751</xdr:rowOff>
    </xdr:to>
    <xdr:graphicFrame macro="">
      <xdr:nvGraphicFramePr>
        <xdr:cNvPr id="6" name="5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10025</xdr:colOff>
      <xdr:row>88</xdr:row>
      <xdr:rowOff>80211</xdr:rowOff>
    </xdr:from>
    <xdr:to>
      <xdr:col>8</xdr:col>
      <xdr:colOff>962525</xdr:colOff>
      <xdr:row>114</xdr:row>
      <xdr:rowOff>40105</xdr:rowOff>
    </xdr:to>
    <xdr:graphicFrame macro="">
      <xdr:nvGraphicFramePr>
        <xdr:cNvPr id="7" name="6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114</xdr:row>
      <xdr:rowOff>60156</xdr:rowOff>
    </xdr:from>
    <xdr:to>
      <xdr:col>9</xdr:col>
      <xdr:colOff>1</xdr:colOff>
      <xdr:row>129</xdr:row>
      <xdr:rowOff>70183</xdr:rowOff>
    </xdr:to>
    <xdr:graphicFrame macro="">
      <xdr:nvGraphicFramePr>
        <xdr:cNvPr id="8" name="7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50132</xdr:colOff>
      <xdr:row>129</xdr:row>
      <xdr:rowOff>70184</xdr:rowOff>
    </xdr:from>
    <xdr:to>
      <xdr:col>9</xdr:col>
      <xdr:colOff>30079</xdr:colOff>
      <xdr:row>145</xdr:row>
      <xdr:rowOff>20052</xdr:rowOff>
    </xdr:to>
    <xdr:graphicFrame macro="">
      <xdr:nvGraphicFramePr>
        <xdr:cNvPr id="10" name="9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10028</xdr:colOff>
      <xdr:row>67</xdr:row>
      <xdr:rowOff>30078</xdr:rowOff>
    </xdr:from>
    <xdr:to>
      <xdr:col>15</xdr:col>
      <xdr:colOff>1042738</xdr:colOff>
      <xdr:row>89</xdr:row>
      <xdr:rowOff>180473</xdr:rowOff>
    </xdr:to>
    <xdr:graphicFrame macro="">
      <xdr:nvGraphicFramePr>
        <xdr:cNvPr id="12" name="1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60157</xdr:colOff>
      <xdr:row>145</xdr:row>
      <xdr:rowOff>30079</xdr:rowOff>
    </xdr:from>
    <xdr:to>
      <xdr:col>9</xdr:col>
      <xdr:colOff>20052</xdr:colOff>
      <xdr:row>168</xdr:row>
      <xdr:rowOff>80210</xdr:rowOff>
    </xdr:to>
    <xdr:graphicFrame macro="">
      <xdr:nvGraphicFramePr>
        <xdr:cNvPr id="13" name="1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501317</xdr:colOff>
      <xdr:row>34</xdr:row>
      <xdr:rowOff>20055</xdr:rowOff>
    </xdr:from>
    <xdr:to>
      <xdr:col>27</xdr:col>
      <xdr:colOff>130342</xdr:colOff>
      <xdr:row>66</xdr:row>
      <xdr:rowOff>140368</xdr:rowOff>
    </xdr:to>
    <xdr:graphicFrame macro="">
      <xdr:nvGraphicFramePr>
        <xdr:cNvPr id="14" name="13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150395</xdr:colOff>
      <xdr:row>168</xdr:row>
      <xdr:rowOff>50132</xdr:rowOff>
    </xdr:from>
    <xdr:to>
      <xdr:col>9</xdr:col>
      <xdr:colOff>40106</xdr:colOff>
      <xdr:row>197</xdr:row>
      <xdr:rowOff>160422</xdr:rowOff>
    </xdr:to>
    <xdr:graphicFrame macro="">
      <xdr:nvGraphicFramePr>
        <xdr:cNvPr id="16" name="15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150390</xdr:colOff>
      <xdr:row>197</xdr:row>
      <xdr:rowOff>160420</xdr:rowOff>
    </xdr:from>
    <xdr:to>
      <xdr:col>9</xdr:col>
      <xdr:colOff>20052</xdr:colOff>
      <xdr:row>222</xdr:row>
      <xdr:rowOff>170448</xdr:rowOff>
    </xdr:to>
    <xdr:graphicFrame macro="">
      <xdr:nvGraphicFramePr>
        <xdr:cNvPr id="20" name="19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0.52164</cdr:x>
      <cdr:y>0.41459</cdr:y>
    </cdr:from>
    <cdr:to>
      <cdr:x>0.82339</cdr:x>
      <cdr:y>0.66192</cdr:y>
    </cdr:to>
    <cdr:sp macro="" textlink="">
      <cdr:nvSpPr>
        <cdr:cNvPr id="7" name="6 - Ευθύγραμμο βέλος σύνδεσης"/>
        <cdr:cNvSpPr/>
      </cdr:nvSpPr>
      <cdr:spPr>
        <a:xfrm xmlns:a="http://schemas.openxmlformats.org/drawingml/2006/main" rot="10800000">
          <a:off x="4471738" y="2336131"/>
          <a:ext cx="2586789" cy="139365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75000"/>
              <a:lumOff val="2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0.73801</cdr:x>
      <cdr:y>0.80427</cdr:y>
    </cdr:from>
    <cdr:to>
      <cdr:x>0.83041</cdr:x>
      <cdr:y>0.81673</cdr:y>
    </cdr:to>
    <cdr:sp macro="" textlink="">
      <cdr:nvSpPr>
        <cdr:cNvPr id="8" name="1 - Ευθύγραμμο βέλος σύνδεσης"/>
        <cdr:cNvSpPr/>
      </cdr:nvSpPr>
      <cdr:spPr>
        <a:xfrm xmlns:a="http://schemas.openxmlformats.org/drawingml/2006/main" rot="10800000">
          <a:off x="6326604" y="4531894"/>
          <a:ext cx="792080" cy="7018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75000"/>
              <a:lumOff val="2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l-GR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0.02574</cdr:x>
      <cdr:y>0.09865</cdr:y>
    </cdr:from>
    <cdr:to>
      <cdr:x>0.21107</cdr:x>
      <cdr:y>0.36099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200527" y="441158"/>
          <a:ext cx="1443789" cy="1173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l-GR" sz="1200" b="1" i="0">
              <a:latin typeface="Arial" pitchFamily="34" charset="0"/>
              <a:cs typeface="Arial" pitchFamily="34" charset="0"/>
            </a:rPr>
            <a:t>Ιανουάριος</a:t>
          </a:r>
          <a:br>
            <a:rPr lang="el-GR" sz="1200" b="1" i="0">
              <a:latin typeface="Arial" pitchFamily="34" charset="0"/>
              <a:cs typeface="Arial" pitchFamily="34" charset="0"/>
            </a:rPr>
          </a:br>
          <a:r>
            <a:rPr lang="el-GR" sz="1200" b="1" i="0">
              <a:latin typeface="Arial" pitchFamily="34" charset="0"/>
              <a:cs typeface="Arial" pitchFamily="34" charset="0"/>
            </a:rPr>
            <a:t/>
          </a:r>
          <a:br>
            <a:rPr lang="el-GR" sz="1200" b="1" i="0">
              <a:latin typeface="Arial" pitchFamily="34" charset="0"/>
              <a:cs typeface="Arial" pitchFamily="34" charset="0"/>
            </a:rPr>
          </a:br>
          <a:r>
            <a:rPr lang="el-GR" sz="1200" b="1" i="0">
              <a:latin typeface="Arial" pitchFamily="34" charset="0"/>
              <a:cs typeface="Arial" pitchFamily="34" charset="0"/>
            </a:rPr>
            <a:t>Ιούνιος</a:t>
          </a:r>
          <a:br>
            <a:rPr lang="el-GR" sz="1200" b="1" i="0">
              <a:latin typeface="Arial" pitchFamily="34" charset="0"/>
              <a:cs typeface="Arial" pitchFamily="34" charset="0"/>
            </a:rPr>
          </a:br>
          <a:r>
            <a:rPr lang="el-GR" sz="1200" b="1" i="0">
              <a:latin typeface="Arial" pitchFamily="34" charset="0"/>
              <a:cs typeface="Arial" pitchFamily="34" charset="0"/>
            </a:rPr>
            <a:t/>
          </a:r>
          <a:br>
            <a:rPr lang="el-GR" sz="1200" b="1" i="0">
              <a:latin typeface="Arial" pitchFamily="34" charset="0"/>
              <a:cs typeface="Arial" pitchFamily="34" charset="0"/>
            </a:rPr>
          </a:br>
          <a:r>
            <a:rPr lang="el-GR" sz="1200" b="1" i="0">
              <a:latin typeface="Arial" pitchFamily="34" charset="0"/>
              <a:cs typeface="Arial" pitchFamily="34" charset="0"/>
            </a:rPr>
            <a:t>Οκτώβριος</a:t>
          </a:r>
        </a:p>
      </cdr:txBody>
    </cdr:sp>
  </cdr:relSizeAnchor>
  <cdr:relSizeAnchor xmlns:cdr="http://schemas.openxmlformats.org/drawingml/2006/chartDrawing">
    <cdr:from>
      <cdr:x>0.14672</cdr:x>
      <cdr:y>0.1435</cdr:y>
    </cdr:from>
    <cdr:to>
      <cdr:x>0.33977</cdr:x>
      <cdr:y>0.34081</cdr:y>
    </cdr:to>
    <cdr:sp macro="" textlink="">
      <cdr:nvSpPr>
        <cdr:cNvPr id="4" name="3 - Ευθύγραμμο βέλος σύνδεσης"/>
        <cdr:cNvSpPr/>
      </cdr:nvSpPr>
      <cdr:spPr>
        <a:xfrm xmlns:a="http://schemas.openxmlformats.org/drawingml/2006/main">
          <a:off x="1143001" y="641685"/>
          <a:ext cx="1503948" cy="88231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0.11068</cdr:x>
      <cdr:y>0.20404</cdr:y>
    </cdr:from>
    <cdr:to>
      <cdr:x>0.28571</cdr:x>
      <cdr:y>0.36771</cdr:y>
    </cdr:to>
    <cdr:sp macro="" textlink="">
      <cdr:nvSpPr>
        <cdr:cNvPr id="6" name="5 - Ευθύγραμμο βέλος σύνδεσης"/>
        <cdr:cNvSpPr/>
      </cdr:nvSpPr>
      <cdr:spPr>
        <a:xfrm xmlns:a="http://schemas.openxmlformats.org/drawingml/2006/main">
          <a:off x="862264" y="912395"/>
          <a:ext cx="1363579" cy="73192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0.14929</cdr:x>
      <cdr:y>0.29821</cdr:y>
    </cdr:from>
    <cdr:to>
      <cdr:x>0.2381</cdr:x>
      <cdr:y>0.38341</cdr:y>
    </cdr:to>
    <cdr:sp macro="" textlink="">
      <cdr:nvSpPr>
        <cdr:cNvPr id="8" name="7 - Ευθύγραμμο βέλος σύνδεσης"/>
        <cdr:cNvSpPr/>
      </cdr:nvSpPr>
      <cdr:spPr>
        <a:xfrm xmlns:a="http://schemas.openxmlformats.org/drawingml/2006/main">
          <a:off x="1163054" y="1333500"/>
          <a:ext cx="691816" cy="3810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</c:userShape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zoomScale="55" zoomScaleNormal="55" workbookViewId="0">
      <selection activeCell="L10" sqref="L10"/>
    </sheetView>
  </sheetViews>
  <sheetFormatPr defaultRowHeight="15"/>
  <cols>
    <col min="1" max="1" width="14.7109375" bestFit="1" customWidth="1"/>
    <col min="2" max="2" width="21" customWidth="1"/>
    <col min="3" max="3" width="23" customWidth="1"/>
    <col min="4" max="4" width="17.7109375" customWidth="1"/>
    <col min="5" max="5" width="14.85546875" customWidth="1"/>
    <col min="6" max="6" width="34.42578125" bestFit="1" customWidth="1"/>
    <col min="7" max="7" width="18.7109375" style="75" customWidth="1"/>
    <col min="8" max="8" width="36" customWidth="1"/>
  </cols>
  <sheetData>
    <row r="1" spans="1:8">
      <c r="A1" s="1"/>
      <c r="B1" s="2"/>
      <c r="C1" s="2"/>
      <c r="D1" s="2"/>
      <c r="E1" s="2"/>
      <c r="F1" s="3" t="s">
        <v>0</v>
      </c>
      <c r="G1" s="72"/>
      <c r="H1" s="2"/>
    </row>
    <row r="2" spans="1:8">
      <c r="A2" s="4"/>
      <c r="B2" s="5"/>
      <c r="C2" s="5"/>
      <c r="D2" s="5"/>
      <c r="E2" s="5"/>
      <c r="F2" s="5"/>
      <c r="G2" s="73"/>
      <c r="H2" s="5"/>
    </row>
    <row r="3" spans="1:8">
      <c r="A3" s="6" t="s">
        <v>11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12</v>
      </c>
      <c r="G3" s="76" t="s">
        <v>59</v>
      </c>
      <c r="H3" s="9" t="s">
        <v>58</v>
      </c>
    </row>
    <row r="4" spans="1:8">
      <c r="A4" s="10" t="s">
        <v>5</v>
      </c>
      <c r="B4" s="11">
        <v>1500</v>
      </c>
      <c r="C4" s="11">
        <v>1000</v>
      </c>
      <c r="D4" s="11">
        <v>2000</v>
      </c>
      <c r="E4" s="11">
        <v>2500</v>
      </c>
      <c r="F4" s="11">
        <f>B4+C4+D4+E4</f>
        <v>7000</v>
      </c>
      <c r="G4" s="74">
        <f>IF(F4&gt;=5000,1,IF(F4&gt;=4000,2,IF(F4&gt;=2500,3,"Μη αποδεκτό" )))</f>
        <v>1</v>
      </c>
      <c r="H4" s="71">
        <f>IF(F4&gt;5000,F4*0.06,F4*0.04)</f>
        <v>420</v>
      </c>
    </row>
    <row r="5" spans="1:8">
      <c r="A5" s="10" t="s">
        <v>6</v>
      </c>
      <c r="B5" s="11">
        <v>2000</v>
      </c>
      <c r="C5" s="11">
        <v>1000</v>
      </c>
      <c r="D5" s="11">
        <v>1000</v>
      </c>
      <c r="E5" s="11">
        <v>500</v>
      </c>
      <c r="F5" s="11">
        <f t="shared" ref="F5:F6" si="0">B5+C5+D5+E5</f>
        <v>4500</v>
      </c>
      <c r="G5" s="74">
        <f t="shared" ref="G5:G7" si="1">IF(F5&gt;=5000,1,IF(F5&gt;=4000,2,IF(F5&gt;=2500,3,"Μη αποδεκτό" )))</f>
        <v>2</v>
      </c>
      <c r="H5" s="71">
        <f t="shared" ref="H5:H7" si="2">IF(F5&gt;5000,F5*0.06,F5*0.04)</f>
        <v>180</v>
      </c>
    </row>
    <row r="6" spans="1:8">
      <c r="A6" s="10" t="s">
        <v>7</v>
      </c>
      <c r="B6" s="11">
        <v>111</v>
      </c>
      <c r="C6" s="11">
        <v>333</v>
      </c>
      <c r="D6" s="11">
        <v>444</v>
      </c>
      <c r="E6" s="11">
        <v>222</v>
      </c>
      <c r="F6" s="11">
        <f t="shared" si="0"/>
        <v>1110</v>
      </c>
      <c r="G6" s="74" t="str">
        <f t="shared" si="1"/>
        <v>Μη αποδεκτό</v>
      </c>
      <c r="H6" s="71">
        <f t="shared" si="2"/>
        <v>44.4</v>
      </c>
    </row>
    <row r="7" spans="1:8" ht="15.75" thickBot="1">
      <c r="A7" s="12" t="s">
        <v>8</v>
      </c>
      <c r="B7" s="13">
        <v>1994</v>
      </c>
      <c r="C7" s="13">
        <v>488</v>
      </c>
      <c r="D7" s="13">
        <v>488</v>
      </c>
      <c r="E7" s="13">
        <v>488</v>
      </c>
      <c r="F7" s="13">
        <f>B7+C7+D7+E7</f>
        <v>3458</v>
      </c>
      <c r="G7" s="74">
        <f t="shared" si="1"/>
        <v>3</v>
      </c>
      <c r="H7" s="71">
        <f t="shared" si="2"/>
        <v>138.32</v>
      </c>
    </row>
    <row r="8" spans="1:8" ht="23.25" thickTop="1">
      <c r="A8" s="14" t="s">
        <v>9</v>
      </c>
      <c r="B8" s="15">
        <f>B4+B5+B6+B7</f>
        <v>5605</v>
      </c>
      <c r="C8" s="15">
        <f>C4+C5+C6+C7</f>
        <v>2821</v>
      </c>
      <c r="D8" s="15">
        <f>D4+D5+D6+D7</f>
        <v>3932</v>
      </c>
      <c r="E8" s="15">
        <f>E4+E5+E6+E7</f>
        <v>3710</v>
      </c>
      <c r="F8" s="16"/>
      <c r="G8" s="73"/>
      <c r="H8" s="5"/>
    </row>
    <row r="9" spans="1:8">
      <c r="A9" s="4"/>
      <c r="B9" s="5"/>
      <c r="C9" s="5"/>
      <c r="D9" s="5"/>
      <c r="E9" s="5"/>
      <c r="F9" s="5"/>
      <c r="G9" s="73" t="s">
        <v>10</v>
      </c>
      <c r="H9" s="5"/>
    </row>
    <row r="10" spans="1:8">
      <c r="A10" s="4"/>
      <c r="B10" s="5"/>
      <c r="C10" s="5"/>
      <c r="D10" s="5"/>
      <c r="E10" s="5"/>
      <c r="F10" s="5"/>
      <c r="G10" s="17">
        <f>SUM(B4:E7)</f>
        <v>16068</v>
      </c>
      <c r="H10" s="5"/>
    </row>
    <row r="11" spans="1:8">
      <c r="A11" s="4"/>
      <c r="B11" s="5"/>
      <c r="C11" s="5"/>
      <c r="D11" s="5"/>
      <c r="E11" s="5"/>
      <c r="F11" s="5"/>
      <c r="G11" s="73"/>
      <c r="H11" s="5"/>
    </row>
    <row r="12" spans="1:8">
      <c r="A12" s="4"/>
      <c r="B12" s="5"/>
      <c r="C12" s="5"/>
      <c r="D12" s="5"/>
      <c r="E12" s="5"/>
      <c r="F12" s="5"/>
      <c r="G12" s="73"/>
      <c r="H12" s="5"/>
    </row>
    <row r="13" spans="1:8">
      <c r="A13" s="4"/>
      <c r="B13" s="5"/>
      <c r="C13" s="5"/>
      <c r="D13" s="5"/>
      <c r="E13" s="5"/>
      <c r="F13" s="5"/>
      <c r="G13" s="73"/>
      <c r="H13" s="5"/>
    </row>
    <row r="14" spans="1:8" ht="45">
      <c r="A14" s="67" t="s">
        <v>55</v>
      </c>
      <c r="B14" s="68">
        <v>5</v>
      </c>
      <c r="C14" s="5"/>
      <c r="D14" s="5"/>
      <c r="E14" s="5"/>
      <c r="F14" s="5"/>
      <c r="G14" s="73"/>
      <c r="H14" s="5"/>
    </row>
    <row r="15" spans="1:8" ht="44.25" customHeight="1">
      <c r="A15" s="70" t="s">
        <v>56</v>
      </c>
      <c r="B15" s="69" t="s">
        <v>57</v>
      </c>
    </row>
  </sheetData>
  <conditionalFormatting sqref="G4:G7">
    <cfRule type="containsText" dxfId="11" priority="4" operator="containsText" text="Μη αποδεκτό">
      <formula>NOT(ISERROR(SEARCH("Μη αποδεκτό",G4)))</formula>
    </cfRule>
    <cfRule type="cellIs" dxfId="10" priority="3" operator="equal">
      <formula>1</formula>
    </cfRule>
    <cfRule type="cellIs" dxfId="9" priority="2" operator="equal">
      <formula>2</formula>
    </cfRule>
    <cfRule type="cellIs" dxfId="8" priority="1" operator="equal">
      <formula>3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zoomScale="60" zoomScaleNormal="60" workbookViewId="0">
      <selection activeCell="F25" sqref="F25"/>
    </sheetView>
  </sheetViews>
  <sheetFormatPr defaultRowHeight="15"/>
  <cols>
    <col min="1" max="1" width="21.42578125" style="19" customWidth="1"/>
    <col min="2" max="2" width="14" style="19" customWidth="1"/>
    <col min="3" max="3" width="12.28515625" style="19" customWidth="1"/>
    <col min="4" max="4" width="12.85546875" style="19" customWidth="1"/>
    <col min="5" max="5" width="14.7109375" style="19" customWidth="1"/>
    <col min="6" max="6" width="13.5703125" style="19" bestFit="1" customWidth="1"/>
    <col min="7" max="9" width="14.5703125" style="19" customWidth="1"/>
    <col min="10" max="10" width="38" style="20" customWidth="1"/>
    <col min="11" max="11" width="17.5703125" style="19" customWidth="1"/>
    <col min="12" max="12" width="15.7109375" style="19" customWidth="1"/>
    <col min="13" max="13" width="15.28515625" style="19" customWidth="1"/>
    <col min="14" max="14" width="13.7109375" style="21" customWidth="1"/>
    <col min="15" max="15" width="26" style="19" customWidth="1"/>
    <col min="16" max="16" width="18.7109375" style="22" customWidth="1"/>
    <col min="17" max="17" width="10.5703125" style="23" customWidth="1"/>
    <col min="18" max="18" width="14" style="19" customWidth="1"/>
    <col min="19" max="16384" width="9.140625" style="19"/>
  </cols>
  <sheetData>
    <row r="1" spans="1:17">
      <c r="A1" s="18"/>
    </row>
    <row r="2" spans="1:17">
      <c r="J2" s="24" t="s">
        <v>13</v>
      </c>
    </row>
    <row r="3" spans="1:17">
      <c r="J3" s="24" t="s">
        <v>14</v>
      </c>
    </row>
    <row r="4" spans="1:17">
      <c r="A4" s="25" t="s">
        <v>15</v>
      </c>
      <c r="J4" s="26">
        <f ca="1">TODAY()</f>
        <v>41406</v>
      </c>
      <c r="K4" s="27" t="s">
        <v>16</v>
      </c>
      <c r="O4" s="28" t="s">
        <v>17</v>
      </c>
    </row>
    <row r="5" spans="1:17" ht="60" customHeight="1">
      <c r="A5" s="29" t="s">
        <v>18</v>
      </c>
      <c r="B5" s="29" t="s">
        <v>19</v>
      </c>
      <c r="C5" s="29" t="s">
        <v>20</v>
      </c>
      <c r="D5" s="29" t="s">
        <v>21</v>
      </c>
      <c r="E5" s="29" t="s">
        <v>22</v>
      </c>
      <c r="F5" s="29" t="s">
        <v>23</v>
      </c>
      <c r="G5" s="29" t="s">
        <v>24</v>
      </c>
      <c r="H5" s="29" t="s">
        <v>25</v>
      </c>
      <c r="I5" s="30" t="s">
        <v>26</v>
      </c>
      <c r="J5" s="31" t="s">
        <v>27</v>
      </c>
      <c r="K5" s="29" t="s">
        <v>28</v>
      </c>
      <c r="L5" s="29" t="s">
        <v>29</v>
      </c>
      <c r="M5" s="29" t="s">
        <v>30</v>
      </c>
      <c r="N5" s="32" t="s">
        <v>31</v>
      </c>
    </row>
    <row r="6" spans="1:17">
      <c r="A6" s="33" t="s">
        <v>32</v>
      </c>
      <c r="B6" s="34">
        <v>350</v>
      </c>
      <c r="C6" s="34">
        <v>200</v>
      </c>
      <c r="D6" s="34">
        <v>150</v>
      </c>
      <c r="E6" s="34">
        <v>75</v>
      </c>
      <c r="F6" s="34">
        <v>25</v>
      </c>
      <c r="G6" s="34">
        <v>0</v>
      </c>
      <c r="H6" s="34">
        <v>200</v>
      </c>
      <c r="I6" s="35">
        <f>SUM(B6:H6)</f>
        <v>1000</v>
      </c>
      <c r="J6" s="36" t="s">
        <v>16</v>
      </c>
      <c r="K6" s="33" t="s">
        <v>32</v>
      </c>
      <c r="L6" s="37">
        <v>800</v>
      </c>
      <c r="M6" s="37">
        <v>1200</v>
      </c>
      <c r="N6" s="38">
        <f>SUM(L6:M6)</f>
        <v>2000</v>
      </c>
      <c r="O6" s="39" t="s">
        <v>32</v>
      </c>
      <c r="P6" s="40">
        <f>N6-I6</f>
        <v>1000</v>
      </c>
      <c r="Q6" s="23" t="str">
        <f>IF(N6&gt;I6,"Πλεόνασμα"," ")</f>
        <v>Πλεόνασμα</v>
      </c>
    </row>
    <row r="7" spans="1:17">
      <c r="A7" s="33" t="s">
        <v>33</v>
      </c>
      <c r="B7" s="34">
        <v>350</v>
      </c>
      <c r="C7" s="34">
        <v>200</v>
      </c>
      <c r="D7" s="34">
        <v>150</v>
      </c>
      <c r="E7" s="34">
        <v>75</v>
      </c>
      <c r="F7" s="34">
        <v>0</v>
      </c>
      <c r="G7" s="34">
        <v>0</v>
      </c>
      <c r="H7" s="34">
        <v>500</v>
      </c>
      <c r="I7" s="35">
        <f>SUM(B7:H7)</f>
        <v>1275</v>
      </c>
      <c r="J7" s="41" t="s">
        <v>34</v>
      </c>
      <c r="K7" s="33" t="s">
        <v>33</v>
      </c>
      <c r="L7" s="37">
        <v>800</v>
      </c>
      <c r="M7" s="37">
        <v>1200</v>
      </c>
      <c r="N7" s="38">
        <f t="shared" ref="N7:N17" si="0">SUM(L7:M7)</f>
        <v>2000</v>
      </c>
      <c r="O7" s="39" t="s">
        <v>33</v>
      </c>
      <c r="P7" s="40">
        <f t="shared" ref="P7:P18" si="1">N7-I7</f>
        <v>725</v>
      </c>
      <c r="Q7" s="23" t="str">
        <f t="shared" ref="Q7:Q18" si="2">IF(N7&gt;I7,"Πλεόνασμα"," ")</f>
        <v>Πλεόνασμα</v>
      </c>
    </row>
    <row r="8" spans="1:17">
      <c r="A8" s="33" t="s">
        <v>35</v>
      </c>
      <c r="B8" s="34">
        <v>350</v>
      </c>
      <c r="C8" s="34">
        <v>200</v>
      </c>
      <c r="D8" s="34">
        <v>150</v>
      </c>
      <c r="E8" s="34">
        <v>75</v>
      </c>
      <c r="F8" s="34">
        <v>300</v>
      </c>
      <c r="G8" s="34">
        <v>500</v>
      </c>
      <c r="H8" s="34">
        <v>0</v>
      </c>
      <c r="I8" s="35">
        <f t="shared" ref="I8:I18" si="3">SUM(B8:H8)</f>
        <v>1575</v>
      </c>
      <c r="J8" s="42">
        <f>SUM(L6:M17)</f>
        <v>26100</v>
      </c>
      <c r="K8" s="33" t="s">
        <v>35</v>
      </c>
      <c r="L8" s="37">
        <v>800</v>
      </c>
      <c r="M8" s="37">
        <v>1200</v>
      </c>
      <c r="N8" s="38">
        <f t="shared" si="0"/>
        <v>2000</v>
      </c>
      <c r="O8" s="39" t="s">
        <v>35</v>
      </c>
      <c r="P8" s="40">
        <f t="shared" si="1"/>
        <v>425</v>
      </c>
      <c r="Q8" s="23" t="str">
        <f t="shared" si="2"/>
        <v>Πλεόνασμα</v>
      </c>
    </row>
    <row r="9" spans="1:17">
      <c r="A9" s="33" t="s">
        <v>36</v>
      </c>
      <c r="B9" s="34">
        <v>350</v>
      </c>
      <c r="C9" s="34">
        <v>200</v>
      </c>
      <c r="D9" s="34">
        <v>150</v>
      </c>
      <c r="E9" s="34">
        <v>75</v>
      </c>
      <c r="F9" s="34">
        <v>0</v>
      </c>
      <c r="G9" s="34">
        <v>0</v>
      </c>
      <c r="H9" s="34">
        <v>200</v>
      </c>
      <c r="I9" s="35">
        <f t="shared" si="3"/>
        <v>975</v>
      </c>
      <c r="J9" s="43" t="s">
        <v>37</v>
      </c>
      <c r="K9" s="33" t="s">
        <v>36</v>
      </c>
      <c r="L9" s="37">
        <v>800</v>
      </c>
      <c r="M9" s="37">
        <v>1200</v>
      </c>
      <c r="N9" s="38">
        <f t="shared" si="0"/>
        <v>2000</v>
      </c>
      <c r="O9" s="39" t="s">
        <v>36</v>
      </c>
      <c r="P9" s="40">
        <f t="shared" si="1"/>
        <v>1025</v>
      </c>
      <c r="Q9" s="23" t="str">
        <f t="shared" si="2"/>
        <v>Πλεόνασμα</v>
      </c>
    </row>
    <row r="10" spans="1:17">
      <c r="A10" s="33" t="s">
        <v>38</v>
      </c>
      <c r="B10" s="34">
        <v>350</v>
      </c>
      <c r="C10" s="34">
        <v>300</v>
      </c>
      <c r="D10" s="34">
        <v>150</v>
      </c>
      <c r="E10" s="34">
        <v>75</v>
      </c>
      <c r="F10" s="34">
        <v>0</v>
      </c>
      <c r="G10" s="34">
        <v>0</v>
      </c>
      <c r="H10" s="34">
        <v>100</v>
      </c>
      <c r="I10" s="35">
        <f t="shared" si="3"/>
        <v>975</v>
      </c>
      <c r="J10" s="44">
        <f>MIN(N6:N17)</f>
        <v>1400</v>
      </c>
      <c r="K10" s="33" t="s">
        <v>38</v>
      </c>
      <c r="L10" s="37">
        <v>1500</v>
      </c>
      <c r="M10" s="37">
        <v>2000</v>
      </c>
      <c r="N10" s="38">
        <f t="shared" si="0"/>
        <v>3500</v>
      </c>
      <c r="O10" s="39" t="s">
        <v>38</v>
      </c>
      <c r="P10" s="40">
        <f t="shared" si="1"/>
        <v>2525</v>
      </c>
      <c r="Q10" s="23" t="str">
        <f t="shared" si="2"/>
        <v>Πλεόνασμα</v>
      </c>
    </row>
    <row r="11" spans="1:17">
      <c r="A11" s="33" t="s">
        <v>39</v>
      </c>
      <c r="B11" s="34">
        <v>350</v>
      </c>
      <c r="C11" s="34">
        <v>200</v>
      </c>
      <c r="D11" s="34">
        <v>150</v>
      </c>
      <c r="E11" s="34">
        <v>75</v>
      </c>
      <c r="F11" s="34">
        <v>300</v>
      </c>
      <c r="G11" s="34">
        <v>0</v>
      </c>
      <c r="H11" s="34">
        <v>700</v>
      </c>
      <c r="I11" s="35">
        <f t="shared" si="3"/>
        <v>1775</v>
      </c>
      <c r="J11" s="43" t="s">
        <v>40</v>
      </c>
      <c r="K11" s="33" t="s">
        <v>39</v>
      </c>
      <c r="L11" s="37">
        <v>800</v>
      </c>
      <c r="M11" s="37">
        <v>1200</v>
      </c>
      <c r="N11" s="38">
        <f t="shared" si="0"/>
        <v>2000</v>
      </c>
      <c r="O11" s="39" t="s">
        <v>39</v>
      </c>
      <c r="P11" s="40">
        <f t="shared" si="1"/>
        <v>225</v>
      </c>
      <c r="Q11" s="23" t="str">
        <f t="shared" si="2"/>
        <v>Πλεόνασμα</v>
      </c>
    </row>
    <row r="12" spans="1:17">
      <c r="A12" s="33" t="s">
        <v>41</v>
      </c>
      <c r="B12" s="34">
        <v>350</v>
      </c>
      <c r="C12" s="34">
        <v>200</v>
      </c>
      <c r="D12" s="34">
        <v>150</v>
      </c>
      <c r="E12" s="34">
        <v>150</v>
      </c>
      <c r="F12" s="34">
        <v>0</v>
      </c>
      <c r="G12" s="34">
        <v>700</v>
      </c>
      <c r="H12" s="34">
        <v>250</v>
      </c>
      <c r="I12" s="35">
        <f t="shared" si="3"/>
        <v>1800</v>
      </c>
      <c r="J12" s="44">
        <f>MAX(N6:N17)</f>
        <v>3500</v>
      </c>
      <c r="K12" s="33" t="s">
        <v>41</v>
      </c>
      <c r="L12" s="37">
        <v>800</v>
      </c>
      <c r="M12" s="37">
        <v>1200</v>
      </c>
      <c r="N12" s="38">
        <f t="shared" si="0"/>
        <v>2000</v>
      </c>
      <c r="O12" s="39" t="s">
        <v>41</v>
      </c>
      <c r="P12" s="40">
        <f t="shared" si="1"/>
        <v>200</v>
      </c>
      <c r="Q12" s="23" t="str">
        <f t="shared" si="2"/>
        <v>Πλεόνασμα</v>
      </c>
    </row>
    <row r="13" spans="1:17">
      <c r="A13" s="33" t="s">
        <v>42</v>
      </c>
      <c r="B13" s="34">
        <v>350</v>
      </c>
      <c r="C13" s="34">
        <v>200</v>
      </c>
      <c r="D13" s="34">
        <v>150</v>
      </c>
      <c r="E13" s="34">
        <v>75</v>
      </c>
      <c r="F13" s="34">
        <v>0</v>
      </c>
      <c r="G13" s="34">
        <v>0</v>
      </c>
      <c r="H13" s="34">
        <v>0</v>
      </c>
      <c r="I13" s="35">
        <f t="shared" si="3"/>
        <v>775</v>
      </c>
      <c r="J13" s="43" t="s">
        <v>43</v>
      </c>
      <c r="K13" s="33" t="s">
        <v>42</v>
      </c>
      <c r="L13" s="37">
        <v>800</v>
      </c>
      <c r="M13" s="37">
        <v>1200</v>
      </c>
      <c r="N13" s="38">
        <f t="shared" si="0"/>
        <v>2000</v>
      </c>
      <c r="O13" s="39" t="s">
        <v>42</v>
      </c>
      <c r="P13" s="40">
        <f t="shared" si="1"/>
        <v>1225</v>
      </c>
      <c r="Q13" s="23" t="str">
        <f t="shared" si="2"/>
        <v>Πλεόνασμα</v>
      </c>
    </row>
    <row r="14" spans="1:17">
      <c r="A14" s="33" t="s">
        <v>44</v>
      </c>
      <c r="B14" s="34">
        <v>350</v>
      </c>
      <c r="C14" s="34">
        <v>200</v>
      </c>
      <c r="D14" s="34">
        <v>150</v>
      </c>
      <c r="E14" s="34">
        <v>75</v>
      </c>
      <c r="F14" s="34">
        <v>300</v>
      </c>
      <c r="G14" s="34">
        <v>0</v>
      </c>
      <c r="H14" s="34">
        <v>2000</v>
      </c>
      <c r="I14" s="35">
        <f t="shared" si="3"/>
        <v>3075</v>
      </c>
      <c r="J14" s="45">
        <f>AVERAGE(N6:N17)</f>
        <v>2175</v>
      </c>
      <c r="K14" s="33" t="s">
        <v>44</v>
      </c>
      <c r="L14" s="37">
        <v>800</v>
      </c>
      <c r="M14" s="37">
        <v>1200</v>
      </c>
      <c r="N14" s="38">
        <f t="shared" si="0"/>
        <v>2000</v>
      </c>
      <c r="O14" s="39" t="s">
        <v>44</v>
      </c>
      <c r="P14" s="40">
        <f t="shared" si="1"/>
        <v>-1075</v>
      </c>
      <c r="Q14" s="23" t="str">
        <f t="shared" si="2"/>
        <v xml:space="preserve"> </v>
      </c>
    </row>
    <row r="15" spans="1:17">
      <c r="A15" s="33" t="s">
        <v>45</v>
      </c>
      <c r="B15" s="34">
        <v>350</v>
      </c>
      <c r="C15" s="34">
        <v>200</v>
      </c>
      <c r="D15" s="34">
        <v>150</v>
      </c>
      <c r="E15" s="34">
        <v>75</v>
      </c>
      <c r="F15" s="34">
        <v>0</v>
      </c>
      <c r="G15" s="34">
        <v>0</v>
      </c>
      <c r="H15" s="34">
        <v>500</v>
      </c>
      <c r="I15" s="35">
        <f t="shared" si="3"/>
        <v>1275</v>
      </c>
      <c r="J15" s="43" t="s">
        <v>46</v>
      </c>
      <c r="K15" s="33" t="s">
        <v>45</v>
      </c>
      <c r="L15" s="37">
        <v>200</v>
      </c>
      <c r="M15" s="37">
        <v>1200</v>
      </c>
      <c r="N15" s="38">
        <f t="shared" si="0"/>
        <v>1400</v>
      </c>
      <c r="O15" s="39" t="s">
        <v>45</v>
      </c>
      <c r="P15" s="40">
        <f t="shared" si="1"/>
        <v>125</v>
      </c>
      <c r="Q15" s="23" t="str">
        <f t="shared" si="2"/>
        <v>Πλεόνασμα</v>
      </c>
    </row>
    <row r="16" spans="1:17">
      <c r="A16" s="33" t="s">
        <v>47</v>
      </c>
      <c r="B16" s="34">
        <v>350</v>
      </c>
      <c r="C16" s="34">
        <v>200</v>
      </c>
      <c r="D16" s="34">
        <v>150</v>
      </c>
      <c r="E16" s="34">
        <v>75</v>
      </c>
      <c r="F16" s="34">
        <v>0</v>
      </c>
      <c r="G16" s="34">
        <v>0</v>
      </c>
      <c r="H16" s="34">
        <v>700</v>
      </c>
      <c r="I16" s="35">
        <f t="shared" si="3"/>
        <v>1475</v>
      </c>
      <c r="J16" s="46">
        <f>MODE(N6:N17)</f>
        <v>2000</v>
      </c>
      <c r="K16" s="33" t="s">
        <v>47</v>
      </c>
      <c r="L16" s="37">
        <v>800</v>
      </c>
      <c r="M16" s="37">
        <v>1200</v>
      </c>
      <c r="N16" s="38">
        <f t="shared" si="0"/>
        <v>2000</v>
      </c>
      <c r="O16" s="39" t="s">
        <v>47</v>
      </c>
      <c r="P16" s="40">
        <f t="shared" si="1"/>
        <v>525</v>
      </c>
      <c r="Q16" s="23" t="str">
        <f t="shared" si="2"/>
        <v>Πλεόνασμα</v>
      </c>
    </row>
    <row r="17" spans="1:17">
      <c r="A17" s="33" t="s">
        <v>48</v>
      </c>
      <c r="B17" s="34">
        <v>350</v>
      </c>
      <c r="C17" s="34">
        <v>250</v>
      </c>
      <c r="D17" s="34">
        <v>500</v>
      </c>
      <c r="E17" s="34">
        <v>75</v>
      </c>
      <c r="F17" s="34">
        <v>300</v>
      </c>
      <c r="G17" s="34">
        <v>0</v>
      </c>
      <c r="H17" s="34">
        <v>75</v>
      </c>
      <c r="I17" s="35">
        <f t="shared" si="3"/>
        <v>1550</v>
      </c>
      <c r="J17" s="47"/>
      <c r="K17" s="33" t="s">
        <v>48</v>
      </c>
      <c r="L17" s="37">
        <v>2000</v>
      </c>
      <c r="M17" s="37">
        <v>1200</v>
      </c>
      <c r="N17" s="38">
        <f t="shared" si="0"/>
        <v>3200</v>
      </c>
      <c r="O17" s="39" t="s">
        <v>48</v>
      </c>
      <c r="P17" s="40">
        <f t="shared" si="1"/>
        <v>1650</v>
      </c>
      <c r="Q17" s="23" t="str">
        <f t="shared" si="2"/>
        <v>Πλεόνασμα</v>
      </c>
    </row>
    <row r="18" spans="1:17">
      <c r="A18" s="33" t="s">
        <v>49</v>
      </c>
      <c r="B18" s="48">
        <f>SUM(B6:B17)</f>
        <v>4200</v>
      </c>
      <c r="C18" s="48">
        <f t="shared" ref="C18:H18" si="4">SUM(C6:C17)</f>
        <v>2550</v>
      </c>
      <c r="D18" s="48">
        <f t="shared" si="4"/>
        <v>2150</v>
      </c>
      <c r="E18" s="48">
        <f t="shared" si="4"/>
        <v>975</v>
      </c>
      <c r="F18" s="48">
        <f t="shared" si="4"/>
        <v>1225</v>
      </c>
      <c r="G18" s="48">
        <f>SUM(G6:G17)</f>
        <v>1200</v>
      </c>
      <c r="H18" s="48">
        <f t="shared" si="4"/>
        <v>5225</v>
      </c>
      <c r="I18" s="38">
        <f t="shared" si="3"/>
        <v>17525</v>
      </c>
      <c r="J18" s="49" t="s">
        <v>50</v>
      </c>
      <c r="K18" s="33" t="s">
        <v>49</v>
      </c>
      <c r="L18" s="35">
        <f>SUM(L6:L17)</f>
        <v>10900</v>
      </c>
      <c r="M18" s="35">
        <f>SUM(M6:M17)</f>
        <v>15200</v>
      </c>
      <c r="N18" s="38">
        <f>SUM(L6:M17)</f>
        <v>26100</v>
      </c>
      <c r="O18" s="39" t="s">
        <v>51</v>
      </c>
      <c r="P18" s="40">
        <f t="shared" si="1"/>
        <v>8575</v>
      </c>
      <c r="Q18" s="23" t="str">
        <f t="shared" si="2"/>
        <v>Πλεόνασμα</v>
      </c>
    </row>
    <row r="19" spans="1:17">
      <c r="A19" s="77" t="s">
        <v>61</v>
      </c>
      <c r="B19" s="78">
        <v>5000</v>
      </c>
      <c r="C19" s="78">
        <v>2500</v>
      </c>
      <c r="D19" s="78">
        <v>2500</v>
      </c>
      <c r="E19" s="78">
        <v>900</v>
      </c>
      <c r="F19" s="78">
        <v>1500</v>
      </c>
      <c r="G19" s="78">
        <v>2000</v>
      </c>
      <c r="H19" s="78">
        <v>6000</v>
      </c>
      <c r="I19" s="21"/>
      <c r="J19" s="50">
        <f>P18</f>
        <v>8575</v>
      </c>
    </row>
    <row r="20" spans="1:17" s="51" customFormat="1">
      <c r="A20" s="77" t="s">
        <v>60</v>
      </c>
      <c r="B20" s="79" t="str">
        <f>IF(OR(B18&gt;B19,$I$12&gt;2000),"ΠΡΟΣΟΧΗ","ΚΑΝΟΝΙΚΑ")</f>
        <v>ΚΑΝΟΝΙΚΑ</v>
      </c>
      <c r="C20" s="79" t="str">
        <f t="shared" ref="C20:H20" si="5">IF(OR(C18&gt;C19,$I$12&gt;2000),"ΠΡΟΣΟΧΗ","ΚΑΝΟΝΙΚΑ")</f>
        <v>ΠΡΟΣΟΧΗ</v>
      </c>
      <c r="D20" s="79" t="str">
        <f t="shared" si="5"/>
        <v>ΚΑΝΟΝΙΚΑ</v>
      </c>
      <c r="E20" s="79" t="str">
        <f t="shared" si="5"/>
        <v>ΠΡΟΣΟΧΗ</v>
      </c>
      <c r="F20" s="79" t="str">
        <f t="shared" si="5"/>
        <v>ΚΑΝΟΝΙΚΑ</v>
      </c>
      <c r="G20" s="79" t="str">
        <f t="shared" si="5"/>
        <v>ΚΑΝΟΝΙΚΑ</v>
      </c>
      <c r="H20" s="79" t="str">
        <f t="shared" si="5"/>
        <v>ΚΑΝΟΝΙΚΑ</v>
      </c>
      <c r="J20" s="52"/>
      <c r="N20" s="21"/>
      <c r="P20" s="53"/>
      <c r="Q20" s="54"/>
    </row>
    <row r="21" spans="1:17">
      <c r="A21" s="80" t="s">
        <v>62</v>
      </c>
      <c r="J21" s="55" t="s">
        <v>15</v>
      </c>
    </row>
    <row r="22" spans="1:17">
      <c r="A22" s="81" t="s">
        <v>63</v>
      </c>
      <c r="F22" s="51"/>
      <c r="J22" s="56" t="s">
        <v>37</v>
      </c>
    </row>
    <row r="23" spans="1:17">
      <c r="J23" s="57">
        <f>MIN(I6:I17)</f>
        <v>775</v>
      </c>
    </row>
    <row r="24" spans="1:17">
      <c r="J24" s="56" t="s">
        <v>40</v>
      </c>
    </row>
    <row r="25" spans="1:17">
      <c r="A25" s="65" t="s">
        <v>64</v>
      </c>
      <c r="J25" s="57">
        <f>MAX(I6:I17)</f>
        <v>3075</v>
      </c>
    </row>
    <row r="26" spans="1:17">
      <c r="A26" s="66" t="s">
        <v>65</v>
      </c>
      <c r="J26" s="56" t="s">
        <v>43</v>
      </c>
    </row>
    <row r="27" spans="1:17">
      <c r="J27" s="57">
        <f>AVERAGE(I6:I17)</f>
        <v>1460.4166666666667</v>
      </c>
    </row>
    <row r="28" spans="1:17">
      <c r="J28" s="56" t="s">
        <v>52</v>
      </c>
    </row>
    <row r="29" spans="1:17">
      <c r="J29" s="46">
        <f>MODE(I6:I17)</f>
        <v>1275</v>
      </c>
    </row>
    <row r="31" spans="1:17" ht="44.25" customHeight="1">
      <c r="J31" s="58" t="s">
        <v>53</v>
      </c>
    </row>
    <row r="34" spans="1:17" s="59" customFormat="1" ht="31.5" customHeight="1" thickBot="1">
      <c r="A34" s="64" t="s">
        <v>54</v>
      </c>
      <c r="J34" s="60"/>
      <c r="N34" s="61"/>
      <c r="P34" s="62"/>
      <c r="Q34" s="63"/>
    </row>
    <row r="35" spans="1:17" ht="15.75" thickTop="1"/>
    <row r="37" spans="1:17">
      <c r="A37" s="18"/>
    </row>
  </sheetData>
  <sheetProtection sheet="1" objects="1" scenarios="1"/>
  <conditionalFormatting sqref="P7">
    <cfRule type="cellIs" dxfId="7" priority="8" operator="lessThan">
      <formula>0</formula>
    </cfRule>
  </conditionalFormatting>
  <conditionalFormatting sqref="J19">
    <cfRule type="cellIs" dxfId="6" priority="5" operator="lessThan">
      <formula>0</formula>
    </cfRule>
    <cfRule type="cellIs" dxfId="5" priority="6" operator="greaterThan">
      <formula>0</formula>
    </cfRule>
    <cfRule type="cellIs" dxfId="4" priority="7" operator="lessThan">
      <formula>0</formula>
    </cfRule>
  </conditionalFormatting>
  <conditionalFormatting sqref="P1:P1048576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B20:H20">
    <cfRule type="cellIs" dxfId="1" priority="2" operator="equal">
      <formula>"ΠΡΟΣΟΧΗ"</formula>
    </cfRule>
    <cfRule type="containsText" dxfId="0" priority="1" operator="containsText" text="ΚΑΝΟΝΙΚΑ">
      <formula>NOT(ISERROR(SEARCH("ΚΑΝΟΝΙΚΑ",B20)))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Άσκηση 7</vt:lpstr>
      <vt:lpstr>Άσκηση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2013-04-30T16:17:23Z</dcterms:created>
  <dcterms:modified xsi:type="dcterms:W3CDTF">2013-05-12T20:33:46Z</dcterms:modified>
</cp:coreProperties>
</file>