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10230" yWindow="0" windowWidth="8985" windowHeight="11985" firstSheet="13" activeTab="25"/>
  </bookViews>
  <sheets>
    <sheet name="01" sheetId="109" r:id="rId1"/>
    <sheet name="02" sheetId="110" r:id="rId2"/>
    <sheet name="03" sheetId="111" r:id="rId3"/>
    <sheet name="04" sheetId="112" r:id="rId4"/>
    <sheet name="05" sheetId="113" r:id="rId5"/>
    <sheet name="06" sheetId="114" r:id="rId6"/>
    <sheet name="07" sheetId="115" r:id="rId7"/>
    <sheet name="08" sheetId="116" r:id="rId8"/>
    <sheet name="09" sheetId="117" r:id="rId9"/>
    <sheet name="10" sheetId="118" r:id="rId10"/>
    <sheet name="11" sheetId="119" r:id="rId11"/>
    <sheet name="12" sheetId="120" r:id="rId12"/>
    <sheet name="13" sheetId="121" r:id="rId13"/>
    <sheet name="14" sheetId="122" r:id="rId14"/>
    <sheet name="15" sheetId="123" r:id="rId15"/>
    <sheet name="16" sheetId="124" r:id="rId16"/>
    <sheet name="17" sheetId="125" r:id="rId17"/>
    <sheet name="18" sheetId="126" r:id="rId18"/>
    <sheet name="19" sheetId="127" r:id="rId19"/>
    <sheet name="20" sheetId="128" r:id="rId20"/>
    <sheet name="21" sheetId="129" r:id="rId21"/>
    <sheet name="22" sheetId="130" r:id="rId22"/>
    <sheet name="23" sheetId="131" r:id="rId23"/>
    <sheet name="24" sheetId="132" r:id="rId24"/>
    <sheet name="25" sheetId="133" r:id="rId25"/>
    <sheet name="26" sheetId="134" r:id="rId26"/>
    <sheet name="27" sheetId="135" r:id="rId27"/>
    <sheet name="28" sheetId="136" r:id="rId28"/>
    <sheet name="29" sheetId="137" r:id="rId29"/>
    <sheet name="30" sheetId="138" r:id="rId30"/>
    <sheet name="31" sheetId="139" r:id="rId31"/>
  </sheets>
  <calcPr calcId="162913"/>
</workbook>
</file>

<file path=xl/calcChain.xml><?xml version="1.0" encoding="utf-8"?>
<calcChain xmlns="http://schemas.openxmlformats.org/spreadsheetml/2006/main">
  <c r="E17" i="130" l="1"/>
  <c r="E16" i="130"/>
  <c r="E17" i="129" l="1"/>
  <c r="E16" i="129"/>
  <c r="E17" i="123" l="1"/>
  <c r="E16" i="123"/>
  <c r="E10" i="123"/>
  <c r="E11" i="121" l="1"/>
  <c r="O17" i="120" l="1"/>
  <c r="O16" i="120"/>
  <c r="O15" i="120"/>
  <c r="O14" i="120"/>
  <c r="O13" i="120"/>
  <c r="O12" i="120"/>
  <c r="O11" i="120"/>
  <c r="O10" i="120"/>
  <c r="O9" i="120"/>
  <c r="O8" i="120"/>
  <c r="O7" i="120"/>
  <c r="O6" i="120"/>
  <c r="E17" i="120"/>
  <c r="E16" i="120"/>
  <c r="E11" i="120"/>
  <c r="E10" i="120"/>
  <c r="E6" i="120"/>
  <c r="K17" i="119" l="1"/>
  <c r="K16" i="119"/>
  <c r="K11" i="119"/>
  <c r="K10" i="119"/>
  <c r="K6" i="119"/>
  <c r="E17" i="119" l="1"/>
  <c r="E16" i="119"/>
  <c r="E11" i="119"/>
  <c r="E10" i="119"/>
  <c r="E6" i="119"/>
  <c r="K17" i="118" l="1"/>
  <c r="K16" i="118"/>
  <c r="K11" i="118"/>
  <c r="K10" i="118"/>
  <c r="K6" i="118"/>
  <c r="P17" i="117" l="1"/>
  <c r="P16" i="117"/>
  <c r="P15" i="117"/>
  <c r="P14" i="117"/>
  <c r="P13" i="117"/>
  <c r="P12" i="117"/>
  <c r="P11" i="117"/>
  <c r="P10" i="117"/>
  <c r="P9" i="117"/>
  <c r="P8" i="117"/>
  <c r="P7" i="117"/>
  <c r="P6" i="117"/>
  <c r="O17" i="117"/>
  <c r="O16" i="117"/>
  <c r="O15" i="117"/>
  <c r="O14" i="117"/>
  <c r="O13" i="117"/>
  <c r="O12" i="117"/>
  <c r="O11" i="117"/>
  <c r="O10" i="117"/>
  <c r="O9" i="117"/>
  <c r="O8" i="117"/>
  <c r="O7" i="117"/>
  <c r="O6" i="117"/>
  <c r="E16" i="118" l="1"/>
  <c r="E11" i="118"/>
  <c r="E10" i="118"/>
  <c r="E6" i="118"/>
  <c r="K16" i="117" l="1"/>
  <c r="K11" i="117"/>
  <c r="K10" i="117"/>
  <c r="K6" i="117"/>
  <c r="O17" i="116" l="1"/>
  <c r="O16" i="116"/>
  <c r="O15" i="116"/>
  <c r="O14" i="116"/>
  <c r="O13" i="116"/>
  <c r="O12" i="116"/>
  <c r="O11" i="116"/>
  <c r="O10" i="116"/>
  <c r="O9" i="116"/>
  <c r="O8" i="116"/>
  <c r="O7" i="116"/>
  <c r="O6" i="116"/>
  <c r="K11" i="115" l="1"/>
  <c r="K10" i="115"/>
  <c r="K17" i="115"/>
  <c r="K16" i="115"/>
  <c r="E11" i="114" l="1"/>
  <c r="E10" i="114"/>
  <c r="E17" i="113" l="1"/>
  <c r="E16" i="113"/>
  <c r="E11" i="113"/>
  <c r="E10" i="113"/>
  <c r="E6" i="113"/>
  <c r="K17" i="112" l="1"/>
  <c r="K16" i="112"/>
  <c r="K11" i="112"/>
  <c r="K10" i="112"/>
  <c r="K6" i="112"/>
  <c r="G17" i="112" l="1"/>
  <c r="G16" i="112"/>
  <c r="G11" i="112"/>
  <c r="G10" i="112"/>
  <c r="G6" i="112"/>
  <c r="L29" i="139" l="1"/>
  <c r="L28" i="139"/>
  <c r="L27" i="139"/>
  <c r="L26" i="139"/>
  <c r="L25" i="139"/>
  <c r="L24" i="139"/>
  <c r="L23" i="139"/>
  <c r="L22" i="139"/>
  <c r="L21" i="139"/>
  <c r="L20" i="139"/>
  <c r="L29" i="138"/>
  <c r="L28" i="138"/>
  <c r="L27" i="138"/>
  <c r="L26" i="138"/>
  <c r="L25" i="138"/>
  <c r="L24" i="138"/>
  <c r="L23" i="138"/>
  <c r="L22" i="138"/>
  <c r="L21" i="138"/>
  <c r="L20" i="138"/>
  <c r="L29" i="137"/>
  <c r="L28" i="137"/>
  <c r="L27" i="137"/>
  <c r="L26" i="137"/>
  <c r="L25" i="137"/>
  <c r="L24" i="137"/>
  <c r="L23" i="137"/>
  <c r="L22" i="137"/>
  <c r="L21" i="137"/>
  <c r="L20" i="137"/>
  <c r="L29" i="136"/>
  <c r="L28" i="136"/>
  <c r="L27" i="136"/>
  <c r="L26" i="136"/>
  <c r="L25" i="136"/>
  <c r="L24" i="136"/>
  <c r="L23" i="136"/>
  <c r="L22" i="136"/>
  <c r="L21" i="136"/>
  <c r="L20" i="136"/>
  <c r="L29" i="135"/>
  <c r="L28" i="135"/>
  <c r="L27" i="135"/>
  <c r="L26" i="135"/>
  <c r="L25" i="135"/>
  <c r="L24" i="135"/>
  <c r="L23" i="135"/>
  <c r="L22" i="135"/>
  <c r="L21" i="135"/>
  <c r="L20" i="135"/>
  <c r="L29" i="134"/>
  <c r="L28" i="134"/>
  <c r="L27" i="134"/>
  <c r="L26" i="134"/>
  <c r="L25" i="134"/>
  <c r="L24" i="134"/>
  <c r="L23" i="134"/>
  <c r="L22" i="134"/>
  <c r="L21" i="134"/>
  <c r="L20" i="134"/>
  <c r="L29" i="133"/>
  <c r="L28" i="133"/>
  <c r="L27" i="133"/>
  <c r="L26" i="133"/>
  <c r="L25" i="133"/>
  <c r="L24" i="133"/>
  <c r="L23" i="133"/>
  <c r="L22" i="133"/>
  <c r="L21" i="133"/>
  <c r="L20" i="133"/>
  <c r="L29" i="132"/>
  <c r="L28" i="132"/>
  <c r="L27" i="132"/>
  <c r="L26" i="132"/>
  <c r="L25" i="132"/>
  <c r="L24" i="132"/>
  <c r="L23" i="132"/>
  <c r="L22" i="132"/>
  <c r="L21" i="132"/>
  <c r="L20" i="132"/>
  <c r="L29" i="131"/>
  <c r="L28" i="131"/>
  <c r="L27" i="131"/>
  <c r="L26" i="131"/>
  <c r="L25" i="131"/>
  <c r="L24" i="131"/>
  <c r="L23" i="131"/>
  <c r="L22" i="131"/>
  <c r="L21" i="131"/>
  <c r="L20" i="131"/>
  <c r="L29" i="130"/>
  <c r="L28" i="130"/>
  <c r="L27" i="130"/>
  <c r="L26" i="130"/>
  <c r="L25" i="130"/>
  <c r="L24" i="130"/>
  <c r="L23" i="130"/>
  <c r="L22" i="130"/>
  <c r="L21" i="130"/>
  <c r="L20" i="130"/>
  <c r="L29" i="129"/>
  <c r="L28" i="129"/>
  <c r="L27" i="129"/>
  <c r="L26" i="129"/>
  <c r="L25" i="129"/>
  <c r="L24" i="129"/>
  <c r="L23" i="129"/>
  <c r="L22" i="129"/>
  <c r="L21" i="129"/>
  <c r="L20" i="129"/>
  <c r="L29" i="128"/>
  <c r="L28" i="128"/>
  <c r="L27" i="128"/>
  <c r="L26" i="128"/>
  <c r="L25" i="128"/>
  <c r="L24" i="128"/>
  <c r="L23" i="128"/>
  <c r="L22" i="128"/>
  <c r="L21" i="128"/>
  <c r="L20" i="128"/>
  <c r="L29" i="127"/>
  <c r="L28" i="127"/>
  <c r="L27" i="127"/>
  <c r="L26" i="127"/>
  <c r="L25" i="127"/>
  <c r="L24" i="127"/>
  <c r="L23" i="127"/>
  <c r="L22" i="127"/>
  <c r="L21" i="127"/>
  <c r="L20" i="127"/>
  <c r="L29" i="126"/>
  <c r="L28" i="126"/>
  <c r="L27" i="126"/>
  <c r="L26" i="126"/>
  <c r="L25" i="126"/>
  <c r="L24" i="126"/>
  <c r="L23" i="126"/>
  <c r="L22" i="126"/>
  <c r="L21" i="126"/>
  <c r="L20" i="126"/>
  <c r="L29" i="125"/>
  <c r="L28" i="125"/>
  <c r="L27" i="125"/>
  <c r="L26" i="125"/>
  <c r="L25" i="125"/>
  <c r="L24" i="125"/>
  <c r="L23" i="125"/>
  <c r="L22" i="125"/>
  <c r="L21" i="125"/>
  <c r="L20" i="125"/>
  <c r="L29" i="124"/>
  <c r="L28" i="124"/>
  <c r="L27" i="124"/>
  <c r="L26" i="124"/>
  <c r="L25" i="124"/>
  <c r="L24" i="124"/>
  <c r="L23" i="124"/>
  <c r="L22" i="124"/>
  <c r="L21" i="124"/>
  <c r="L20" i="124"/>
  <c r="L29" i="123"/>
  <c r="L28" i="123"/>
  <c r="L27" i="123"/>
  <c r="L26" i="123"/>
  <c r="L25" i="123"/>
  <c r="L24" i="123"/>
  <c r="L23" i="123"/>
  <c r="L22" i="123"/>
  <c r="L21" i="123"/>
  <c r="L20" i="123"/>
  <c r="L29" i="122"/>
  <c r="L28" i="122"/>
  <c r="L27" i="122"/>
  <c r="L26" i="122"/>
  <c r="L25" i="122"/>
  <c r="L24" i="122"/>
  <c r="L23" i="122"/>
  <c r="L22" i="122"/>
  <c r="L21" i="122"/>
  <c r="L20" i="122"/>
  <c r="L29" i="121"/>
  <c r="L28" i="121"/>
  <c r="L27" i="121"/>
  <c r="L26" i="121"/>
  <c r="L25" i="121"/>
  <c r="L24" i="121"/>
  <c r="L23" i="121"/>
  <c r="L22" i="121"/>
  <c r="L21" i="121"/>
  <c r="L20" i="121"/>
  <c r="L29" i="120"/>
  <c r="L28" i="120"/>
  <c r="L27" i="120"/>
  <c r="L26" i="120"/>
  <c r="L25" i="120"/>
  <c r="L24" i="120"/>
  <c r="L23" i="120"/>
  <c r="L22" i="120"/>
  <c r="L21" i="120"/>
  <c r="L20" i="120"/>
  <c r="L29" i="119"/>
  <c r="L28" i="119"/>
  <c r="L27" i="119"/>
  <c r="L26" i="119"/>
  <c r="L25" i="119"/>
  <c r="L24" i="119"/>
  <c r="L23" i="119"/>
  <c r="L22" i="119"/>
  <c r="L21" i="119"/>
  <c r="L20" i="119"/>
  <c r="L29" i="118"/>
  <c r="L28" i="118"/>
  <c r="L27" i="118"/>
  <c r="L26" i="118"/>
  <c r="L25" i="118"/>
  <c r="L24" i="118"/>
  <c r="L23" i="118"/>
  <c r="L22" i="118"/>
  <c r="L21" i="118"/>
  <c r="L20" i="118"/>
  <c r="L29" i="117"/>
  <c r="L28" i="117"/>
  <c r="L27" i="117"/>
  <c r="L26" i="117"/>
  <c r="L25" i="117"/>
  <c r="L24" i="117"/>
  <c r="L23" i="117"/>
  <c r="L22" i="117"/>
  <c r="L21" i="117"/>
  <c r="L20" i="117"/>
  <c r="L29" i="116"/>
  <c r="L28" i="116"/>
  <c r="L27" i="116"/>
  <c r="L26" i="116"/>
  <c r="L25" i="116"/>
  <c r="L24" i="116"/>
  <c r="L23" i="116"/>
  <c r="L22" i="116"/>
  <c r="L21" i="116"/>
  <c r="L20" i="116"/>
  <c r="L29" i="115"/>
  <c r="L28" i="115"/>
  <c r="L27" i="115"/>
  <c r="L26" i="115"/>
  <c r="L25" i="115"/>
  <c r="L24" i="115"/>
  <c r="L23" i="115"/>
  <c r="L22" i="115"/>
  <c r="L21" i="115"/>
  <c r="L20" i="115"/>
  <c r="L29" i="114"/>
  <c r="L28" i="114"/>
  <c r="L27" i="114"/>
  <c r="L26" i="114"/>
  <c r="L25" i="114"/>
  <c r="L24" i="114"/>
  <c r="L23" i="114"/>
  <c r="L22" i="114"/>
  <c r="L21" i="114"/>
  <c r="L20" i="114"/>
  <c r="L29" i="113"/>
  <c r="L28" i="113"/>
  <c r="L27" i="113"/>
  <c r="L26" i="113"/>
  <c r="L25" i="113"/>
  <c r="L24" i="113"/>
  <c r="L23" i="113"/>
  <c r="L22" i="113"/>
  <c r="L21" i="113"/>
  <c r="L20" i="113"/>
  <c r="L29" i="112"/>
  <c r="L28" i="112"/>
  <c r="L27" i="112"/>
  <c r="L26" i="112"/>
  <c r="L25" i="112"/>
  <c r="L24" i="112"/>
  <c r="L23" i="112"/>
  <c r="L22" i="112"/>
  <c r="L21" i="112"/>
  <c r="L20" i="112"/>
  <c r="L29" i="111"/>
  <c r="L28" i="111"/>
  <c r="L27" i="111"/>
  <c r="L26" i="111"/>
  <c r="L25" i="111"/>
  <c r="L24" i="111"/>
  <c r="L23" i="111"/>
  <c r="L22" i="111"/>
  <c r="L21" i="111"/>
  <c r="L20" i="111"/>
  <c r="L29" i="110"/>
  <c r="L28" i="110"/>
  <c r="L27" i="110"/>
  <c r="L26" i="110"/>
  <c r="L25" i="110"/>
  <c r="L24" i="110"/>
  <c r="L23" i="110"/>
  <c r="L22" i="110"/>
  <c r="L21" i="110"/>
  <c r="L20" i="110"/>
  <c r="L29" i="109"/>
  <c r="L28" i="109"/>
  <c r="L27" i="109"/>
  <c r="L26" i="109"/>
  <c r="L25" i="109"/>
  <c r="L24" i="109"/>
  <c r="L23" i="109"/>
  <c r="L22" i="109"/>
  <c r="L21" i="109"/>
  <c r="L20" i="109"/>
  <c r="E17" i="112" l="1"/>
  <c r="E16" i="112"/>
  <c r="E11" i="112"/>
  <c r="E10" i="112"/>
  <c r="E6" i="112"/>
  <c r="K17" i="111" l="1"/>
  <c r="K16" i="111"/>
  <c r="K11" i="111"/>
  <c r="K10" i="111"/>
  <c r="K6" i="111"/>
  <c r="G11" i="111" l="1"/>
  <c r="G10" i="111"/>
  <c r="G6" i="111"/>
  <c r="E17" i="111" l="1"/>
  <c r="E16" i="111"/>
  <c r="E11" i="111"/>
  <c r="E10" i="111"/>
  <c r="K17" i="110" l="1"/>
  <c r="K16" i="110"/>
  <c r="K11" i="110"/>
  <c r="K10" i="110"/>
  <c r="K6" i="110"/>
  <c r="G17" i="109" l="1"/>
  <c r="G16" i="109"/>
  <c r="G11" i="109"/>
  <c r="G10" i="109"/>
  <c r="G6" i="109"/>
  <c r="E17" i="109" l="1"/>
  <c r="E16" i="109"/>
  <c r="E10" i="109"/>
  <c r="E6" i="109"/>
  <c r="F89" i="139" l="1"/>
  <c r="E89" i="139"/>
  <c r="F88" i="139"/>
  <c r="E88" i="139"/>
  <c r="D88" i="139"/>
  <c r="F87" i="139"/>
  <c r="E87" i="139"/>
  <c r="F86" i="139"/>
  <c r="E86" i="139"/>
  <c r="D86" i="139"/>
  <c r="F85" i="139"/>
  <c r="E85" i="139"/>
  <c r="F84" i="139"/>
  <c r="E84" i="139"/>
  <c r="D84" i="139"/>
  <c r="F83" i="139"/>
  <c r="E83" i="139"/>
  <c r="F82" i="139"/>
  <c r="E82" i="139"/>
  <c r="D82" i="139"/>
  <c r="F77" i="139"/>
  <c r="E77" i="139"/>
  <c r="D77" i="139"/>
  <c r="F76" i="139"/>
  <c r="E76" i="139"/>
  <c r="D76" i="139"/>
  <c r="F75" i="139"/>
  <c r="E75" i="139"/>
  <c r="F74" i="139"/>
  <c r="E74" i="139"/>
  <c r="D74" i="139"/>
  <c r="F73" i="139"/>
  <c r="E73" i="139"/>
  <c r="D73" i="139"/>
  <c r="F72" i="139"/>
  <c r="E72" i="139"/>
  <c r="D72" i="139"/>
  <c r="F71" i="139"/>
  <c r="E71" i="139"/>
  <c r="F70" i="139"/>
  <c r="E70" i="139"/>
  <c r="D70" i="139"/>
  <c r="F69" i="139"/>
  <c r="E69" i="139"/>
  <c r="F68" i="139"/>
  <c r="E68" i="139"/>
  <c r="D68" i="139"/>
  <c r="F67" i="139"/>
  <c r="E67" i="139"/>
  <c r="F66" i="139"/>
  <c r="E66" i="139"/>
  <c r="D66" i="139"/>
  <c r="F61" i="139"/>
  <c r="E61" i="139"/>
  <c r="D61" i="139"/>
  <c r="F60" i="139"/>
  <c r="E60" i="139"/>
  <c r="D60" i="139"/>
  <c r="F59" i="139"/>
  <c r="E59" i="139"/>
  <c r="F58" i="139"/>
  <c r="E58" i="139"/>
  <c r="D58" i="139"/>
  <c r="F57" i="139"/>
  <c r="E57" i="139"/>
  <c r="D57" i="139"/>
  <c r="F56" i="139"/>
  <c r="E56" i="139"/>
  <c r="D56" i="139"/>
  <c r="F55" i="139"/>
  <c r="E55" i="139"/>
  <c r="F54" i="139"/>
  <c r="E54" i="139"/>
  <c r="D54" i="139"/>
  <c r="F53" i="139"/>
  <c r="E53" i="139"/>
  <c r="D53" i="139"/>
  <c r="F52" i="139"/>
  <c r="E52" i="139"/>
  <c r="D52" i="139"/>
  <c r="F47" i="139"/>
  <c r="E47" i="139"/>
  <c r="F46" i="139"/>
  <c r="E46" i="139"/>
  <c r="D46" i="139"/>
  <c r="F45" i="139"/>
  <c r="E45" i="139"/>
  <c r="D45" i="139"/>
  <c r="F44" i="139"/>
  <c r="E44" i="139"/>
  <c r="D44" i="139"/>
  <c r="F43" i="139"/>
  <c r="E43" i="139"/>
  <c r="F42" i="139"/>
  <c r="E42" i="139"/>
  <c r="D42" i="139"/>
  <c r="F41" i="139"/>
  <c r="E41" i="139"/>
  <c r="D41" i="139"/>
  <c r="F40" i="139"/>
  <c r="E40" i="139"/>
  <c r="D40" i="139"/>
  <c r="F39" i="139"/>
  <c r="E39" i="139"/>
  <c r="F38" i="139"/>
  <c r="E38" i="139"/>
  <c r="D38" i="139"/>
  <c r="F37" i="139"/>
  <c r="E37" i="139"/>
  <c r="F36" i="139"/>
  <c r="E36" i="139"/>
  <c r="D36" i="139"/>
  <c r="F35" i="139"/>
  <c r="E35" i="139"/>
  <c r="F34" i="139"/>
  <c r="E34" i="139"/>
  <c r="D34" i="139"/>
  <c r="N29" i="139"/>
  <c r="M29" i="139"/>
  <c r="I29" i="139"/>
  <c r="D89" i="139" s="1"/>
  <c r="H29" i="139"/>
  <c r="N28" i="139"/>
  <c r="M28" i="139"/>
  <c r="H28" i="139" s="1"/>
  <c r="I28" i="139"/>
  <c r="N27" i="139"/>
  <c r="M27" i="139"/>
  <c r="H27" i="139" s="1"/>
  <c r="I27" i="139"/>
  <c r="D87" i="139" s="1"/>
  <c r="N26" i="139"/>
  <c r="M26" i="139"/>
  <c r="I26" i="139"/>
  <c r="D75" i="139" s="1"/>
  <c r="H26" i="139"/>
  <c r="N25" i="139"/>
  <c r="M25" i="139"/>
  <c r="I25" i="139"/>
  <c r="D85" i="139" s="1"/>
  <c r="H25" i="139"/>
  <c r="N24" i="139"/>
  <c r="M24" i="139"/>
  <c r="H24" i="139" s="1"/>
  <c r="I24" i="139"/>
  <c r="N23" i="139"/>
  <c r="M23" i="139"/>
  <c r="H23" i="139" s="1"/>
  <c r="I23" i="139"/>
  <c r="D83" i="139" s="1"/>
  <c r="N22" i="139"/>
  <c r="M22" i="139"/>
  <c r="I22" i="139"/>
  <c r="D71" i="139" s="1"/>
  <c r="H22" i="139"/>
  <c r="N21" i="139"/>
  <c r="M21" i="139"/>
  <c r="I21" i="139"/>
  <c r="D69" i="139" s="1"/>
  <c r="H21" i="139"/>
  <c r="N20" i="139"/>
  <c r="M20" i="139"/>
  <c r="H20" i="139" s="1"/>
  <c r="I20" i="139"/>
  <c r="D67" i="139" s="1"/>
  <c r="N17" i="139"/>
  <c r="L17" i="139" s="1"/>
  <c r="M17" i="139"/>
  <c r="H17" i="139" s="1"/>
  <c r="I17" i="139"/>
  <c r="N16" i="139"/>
  <c r="M16" i="139"/>
  <c r="I16" i="139"/>
  <c r="D47" i="139" s="1"/>
  <c r="H16" i="139"/>
  <c r="N15" i="139"/>
  <c r="M15" i="139"/>
  <c r="I15" i="139"/>
  <c r="D59" i="139" s="1"/>
  <c r="H15" i="139"/>
  <c r="N14" i="139"/>
  <c r="M14" i="139"/>
  <c r="H14" i="139" s="1"/>
  <c r="L14" i="139"/>
  <c r="I14" i="139"/>
  <c r="N13" i="139"/>
  <c r="L13" i="139" s="1"/>
  <c r="M13" i="139"/>
  <c r="H13" i="139" s="1"/>
  <c r="I13" i="139"/>
  <c r="N12" i="139"/>
  <c r="M12" i="139"/>
  <c r="I12" i="139"/>
  <c r="D43" i="139" s="1"/>
  <c r="H12" i="139"/>
  <c r="N11" i="139"/>
  <c r="M11" i="139"/>
  <c r="I11" i="139"/>
  <c r="D55" i="139" s="1"/>
  <c r="H11" i="139"/>
  <c r="N10" i="139"/>
  <c r="M10" i="139"/>
  <c r="H10" i="139" s="1"/>
  <c r="L10" i="139"/>
  <c r="I10" i="139"/>
  <c r="N9" i="139"/>
  <c r="L9" i="139" s="1"/>
  <c r="M9" i="139"/>
  <c r="H9" i="139" s="1"/>
  <c r="I9" i="139"/>
  <c r="N8" i="139"/>
  <c r="M8" i="139"/>
  <c r="I8" i="139"/>
  <c r="D39" i="139" s="1"/>
  <c r="H8" i="139"/>
  <c r="N7" i="139"/>
  <c r="M7" i="139"/>
  <c r="I7" i="139"/>
  <c r="D37" i="139" s="1"/>
  <c r="H7" i="139"/>
  <c r="N6" i="139"/>
  <c r="M6" i="139"/>
  <c r="H6" i="139" s="1"/>
  <c r="L6" i="139"/>
  <c r="I6" i="139"/>
  <c r="D35" i="139" s="1"/>
  <c r="F89" i="138"/>
  <c r="E89" i="138"/>
  <c r="F88" i="138"/>
  <c r="E88" i="138"/>
  <c r="D88" i="138"/>
  <c r="F87" i="138"/>
  <c r="E87" i="138"/>
  <c r="F86" i="138"/>
  <c r="E86" i="138"/>
  <c r="D86" i="138"/>
  <c r="F85" i="138"/>
  <c r="E85" i="138"/>
  <c r="F84" i="138"/>
  <c r="E84" i="138"/>
  <c r="D84" i="138"/>
  <c r="F83" i="138"/>
  <c r="E83" i="138"/>
  <c r="F82" i="138"/>
  <c r="E82" i="138"/>
  <c r="D82" i="138"/>
  <c r="F77" i="138"/>
  <c r="E77" i="138"/>
  <c r="F76" i="138"/>
  <c r="E76" i="138"/>
  <c r="D76" i="138"/>
  <c r="F75" i="138"/>
  <c r="E75" i="138"/>
  <c r="F74" i="138"/>
  <c r="E74" i="138"/>
  <c r="D74" i="138"/>
  <c r="F73" i="138"/>
  <c r="E73" i="138"/>
  <c r="F72" i="138"/>
  <c r="E72" i="138"/>
  <c r="D72" i="138"/>
  <c r="F71" i="138"/>
  <c r="E71" i="138"/>
  <c r="F70" i="138"/>
  <c r="E70" i="138"/>
  <c r="D70" i="138"/>
  <c r="F69" i="138"/>
  <c r="E69" i="138"/>
  <c r="F68" i="138"/>
  <c r="E68" i="138"/>
  <c r="D68" i="138"/>
  <c r="F67" i="138"/>
  <c r="E67" i="138"/>
  <c r="F66" i="138"/>
  <c r="E66" i="138"/>
  <c r="D66" i="138"/>
  <c r="F61" i="138"/>
  <c r="E61" i="138"/>
  <c r="F60" i="138"/>
  <c r="E60" i="138"/>
  <c r="D60" i="138"/>
  <c r="F59" i="138"/>
  <c r="E59" i="138"/>
  <c r="F58" i="138"/>
  <c r="E58" i="138"/>
  <c r="D58" i="138"/>
  <c r="F57" i="138"/>
  <c r="E57" i="138"/>
  <c r="F56" i="138"/>
  <c r="E56" i="138"/>
  <c r="D56" i="138"/>
  <c r="F55" i="138"/>
  <c r="E55" i="138"/>
  <c r="F54" i="138"/>
  <c r="E54" i="138"/>
  <c r="D54" i="138"/>
  <c r="F53" i="138"/>
  <c r="E53" i="138"/>
  <c r="F52" i="138"/>
  <c r="E52" i="138"/>
  <c r="D52" i="138"/>
  <c r="F47" i="138"/>
  <c r="E47" i="138"/>
  <c r="F46" i="138"/>
  <c r="E46" i="138"/>
  <c r="D46" i="138"/>
  <c r="F45" i="138"/>
  <c r="E45" i="138"/>
  <c r="F44" i="138"/>
  <c r="E44" i="138"/>
  <c r="D44" i="138"/>
  <c r="F43" i="138"/>
  <c r="E43" i="138"/>
  <c r="F42" i="138"/>
  <c r="E42" i="138"/>
  <c r="D42" i="138"/>
  <c r="F41" i="138"/>
  <c r="E41" i="138"/>
  <c r="F40" i="138"/>
  <c r="E40" i="138"/>
  <c r="D40" i="138"/>
  <c r="F39" i="138"/>
  <c r="E39" i="138"/>
  <c r="F38" i="138"/>
  <c r="E38" i="138"/>
  <c r="D38" i="138"/>
  <c r="F37" i="138"/>
  <c r="E37" i="138"/>
  <c r="F36" i="138"/>
  <c r="E36" i="138"/>
  <c r="D36" i="138"/>
  <c r="F35" i="138"/>
  <c r="E35" i="138"/>
  <c r="F34" i="138"/>
  <c r="E34" i="138"/>
  <c r="D34" i="138"/>
  <c r="N29" i="138"/>
  <c r="M29" i="138"/>
  <c r="I29" i="138"/>
  <c r="D89" i="138" s="1"/>
  <c r="H29" i="138"/>
  <c r="N28" i="138"/>
  <c r="M28" i="138"/>
  <c r="I28" i="138"/>
  <c r="D77" i="138" s="1"/>
  <c r="H28" i="138"/>
  <c r="N27" i="138"/>
  <c r="M27" i="138"/>
  <c r="H27" i="138" s="1"/>
  <c r="I27" i="138"/>
  <c r="D87" i="138" s="1"/>
  <c r="N26" i="138"/>
  <c r="M26" i="138"/>
  <c r="I26" i="138"/>
  <c r="D75" i="138" s="1"/>
  <c r="H26" i="138"/>
  <c r="N25" i="138"/>
  <c r="M25" i="138"/>
  <c r="I25" i="138"/>
  <c r="D85" i="138" s="1"/>
  <c r="H25" i="138"/>
  <c r="N24" i="138"/>
  <c r="M24" i="138"/>
  <c r="I24" i="138"/>
  <c r="D73" i="138" s="1"/>
  <c r="H24" i="138"/>
  <c r="N23" i="138"/>
  <c r="M23" i="138"/>
  <c r="H23" i="138" s="1"/>
  <c r="I23" i="138"/>
  <c r="D83" i="138" s="1"/>
  <c r="N22" i="138"/>
  <c r="M22" i="138"/>
  <c r="I22" i="138"/>
  <c r="D71" i="138" s="1"/>
  <c r="H22" i="138"/>
  <c r="N21" i="138"/>
  <c r="M21" i="138"/>
  <c r="I21" i="138"/>
  <c r="D69" i="138" s="1"/>
  <c r="H21" i="138"/>
  <c r="N20" i="138"/>
  <c r="M20" i="138"/>
  <c r="I20" i="138"/>
  <c r="D67" i="138" s="1"/>
  <c r="H20" i="138"/>
  <c r="N17" i="138"/>
  <c r="M17" i="138"/>
  <c r="H17" i="138" s="1"/>
  <c r="L17" i="138"/>
  <c r="I17" i="138"/>
  <c r="D61" i="138" s="1"/>
  <c r="N16" i="138"/>
  <c r="L16" i="138" s="1"/>
  <c r="M16" i="138"/>
  <c r="I16" i="138"/>
  <c r="D47" i="138" s="1"/>
  <c r="H16" i="138"/>
  <c r="N15" i="138"/>
  <c r="M15" i="138"/>
  <c r="I15" i="138"/>
  <c r="D59" i="138" s="1"/>
  <c r="H15" i="138"/>
  <c r="N14" i="138"/>
  <c r="M14" i="138"/>
  <c r="L14" i="138"/>
  <c r="I14" i="138"/>
  <c r="D45" i="138" s="1"/>
  <c r="H14" i="138"/>
  <c r="N13" i="138"/>
  <c r="M13" i="138"/>
  <c r="H13" i="138" s="1"/>
  <c r="L13" i="138"/>
  <c r="I13" i="138"/>
  <c r="D57" i="138" s="1"/>
  <c r="N12" i="138"/>
  <c r="M12" i="138"/>
  <c r="I12" i="138"/>
  <c r="D43" i="138" s="1"/>
  <c r="H12" i="138"/>
  <c r="N11" i="138"/>
  <c r="M11" i="138"/>
  <c r="I11" i="138"/>
  <c r="D55" i="138" s="1"/>
  <c r="H11" i="138"/>
  <c r="N10" i="138"/>
  <c r="M10" i="138"/>
  <c r="L10" i="138"/>
  <c r="I10" i="138"/>
  <c r="D41" i="138" s="1"/>
  <c r="H10" i="138"/>
  <c r="N9" i="138"/>
  <c r="M9" i="138"/>
  <c r="H9" i="138" s="1"/>
  <c r="L9" i="138"/>
  <c r="I9" i="138"/>
  <c r="D53" i="138" s="1"/>
  <c r="N8" i="138"/>
  <c r="L8" i="138" s="1"/>
  <c r="M8" i="138"/>
  <c r="I8" i="138"/>
  <c r="D39" i="138" s="1"/>
  <c r="H8" i="138"/>
  <c r="N7" i="138"/>
  <c r="M7" i="138"/>
  <c r="I7" i="138"/>
  <c r="D37" i="138" s="1"/>
  <c r="H7" i="138"/>
  <c r="N6" i="138"/>
  <c r="M6" i="138"/>
  <c r="L6" i="138"/>
  <c r="I6" i="138"/>
  <c r="D35" i="138" s="1"/>
  <c r="H6" i="138"/>
  <c r="F89" i="137"/>
  <c r="E89" i="137"/>
  <c r="F88" i="137"/>
  <c r="E88" i="137"/>
  <c r="D88" i="137"/>
  <c r="F87" i="137"/>
  <c r="E87" i="137"/>
  <c r="F86" i="137"/>
  <c r="E86" i="137"/>
  <c r="D86" i="137"/>
  <c r="F85" i="137"/>
  <c r="E85" i="137"/>
  <c r="F84" i="137"/>
  <c r="E84" i="137"/>
  <c r="D84" i="137"/>
  <c r="F83" i="137"/>
  <c r="E83" i="137"/>
  <c r="F82" i="137"/>
  <c r="E82" i="137"/>
  <c r="D82" i="137"/>
  <c r="F77" i="137"/>
  <c r="E77" i="137"/>
  <c r="F76" i="137"/>
  <c r="E76" i="137"/>
  <c r="D76" i="137"/>
  <c r="F75" i="137"/>
  <c r="E75" i="137"/>
  <c r="F74" i="137"/>
  <c r="E74" i="137"/>
  <c r="D74" i="137"/>
  <c r="F73" i="137"/>
  <c r="E73" i="137"/>
  <c r="F72" i="137"/>
  <c r="E72" i="137"/>
  <c r="D72" i="137"/>
  <c r="F71" i="137"/>
  <c r="E71" i="137"/>
  <c r="F70" i="137"/>
  <c r="E70" i="137"/>
  <c r="D70" i="137"/>
  <c r="F69" i="137"/>
  <c r="E69" i="137"/>
  <c r="F68" i="137"/>
  <c r="E68" i="137"/>
  <c r="D68" i="137"/>
  <c r="F67" i="137"/>
  <c r="E67" i="137"/>
  <c r="F66" i="137"/>
  <c r="E66" i="137"/>
  <c r="D66" i="137"/>
  <c r="F61" i="137"/>
  <c r="E61" i="137"/>
  <c r="F60" i="137"/>
  <c r="E60" i="137"/>
  <c r="D60" i="137"/>
  <c r="F59" i="137"/>
  <c r="E59" i="137"/>
  <c r="F58" i="137"/>
  <c r="E58" i="137"/>
  <c r="D58" i="137"/>
  <c r="F57" i="137"/>
  <c r="E57" i="137"/>
  <c r="F56" i="137"/>
  <c r="E56" i="137"/>
  <c r="D56" i="137"/>
  <c r="F55" i="137"/>
  <c r="E55" i="137"/>
  <c r="F54" i="137"/>
  <c r="E54" i="137"/>
  <c r="D54" i="137"/>
  <c r="F53" i="137"/>
  <c r="E53" i="137"/>
  <c r="F52" i="137"/>
  <c r="E52" i="137"/>
  <c r="D52" i="137"/>
  <c r="F47" i="137"/>
  <c r="E47" i="137"/>
  <c r="F46" i="137"/>
  <c r="E46" i="137"/>
  <c r="D46" i="137"/>
  <c r="F45" i="137"/>
  <c r="E45" i="137"/>
  <c r="F44" i="137"/>
  <c r="E44" i="137"/>
  <c r="D44" i="137"/>
  <c r="F43" i="137"/>
  <c r="E43" i="137"/>
  <c r="F42" i="137"/>
  <c r="E42" i="137"/>
  <c r="D42" i="137"/>
  <c r="F41" i="137"/>
  <c r="E41" i="137"/>
  <c r="F40" i="137"/>
  <c r="E40" i="137"/>
  <c r="D40" i="137"/>
  <c r="F39" i="137"/>
  <c r="E39" i="137"/>
  <c r="F38" i="137"/>
  <c r="E38" i="137"/>
  <c r="D38" i="137"/>
  <c r="F37" i="137"/>
  <c r="E37" i="137"/>
  <c r="F36" i="137"/>
  <c r="E36" i="137"/>
  <c r="D36" i="137"/>
  <c r="F35" i="137"/>
  <c r="E35" i="137"/>
  <c r="F34" i="137"/>
  <c r="E34" i="137"/>
  <c r="D34" i="137"/>
  <c r="N29" i="137"/>
  <c r="M29" i="137"/>
  <c r="I29" i="137"/>
  <c r="D89" i="137" s="1"/>
  <c r="H29" i="137"/>
  <c r="N28" i="137"/>
  <c r="M28" i="137"/>
  <c r="I28" i="137"/>
  <c r="D77" i="137" s="1"/>
  <c r="H28" i="137"/>
  <c r="N27" i="137"/>
  <c r="M27" i="137"/>
  <c r="H27" i="137" s="1"/>
  <c r="I27" i="137"/>
  <c r="D87" i="137" s="1"/>
  <c r="N26" i="137"/>
  <c r="M26" i="137"/>
  <c r="I26" i="137"/>
  <c r="D75" i="137" s="1"/>
  <c r="H26" i="137"/>
  <c r="N25" i="137"/>
  <c r="M25" i="137"/>
  <c r="H25" i="137" s="1"/>
  <c r="I25" i="137"/>
  <c r="D85" i="137" s="1"/>
  <c r="N24" i="137"/>
  <c r="M24" i="137"/>
  <c r="I24" i="137"/>
  <c r="D73" i="137" s="1"/>
  <c r="H24" i="137"/>
  <c r="N23" i="137"/>
  <c r="M23" i="137"/>
  <c r="H23" i="137" s="1"/>
  <c r="I23" i="137"/>
  <c r="D83" i="137" s="1"/>
  <c r="N22" i="137"/>
  <c r="M22" i="137"/>
  <c r="I22" i="137"/>
  <c r="D71" i="137" s="1"/>
  <c r="H22" i="137"/>
  <c r="N21" i="137"/>
  <c r="M21" i="137"/>
  <c r="H21" i="137" s="1"/>
  <c r="I21" i="137"/>
  <c r="D69" i="137" s="1"/>
  <c r="N20" i="137"/>
  <c r="M20" i="137"/>
  <c r="I20" i="137"/>
  <c r="D67" i="137" s="1"/>
  <c r="H20" i="137"/>
  <c r="N17" i="137"/>
  <c r="M17" i="137"/>
  <c r="H17" i="137" s="1"/>
  <c r="I17" i="137"/>
  <c r="L17" i="137" s="1"/>
  <c r="N16" i="137"/>
  <c r="L16" i="137" s="1"/>
  <c r="M16" i="137"/>
  <c r="I16" i="137"/>
  <c r="D47" i="137" s="1"/>
  <c r="H16" i="137"/>
  <c r="N15" i="137"/>
  <c r="M15" i="137"/>
  <c r="H15" i="137" s="1"/>
  <c r="I15" i="137"/>
  <c r="D59" i="137" s="1"/>
  <c r="N14" i="137"/>
  <c r="M14" i="137"/>
  <c r="L14" i="137"/>
  <c r="I14" i="137"/>
  <c r="D45" i="137" s="1"/>
  <c r="H14" i="137"/>
  <c r="N13" i="137"/>
  <c r="M13" i="137"/>
  <c r="H13" i="137" s="1"/>
  <c r="I13" i="137"/>
  <c r="L13" i="137" s="1"/>
  <c r="N12" i="137"/>
  <c r="L12" i="137" s="1"/>
  <c r="M12" i="137"/>
  <c r="I12" i="137"/>
  <c r="D43" i="137" s="1"/>
  <c r="H12" i="137"/>
  <c r="N11" i="137"/>
  <c r="M11" i="137"/>
  <c r="H11" i="137" s="1"/>
  <c r="I11" i="137"/>
  <c r="D55" i="137" s="1"/>
  <c r="N10" i="137"/>
  <c r="M10" i="137"/>
  <c r="L10" i="137"/>
  <c r="I10" i="137"/>
  <c r="D41" i="137" s="1"/>
  <c r="H10" i="137"/>
  <c r="N9" i="137"/>
  <c r="M9" i="137"/>
  <c r="H9" i="137" s="1"/>
  <c r="I9" i="137"/>
  <c r="L9" i="137" s="1"/>
  <c r="N8" i="137"/>
  <c r="L8" i="137" s="1"/>
  <c r="M8" i="137"/>
  <c r="I8" i="137"/>
  <c r="D39" i="137" s="1"/>
  <c r="H8" i="137"/>
  <c r="N7" i="137"/>
  <c r="M7" i="137"/>
  <c r="H7" i="137" s="1"/>
  <c r="I7" i="137"/>
  <c r="D37" i="137" s="1"/>
  <c r="N6" i="137"/>
  <c r="M6" i="137"/>
  <c r="L6" i="137"/>
  <c r="I6" i="137"/>
  <c r="D35" i="137" s="1"/>
  <c r="H6" i="137"/>
  <c r="F89" i="136"/>
  <c r="E89" i="136"/>
  <c r="F88" i="136"/>
  <c r="E88" i="136"/>
  <c r="D88" i="136"/>
  <c r="F87" i="136"/>
  <c r="E87" i="136"/>
  <c r="F86" i="136"/>
  <c r="E86" i="136"/>
  <c r="D86" i="136"/>
  <c r="F85" i="136"/>
  <c r="E85" i="136"/>
  <c r="F84" i="136"/>
  <c r="E84" i="136"/>
  <c r="D84" i="136"/>
  <c r="F83" i="136"/>
  <c r="E83" i="136"/>
  <c r="F82" i="136"/>
  <c r="E82" i="136"/>
  <c r="D82" i="136"/>
  <c r="F77" i="136"/>
  <c r="E77" i="136"/>
  <c r="D77" i="136"/>
  <c r="F76" i="136"/>
  <c r="E76" i="136"/>
  <c r="D76" i="136"/>
  <c r="F75" i="136"/>
  <c r="E75" i="136"/>
  <c r="F74" i="136"/>
  <c r="E74" i="136"/>
  <c r="D74" i="136"/>
  <c r="F73" i="136"/>
  <c r="E73" i="136"/>
  <c r="D73" i="136"/>
  <c r="F72" i="136"/>
  <c r="E72" i="136"/>
  <c r="D72" i="136"/>
  <c r="F71" i="136"/>
  <c r="E71" i="136"/>
  <c r="F70" i="136"/>
  <c r="E70" i="136"/>
  <c r="D70" i="136"/>
  <c r="F69" i="136"/>
  <c r="E69" i="136"/>
  <c r="F68" i="136"/>
  <c r="E68" i="136"/>
  <c r="D68" i="136"/>
  <c r="F67" i="136"/>
  <c r="E67" i="136"/>
  <c r="F66" i="136"/>
  <c r="E66" i="136"/>
  <c r="D66" i="136"/>
  <c r="F61" i="136"/>
  <c r="E61" i="136"/>
  <c r="D61" i="136"/>
  <c r="F60" i="136"/>
  <c r="E60" i="136"/>
  <c r="D60" i="136"/>
  <c r="F59" i="136"/>
  <c r="E59" i="136"/>
  <c r="F58" i="136"/>
  <c r="E58" i="136"/>
  <c r="D58" i="136"/>
  <c r="F57" i="136"/>
  <c r="E57" i="136"/>
  <c r="D57" i="136"/>
  <c r="F56" i="136"/>
  <c r="E56" i="136"/>
  <c r="D56" i="136"/>
  <c r="F55" i="136"/>
  <c r="E55" i="136"/>
  <c r="F54" i="136"/>
  <c r="E54" i="136"/>
  <c r="D54" i="136"/>
  <c r="F53" i="136"/>
  <c r="E53" i="136"/>
  <c r="D53" i="136"/>
  <c r="F52" i="136"/>
  <c r="E52" i="136"/>
  <c r="D52" i="136"/>
  <c r="F47" i="136"/>
  <c r="E47" i="136"/>
  <c r="F46" i="136"/>
  <c r="E46" i="136"/>
  <c r="D46" i="136"/>
  <c r="F45" i="136"/>
  <c r="E45" i="136"/>
  <c r="D45" i="136"/>
  <c r="F44" i="136"/>
  <c r="E44" i="136"/>
  <c r="D44" i="136"/>
  <c r="F43" i="136"/>
  <c r="E43" i="136"/>
  <c r="F42" i="136"/>
  <c r="E42" i="136"/>
  <c r="D42" i="136"/>
  <c r="F41" i="136"/>
  <c r="E41" i="136"/>
  <c r="D41" i="136"/>
  <c r="F40" i="136"/>
  <c r="E40" i="136"/>
  <c r="D40" i="136"/>
  <c r="F39" i="136"/>
  <c r="E39" i="136"/>
  <c r="F38" i="136"/>
  <c r="E38" i="136"/>
  <c r="D38" i="136"/>
  <c r="F37" i="136"/>
  <c r="E37" i="136"/>
  <c r="F36" i="136"/>
  <c r="E36" i="136"/>
  <c r="D36" i="136"/>
  <c r="F35" i="136"/>
  <c r="E35" i="136"/>
  <c r="F34" i="136"/>
  <c r="E34" i="136"/>
  <c r="D34" i="136"/>
  <c r="N29" i="136"/>
  <c r="M29" i="136"/>
  <c r="I29" i="136"/>
  <c r="D89" i="136" s="1"/>
  <c r="H29" i="136"/>
  <c r="N28" i="136"/>
  <c r="M28" i="136"/>
  <c r="H28" i="136" s="1"/>
  <c r="I28" i="136"/>
  <c r="N27" i="136"/>
  <c r="M27" i="136"/>
  <c r="H27" i="136" s="1"/>
  <c r="I27" i="136"/>
  <c r="D87" i="136" s="1"/>
  <c r="N26" i="136"/>
  <c r="M26" i="136"/>
  <c r="I26" i="136"/>
  <c r="D75" i="136" s="1"/>
  <c r="H26" i="136"/>
  <c r="N25" i="136"/>
  <c r="M25" i="136"/>
  <c r="I25" i="136"/>
  <c r="D85" i="136" s="1"/>
  <c r="H25" i="136"/>
  <c r="N24" i="136"/>
  <c r="M24" i="136"/>
  <c r="H24" i="136" s="1"/>
  <c r="I24" i="136"/>
  <c r="N23" i="136"/>
  <c r="M23" i="136"/>
  <c r="H23" i="136" s="1"/>
  <c r="I23" i="136"/>
  <c r="D83" i="136" s="1"/>
  <c r="N22" i="136"/>
  <c r="M22" i="136"/>
  <c r="I22" i="136"/>
  <c r="D71" i="136" s="1"/>
  <c r="H22" i="136"/>
  <c r="N21" i="136"/>
  <c r="M21" i="136"/>
  <c r="I21" i="136"/>
  <c r="H21" i="136"/>
  <c r="N20" i="136"/>
  <c r="M20" i="136"/>
  <c r="H20" i="136" s="1"/>
  <c r="I20" i="136"/>
  <c r="D67" i="136" s="1"/>
  <c r="N17" i="136"/>
  <c r="L17" i="136" s="1"/>
  <c r="M17" i="136"/>
  <c r="H17" i="136" s="1"/>
  <c r="I17" i="136"/>
  <c r="N16" i="136"/>
  <c r="M16" i="136"/>
  <c r="I16" i="136"/>
  <c r="D47" i="136" s="1"/>
  <c r="H16" i="136"/>
  <c r="N15" i="136"/>
  <c r="M15" i="136"/>
  <c r="I15" i="136"/>
  <c r="D59" i="136" s="1"/>
  <c r="H15" i="136"/>
  <c r="N14" i="136"/>
  <c r="M14" i="136"/>
  <c r="H14" i="136" s="1"/>
  <c r="L14" i="136"/>
  <c r="I14" i="136"/>
  <c r="N13" i="136"/>
  <c r="L13" i="136" s="1"/>
  <c r="M13" i="136"/>
  <c r="H13" i="136" s="1"/>
  <c r="I13" i="136"/>
  <c r="N12" i="136"/>
  <c r="M12" i="136"/>
  <c r="I12" i="136"/>
  <c r="D43" i="136" s="1"/>
  <c r="H12" i="136"/>
  <c r="N11" i="136"/>
  <c r="M11" i="136"/>
  <c r="I11" i="136"/>
  <c r="D55" i="136" s="1"/>
  <c r="H11" i="136"/>
  <c r="N10" i="136"/>
  <c r="M10" i="136"/>
  <c r="H10" i="136" s="1"/>
  <c r="L10" i="136"/>
  <c r="I10" i="136"/>
  <c r="N9" i="136"/>
  <c r="L9" i="136" s="1"/>
  <c r="M9" i="136"/>
  <c r="H9" i="136" s="1"/>
  <c r="I9" i="136"/>
  <c r="N8" i="136"/>
  <c r="M8" i="136"/>
  <c r="I8" i="136"/>
  <c r="D39" i="136" s="1"/>
  <c r="H8" i="136"/>
  <c r="N7" i="136"/>
  <c r="M7" i="136"/>
  <c r="I7" i="136"/>
  <c r="L7" i="136" s="1"/>
  <c r="H7" i="136"/>
  <c r="N6" i="136"/>
  <c r="M6" i="136"/>
  <c r="H6" i="136" s="1"/>
  <c r="L6" i="136"/>
  <c r="I6" i="136"/>
  <c r="D35" i="136" s="1"/>
  <c r="F89" i="135"/>
  <c r="E89" i="135"/>
  <c r="F88" i="135"/>
  <c r="E88" i="135"/>
  <c r="D88" i="135"/>
  <c r="F87" i="135"/>
  <c r="E87" i="135"/>
  <c r="F86" i="135"/>
  <c r="E86" i="135"/>
  <c r="D86" i="135"/>
  <c r="F85" i="135"/>
  <c r="E85" i="135"/>
  <c r="F84" i="135"/>
  <c r="E84" i="135"/>
  <c r="D84" i="135"/>
  <c r="F83" i="135"/>
  <c r="E83" i="135"/>
  <c r="F82" i="135"/>
  <c r="E82" i="135"/>
  <c r="D82" i="135"/>
  <c r="F77" i="135"/>
  <c r="E77" i="135"/>
  <c r="F76" i="135"/>
  <c r="E76" i="135"/>
  <c r="D76" i="135"/>
  <c r="F75" i="135"/>
  <c r="E75" i="135"/>
  <c r="F74" i="135"/>
  <c r="E74" i="135"/>
  <c r="D74" i="135"/>
  <c r="F73" i="135"/>
  <c r="E73" i="135"/>
  <c r="F72" i="135"/>
  <c r="E72" i="135"/>
  <c r="D72" i="135"/>
  <c r="F71" i="135"/>
  <c r="E71" i="135"/>
  <c r="F70" i="135"/>
  <c r="E70" i="135"/>
  <c r="D70" i="135"/>
  <c r="F69" i="135"/>
  <c r="E69" i="135"/>
  <c r="F68" i="135"/>
  <c r="E68" i="135"/>
  <c r="D68" i="135"/>
  <c r="F67" i="135"/>
  <c r="E67" i="135"/>
  <c r="F66" i="135"/>
  <c r="E66" i="135"/>
  <c r="D66" i="135"/>
  <c r="F61" i="135"/>
  <c r="E61" i="135"/>
  <c r="F60" i="135"/>
  <c r="E60" i="135"/>
  <c r="D60" i="135"/>
  <c r="F59" i="135"/>
  <c r="E59" i="135"/>
  <c r="F58" i="135"/>
  <c r="E58" i="135"/>
  <c r="D58" i="135"/>
  <c r="F57" i="135"/>
  <c r="E57" i="135"/>
  <c r="F56" i="135"/>
  <c r="E56" i="135"/>
  <c r="D56" i="135"/>
  <c r="F55" i="135"/>
  <c r="E55" i="135"/>
  <c r="F54" i="135"/>
  <c r="E54" i="135"/>
  <c r="D54" i="135"/>
  <c r="F53" i="135"/>
  <c r="E53" i="135"/>
  <c r="F52" i="135"/>
  <c r="E52" i="135"/>
  <c r="D52" i="135"/>
  <c r="F47" i="135"/>
  <c r="E47" i="135"/>
  <c r="F46" i="135"/>
  <c r="E46" i="135"/>
  <c r="D46" i="135"/>
  <c r="F45" i="135"/>
  <c r="E45" i="135"/>
  <c r="F44" i="135"/>
  <c r="E44" i="135"/>
  <c r="D44" i="135"/>
  <c r="F43" i="135"/>
  <c r="E43" i="135"/>
  <c r="F42" i="135"/>
  <c r="E42" i="135"/>
  <c r="D42" i="135"/>
  <c r="F41" i="135"/>
  <c r="E41" i="135"/>
  <c r="F40" i="135"/>
  <c r="E40" i="135"/>
  <c r="D40" i="135"/>
  <c r="F39" i="135"/>
  <c r="E39" i="135"/>
  <c r="F38" i="135"/>
  <c r="E38" i="135"/>
  <c r="D38" i="135"/>
  <c r="F37" i="135"/>
  <c r="E37" i="135"/>
  <c r="F36" i="135"/>
  <c r="E36" i="135"/>
  <c r="D36" i="135"/>
  <c r="F35" i="135"/>
  <c r="E35" i="135"/>
  <c r="F34" i="135"/>
  <c r="E34" i="135"/>
  <c r="D34" i="135"/>
  <c r="N29" i="135"/>
  <c r="M29" i="135"/>
  <c r="I29" i="135"/>
  <c r="D89" i="135" s="1"/>
  <c r="H29" i="135"/>
  <c r="N28" i="135"/>
  <c r="M28" i="135"/>
  <c r="I28" i="135"/>
  <c r="D77" i="135" s="1"/>
  <c r="H28" i="135"/>
  <c r="N27" i="135"/>
  <c r="M27" i="135"/>
  <c r="H27" i="135" s="1"/>
  <c r="I27" i="135"/>
  <c r="D87" i="135" s="1"/>
  <c r="N26" i="135"/>
  <c r="M26" i="135"/>
  <c r="I26" i="135"/>
  <c r="D75" i="135" s="1"/>
  <c r="H26" i="135"/>
  <c r="N25" i="135"/>
  <c r="M25" i="135"/>
  <c r="I25" i="135"/>
  <c r="D85" i="135" s="1"/>
  <c r="H25" i="135"/>
  <c r="N24" i="135"/>
  <c r="M24" i="135"/>
  <c r="I24" i="135"/>
  <c r="D73" i="135" s="1"/>
  <c r="H24" i="135"/>
  <c r="N23" i="135"/>
  <c r="M23" i="135"/>
  <c r="H23" i="135" s="1"/>
  <c r="I23" i="135"/>
  <c r="D83" i="135" s="1"/>
  <c r="N22" i="135"/>
  <c r="M22" i="135"/>
  <c r="I22" i="135"/>
  <c r="D71" i="135" s="1"/>
  <c r="H22" i="135"/>
  <c r="N21" i="135"/>
  <c r="M21" i="135"/>
  <c r="I21" i="135"/>
  <c r="D69" i="135" s="1"/>
  <c r="H21" i="135"/>
  <c r="N20" i="135"/>
  <c r="M20" i="135"/>
  <c r="I20" i="135"/>
  <c r="D67" i="135" s="1"/>
  <c r="H20" i="135"/>
  <c r="N17" i="135"/>
  <c r="M17" i="135"/>
  <c r="H17" i="135" s="1"/>
  <c r="L17" i="135"/>
  <c r="I17" i="135"/>
  <c r="D61" i="135" s="1"/>
  <c r="N16" i="135"/>
  <c r="L16" i="135" s="1"/>
  <c r="M16" i="135"/>
  <c r="I16" i="135"/>
  <c r="D47" i="135" s="1"/>
  <c r="H16" i="135"/>
  <c r="N15" i="135"/>
  <c r="M15" i="135"/>
  <c r="I15" i="135"/>
  <c r="D59" i="135" s="1"/>
  <c r="H15" i="135"/>
  <c r="N14" i="135"/>
  <c r="M14" i="135"/>
  <c r="L14" i="135"/>
  <c r="I14" i="135"/>
  <c r="D45" i="135" s="1"/>
  <c r="H14" i="135"/>
  <c r="N13" i="135"/>
  <c r="M13" i="135"/>
  <c r="H13" i="135" s="1"/>
  <c r="L13" i="135"/>
  <c r="I13" i="135"/>
  <c r="D57" i="135" s="1"/>
  <c r="N12" i="135"/>
  <c r="L12" i="135" s="1"/>
  <c r="M12" i="135"/>
  <c r="I12" i="135"/>
  <c r="D43" i="135" s="1"/>
  <c r="H12" i="135"/>
  <c r="N11" i="135"/>
  <c r="M11" i="135"/>
  <c r="I11" i="135"/>
  <c r="D55" i="135" s="1"/>
  <c r="H11" i="135"/>
  <c r="N10" i="135"/>
  <c r="M10" i="135"/>
  <c r="L10" i="135"/>
  <c r="I10" i="135"/>
  <c r="D41" i="135" s="1"/>
  <c r="H10" i="135"/>
  <c r="N9" i="135"/>
  <c r="M9" i="135"/>
  <c r="H9" i="135" s="1"/>
  <c r="L9" i="135"/>
  <c r="I9" i="135"/>
  <c r="D53" i="135" s="1"/>
  <c r="N8" i="135"/>
  <c r="L8" i="135" s="1"/>
  <c r="M8" i="135"/>
  <c r="I8" i="135"/>
  <c r="D39" i="135" s="1"/>
  <c r="H8" i="135"/>
  <c r="N7" i="135"/>
  <c r="M7" i="135"/>
  <c r="I7" i="135"/>
  <c r="D37" i="135" s="1"/>
  <c r="H7" i="135"/>
  <c r="N6" i="135"/>
  <c r="M6" i="135"/>
  <c r="L6" i="135"/>
  <c r="I6" i="135"/>
  <c r="D35" i="135" s="1"/>
  <c r="H6" i="135"/>
  <c r="F89" i="134"/>
  <c r="E89" i="134"/>
  <c r="F88" i="134"/>
  <c r="E88" i="134"/>
  <c r="D88" i="134"/>
  <c r="F87" i="134"/>
  <c r="E87" i="134"/>
  <c r="F86" i="134"/>
  <c r="E86" i="134"/>
  <c r="D86" i="134"/>
  <c r="F85" i="134"/>
  <c r="E85" i="134"/>
  <c r="F84" i="134"/>
  <c r="E84" i="134"/>
  <c r="D84" i="134"/>
  <c r="F83" i="134"/>
  <c r="E83" i="134"/>
  <c r="F82" i="134"/>
  <c r="E82" i="134"/>
  <c r="D82" i="134"/>
  <c r="F77" i="134"/>
  <c r="E77" i="134"/>
  <c r="D77" i="134"/>
  <c r="F76" i="134"/>
  <c r="E76" i="134"/>
  <c r="D76" i="134"/>
  <c r="F75" i="134"/>
  <c r="E75" i="134"/>
  <c r="F74" i="134"/>
  <c r="E74" i="134"/>
  <c r="D74" i="134"/>
  <c r="F73" i="134"/>
  <c r="E73" i="134"/>
  <c r="D73" i="134"/>
  <c r="F72" i="134"/>
  <c r="E72" i="134"/>
  <c r="D72" i="134"/>
  <c r="F71" i="134"/>
  <c r="E71" i="134"/>
  <c r="F70" i="134"/>
  <c r="E70" i="134"/>
  <c r="D70" i="134"/>
  <c r="F69" i="134"/>
  <c r="E69" i="134"/>
  <c r="F68" i="134"/>
  <c r="E68" i="134"/>
  <c r="D68" i="134"/>
  <c r="F67" i="134"/>
  <c r="E67" i="134"/>
  <c r="F66" i="134"/>
  <c r="E66" i="134"/>
  <c r="D66" i="134"/>
  <c r="F61" i="134"/>
  <c r="E61" i="134"/>
  <c r="D61" i="134"/>
  <c r="F60" i="134"/>
  <c r="E60" i="134"/>
  <c r="D60" i="134"/>
  <c r="F59" i="134"/>
  <c r="E59" i="134"/>
  <c r="F58" i="134"/>
  <c r="E58" i="134"/>
  <c r="D58" i="134"/>
  <c r="F57" i="134"/>
  <c r="E57" i="134"/>
  <c r="D57" i="134"/>
  <c r="F56" i="134"/>
  <c r="E56" i="134"/>
  <c r="D56" i="134"/>
  <c r="F55" i="134"/>
  <c r="E55" i="134"/>
  <c r="F54" i="134"/>
  <c r="E54" i="134"/>
  <c r="D54" i="134"/>
  <c r="F53" i="134"/>
  <c r="E53" i="134"/>
  <c r="D53" i="134"/>
  <c r="F52" i="134"/>
  <c r="E52" i="134"/>
  <c r="D52" i="134"/>
  <c r="F47" i="134"/>
  <c r="E47" i="134"/>
  <c r="F46" i="134"/>
  <c r="E46" i="134"/>
  <c r="D46" i="134"/>
  <c r="F45" i="134"/>
  <c r="E45" i="134"/>
  <c r="D45" i="134"/>
  <c r="F44" i="134"/>
  <c r="E44" i="134"/>
  <c r="D44" i="134"/>
  <c r="F43" i="134"/>
  <c r="E43" i="134"/>
  <c r="F42" i="134"/>
  <c r="E42" i="134"/>
  <c r="D42" i="134"/>
  <c r="F41" i="134"/>
  <c r="E41" i="134"/>
  <c r="D41" i="134"/>
  <c r="F40" i="134"/>
  <c r="E40" i="134"/>
  <c r="D40" i="134"/>
  <c r="F39" i="134"/>
  <c r="E39" i="134"/>
  <c r="F38" i="134"/>
  <c r="E38" i="134"/>
  <c r="D38" i="134"/>
  <c r="F37" i="134"/>
  <c r="E37" i="134"/>
  <c r="F36" i="134"/>
  <c r="E36" i="134"/>
  <c r="D36" i="134"/>
  <c r="F35" i="134"/>
  <c r="E35" i="134"/>
  <c r="F34" i="134"/>
  <c r="E34" i="134"/>
  <c r="D34" i="134"/>
  <c r="N29" i="134"/>
  <c r="M29" i="134"/>
  <c r="H29" i="134" s="1"/>
  <c r="I29" i="134"/>
  <c r="D89" i="134" s="1"/>
  <c r="N28" i="134"/>
  <c r="M28" i="134"/>
  <c r="H28" i="134" s="1"/>
  <c r="I28" i="134"/>
  <c r="N27" i="134"/>
  <c r="M27" i="134"/>
  <c r="H27" i="134" s="1"/>
  <c r="I27" i="134"/>
  <c r="D87" i="134" s="1"/>
  <c r="N26" i="134"/>
  <c r="M26" i="134"/>
  <c r="I26" i="134"/>
  <c r="D75" i="134" s="1"/>
  <c r="H26" i="134"/>
  <c r="N25" i="134"/>
  <c r="M25" i="134"/>
  <c r="H25" i="134" s="1"/>
  <c r="I25" i="134"/>
  <c r="D85" i="134" s="1"/>
  <c r="N24" i="134"/>
  <c r="M24" i="134"/>
  <c r="H24" i="134" s="1"/>
  <c r="I24" i="134"/>
  <c r="N23" i="134"/>
  <c r="M23" i="134"/>
  <c r="H23" i="134" s="1"/>
  <c r="I23" i="134"/>
  <c r="D83" i="134" s="1"/>
  <c r="N22" i="134"/>
  <c r="M22" i="134"/>
  <c r="I22" i="134"/>
  <c r="D71" i="134" s="1"/>
  <c r="H22" i="134"/>
  <c r="N21" i="134"/>
  <c r="M21" i="134"/>
  <c r="H21" i="134" s="1"/>
  <c r="I21" i="134"/>
  <c r="D69" i="134" s="1"/>
  <c r="N20" i="134"/>
  <c r="M20" i="134"/>
  <c r="H20" i="134" s="1"/>
  <c r="I20" i="134"/>
  <c r="D67" i="134" s="1"/>
  <c r="N17" i="134"/>
  <c r="M17" i="134"/>
  <c r="H17" i="134" s="1"/>
  <c r="I17" i="134"/>
  <c r="L17" i="134" s="1"/>
  <c r="N16" i="134"/>
  <c r="M16" i="134"/>
  <c r="H16" i="134" s="1"/>
  <c r="I16" i="134"/>
  <c r="D47" i="134" s="1"/>
  <c r="N15" i="134"/>
  <c r="M15" i="134"/>
  <c r="H15" i="134" s="1"/>
  <c r="I15" i="134"/>
  <c r="D59" i="134" s="1"/>
  <c r="N14" i="134"/>
  <c r="M14" i="134"/>
  <c r="H14" i="134" s="1"/>
  <c r="L14" i="134"/>
  <c r="I14" i="134"/>
  <c r="N13" i="134"/>
  <c r="M13" i="134"/>
  <c r="H13" i="134" s="1"/>
  <c r="I13" i="134"/>
  <c r="L13" i="134" s="1"/>
  <c r="N12" i="134"/>
  <c r="M12" i="134"/>
  <c r="I12" i="134"/>
  <c r="D43" i="134" s="1"/>
  <c r="H12" i="134"/>
  <c r="N11" i="134"/>
  <c r="M11" i="134"/>
  <c r="H11" i="134" s="1"/>
  <c r="I11" i="134"/>
  <c r="D55" i="134" s="1"/>
  <c r="N10" i="134"/>
  <c r="M10" i="134"/>
  <c r="H10" i="134" s="1"/>
  <c r="L10" i="134"/>
  <c r="I10" i="134"/>
  <c r="N9" i="134"/>
  <c r="M9" i="134"/>
  <c r="H9" i="134" s="1"/>
  <c r="I9" i="134"/>
  <c r="L9" i="134" s="1"/>
  <c r="N8" i="134"/>
  <c r="M8" i="134"/>
  <c r="I8" i="134"/>
  <c r="D39" i="134" s="1"/>
  <c r="H8" i="134"/>
  <c r="N7" i="134"/>
  <c r="M7" i="134"/>
  <c r="H7" i="134" s="1"/>
  <c r="I7" i="134"/>
  <c r="D37" i="134" s="1"/>
  <c r="N6" i="134"/>
  <c r="M6" i="134"/>
  <c r="H6" i="134" s="1"/>
  <c r="I6" i="134"/>
  <c r="D35" i="134" s="1"/>
  <c r="F89" i="133"/>
  <c r="E89" i="133"/>
  <c r="F88" i="133"/>
  <c r="E88" i="133"/>
  <c r="D88" i="133"/>
  <c r="F87" i="133"/>
  <c r="E87" i="133"/>
  <c r="F86" i="133"/>
  <c r="E86" i="133"/>
  <c r="D86" i="133"/>
  <c r="F85" i="133"/>
  <c r="E85" i="133"/>
  <c r="F84" i="133"/>
  <c r="E84" i="133"/>
  <c r="D84" i="133"/>
  <c r="F83" i="133"/>
  <c r="E83" i="133"/>
  <c r="F82" i="133"/>
  <c r="E82" i="133"/>
  <c r="D82" i="133"/>
  <c r="F77" i="133"/>
  <c r="E77" i="133"/>
  <c r="F76" i="133"/>
  <c r="E76" i="133"/>
  <c r="D76" i="133"/>
  <c r="F75" i="133"/>
  <c r="E75" i="133"/>
  <c r="F74" i="133"/>
  <c r="E74" i="133"/>
  <c r="D74" i="133"/>
  <c r="F73" i="133"/>
  <c r="E73" i="133"/>
  <c r="F72" i="133"/>
  <c r="E72" i="133"/>
  <c r="D72" i="133"/>
  <c r="F71" i="133"/>
  <c r="E71" i="133"/>
  <c r="F70" i="133"/>
  <c r="E70" i="133"/>
  <c r="D70" i="133"/>
  <c r="F69" i="133"/>
  <c r="E69" i="133"/>
  <c r="F68" i="133"/>
  <c r="E68" i="133"/>
  <c r="D68" i="133"/>
  <c r="F67" i="133"/>
  <c r="E67" i="133"/>
  <c r="F66" i="133"/>
  <c r="E66" i="133"/>
  <c r="D66" i="133"/>
  <c r="F61" i="133"/>
  <c r="E61" i="133"/>
  <c r="F60" i="133"/>
  <c r="E60" i="133"/>
  <c r="D60" i="133"/>
  <c r="F59" i="133"/>
  <c r="E59" i="133"/>
  <c r="F58" i="133"/>
  <c r="E58" i="133"/>
  <c r="D58" i="133"/>
  <c r="F57" i="133"/>
  <c r="E57" i="133"/>
  <c r="F56" i="133"/>
  <c r="E56" i="133"/>
  <c r="D56" i="133"/>
  <c r="F55" i="133"/>
  <c r="E55" i="133"/>
  <c r="F54" i="133"/>
  <c r="E54" i="133"/>
  <c r="D54" i="133"/>
  <c r="F53" i="133"/>
  <c r="E53" i="133"/>
  <c r="F52" i="133"/>
  <c r="E52" i="133"/>
  <c r="D52" i="133"/>
  <c r="F47" i="133"/>
  <c r="E47" i="133"/>
  <c r="F46" i="133"/>
  <c r="E46" i="133"/>
  <c r="D46" i="133"/>
  <c r="F45" i="133"/>
  <c r="E45" i="133"/>
  <c r="F44" i="133"/>
  <c r="E44" i="133"/>
  <c r="D44" i="133"/>
  <c r="F43" i="133"/>
  <c r="E43" i="133"/>
  <c r="F42" i="133"/>
  <c r="E42" i="133"/>
  <c r="D42" i="133"/>
  <c r="F41" i="133"/>
  <c r="E41" i="133"/>
  <c r="F40" i="133"/>
  <c r="E40" i="133"/>
  <c r="D40" i="133"/>
  <c r="F39" i="133"/>
  <c r="E39" i="133"/>
  <c r="F38" i="133"/>
  <c r="E38" i="133"/>
  <c r="D38" i="133"/>
  <c r="F37" i="133"/>
  <c r="E37" i="133"/>
  <c r="F36" i="133"/>
  <c r="E36" i="133"/>
  <c r="D36" i="133"/>
  <c r="F35" i="133"/>
  <c r="E35" i="133"/>
  <c r="F34" i="133"/>
  <c r="E34" i="133"/>
  <c r="D34" i="133"/>
  <c r="N29" i="133"/>
  <c r="M29" i="133"/>
  <c r="I29" i="133"/>
  <c r="D89" i="133" s="1"/>
  <c r="H29" i="133"/>
  <c r="N28" i="133"/>
  <c r="M28" i="133"/>
  <c r="I28" i="133"/>
  <c r="D77" i="133" s="1"/>
  <c r="H28" i="133"/>
  <c r="N27" i="133"/>
  <c r="M27" i="133"/>
  <c r="H27" i="133" s="1"/>
  <c r="I27" i="133"/>
  <c r="D87" i="133" s="1"/>
  <c r="N26" i="133"/>
  <c r="M26" i="133"/>
  <c r="I26" i="133"/>
  <c r="D75" i="133" s="1"/>
  <c r="H26" i="133"/>
  <c r="N25" i="133"/>
  <c r="M25" i="133"/>
  <c r="I25" i="133"/>
  <c r="D85" i="133" s="1"/>
  <c r="H25" i="133"/>
  <c r="N24" i="133"/>
  <c r="M24" i="133"/>
  <c r="I24" i="133"/>
  <c r="D73" i="133" s="1"/>
  <c r="H24" i="133"/>
  <c r="N23" i="133"/>
  <c r="M23" i="133"/>
  <c r="H23" i="133" s="1"/>
  <c r="I23" i="133"/>
  <c r="D83" i="133" s="1"/>
  <c r="N22" i="133"/>
  <c r="M22" i="133"/>
  <c r="I22" i="133"/>
  <c r="D71" i="133" s="1"/>
  <c r="H22" i="133"/>
  <c r="N21" i="133"/>
  <c r="M21" i="133"/>
  <c r="I21" i="133"/>
  <c r="D69" i="133" s="1"/>
  <c r="H21" i="133"/>
  <c r="N20" i="133"/>
  <c r="M20" i="133"/>
  <c r="I20" i="133"/>
  <c r="D67" i="133" s="1"/>
  <c r="H20" i="133"/>
  <c r="N17" i="133"/>
  <c r="M17" i="133"/>
  <c r="H17" i="133" s="1"/>
  <c r="I17" i="133"/>
  <c r="D61" i="133" s="1"/>
  <c r="N16" i="133"/>
  <c r="M16" i="133"/>
  <c r="H16" i="133" s="1"/>
  <c r="I16" i="133"/>
  <c r="D47" i="133" s="1"/>
  <c r="N15" i="133"/>
  <c r="M15" i="133"/>
  <c r="I15" i="133"/>
  <c r="D59" i="133" s="1"/>
  <c r="H15" i="133"/>
  <c r="N14" i="133"/>
  <c r="M14" i="133"/>
  <c r="L14" i="133"/>
  <c r="I14" i="133"/>
  <c r="D45" i="133" s="1"/>
  <c r="H14" i="133"/>
  <c r="N13" i="133"/>
  <c r="M13" i="133"/>
  <c r="H13" i="133" s="1"/>
  <c r="I13" i="133"/>
  <c r="D57" i="133" s="1"/>
  <c r="N12" i="133"/>
  <c r="L12" i="133" s="1"/>
  <c r="M12" i="133"/>
  <c r="I12" i="133"/>
  <c r="D43" i="133" s="1"/>
  <c r="H12" i="133"/>
  <c r="N11" i="133"/>
  <c r="M11" i="133"/>
  <c r="H11" i="133" s="1"/>
  <c r="I11" i="133"/>
  <c r="D55" i="133" s="1"/>
  <c r="N10" i="133"/>
  <c r="M10" i="133"/>
  <c r="H10" i="133" s="1"/>
  <c r="I10" i="133"/>
  <c r="D41" i="133" s="1"/>
  <c r="N9" i="133"/>
  <c r="M9" i="133"/>
  <c r="H9" i="133" s="1"/>
  <c r="L9" i="133"/>
  <c r="I9" i="133"/>
  <c r="D53" i="133" s="1"/>
  <c r="N8" i="133"/>
  <c r="L8" i="133" s="1"/>
  <c r="M8" i="133"/>
  <c r="I8" i="133"/>
  <c r="D39" i="133" s="1"/>
  <c r="H8" i="133"/>
  <c r="N7" i="133"/>
  <c r="M7" i="133"/>
  <c r="I7" i="133"/>
  <c r="D37" i="133" s="1"/>
  <c r="H7" i="133"/>
  <c r="N6" i="133"/>
  <c r="M6" i="133"/>
  <c r="H6" i="133" s="1"/>
  <c r="I6" i="133"/>
  <c r="D35" i="133" s="1"/>
  <c r="F89" i="132"/>
  <c r="E89" i="132"/>
  <c r="F88" i="132"/>
  <c r="E88" i="132"/>
  <c r="D88" i="132"/>
  <c r="F87" i="132"/>
  <c r="E87" i="132"/>
  <c r="F86" i="132"/>
  <c r="E86" i="132"/>
  <c r="D86" i="132"/>
  <c r="F85" i="132"/>
  <c r="E85" i="132"/>
  <c r="F84" i="132"/>
  <c r="E84" i="132"/>
  <c r="D84" i="132"/>
  <c r="F83" i="132"/>
  <c r="E83" i="132"/>
  <c r="F82" i="132"/>
  <c r="E82" i="132"/>
  <c r="D82" i="132"/>
  <c r="F77" i="132"/>
  <c r="E77" i="132"/>
  <c r="F76" i="132"/>
  <c r="E76" i="132"/>
  <c r="D76" i="132"/>
  <c r="F75" i="132"/>
  <c r="E75" i="132"/>
  <c r="F74" i="132"/>
  <c r="E74" i="132"/>
  <c r="D74" i="132"/>
  <c r="F73" i="132"/>
  <c r="E73" i="132"/>
  <c r="F72" i="132"/>
  <c r="E72" i="132"/>
  <c r="D72" i="132"/>
  <c r="F71" i="132"/>
  <c r="E71" i="132"/>
  <c r="F70" i="132"/>
  <c r="E70" i="132"/>
  <c r="D70" i="132"/>
  <c r="F69" i="132"/>
  <c r="E69" i="132"/>
  <c r="F68" i="132"/>
  <c r="E68" i="132"/>
  <c r="D68" i="132"/>
  <c r="F67" i="132"/>
  <c r="E67" i="132"/>
  <c r="F66" i="132"/>
  <c r="E66" i="132"/>
  <c r="D66" i="132"/>
  <c r="F61" i="132"/>
  <c r="E61" i="132"/>
  <c r="F60" i="132"/>
  <c r="E60" i="132"/>
  <c r="D60" i="132"/>
  <c r="F59" i="132"/>
  <c r="E59" i="132"/>
  <c r="F58" i="132"/>
  <c r="E58" i="132"/>
  <c r="D58" i="132"/>
  <c r="F57" i="132"/>
  <c r="E57" i="132"/>
  <c r="F56" i="132"/>
  <c r="E56" i="132"/>
  <c r="D56" i="132"/>
  <c r="F55" i="132"/>
  <c r="E55" i="132"/>
  <c r="F54" i="132"/>
  <c r="E54" i="132"/>
  <c r="D54" i="132"/>
  <c r="F53" i="132"/>
  <c r="E53" i="132"/>
  <c r="F52" i="132"/>
  <c r="E52" i="132"/>
  <c r="D52" i="132"/>
  <c r="F47" i="132"/>
  <c r="E47" i="132"/>
  <c r="F46" i="132"/>
  <c r="E46" i="132"/>
  <c r="D46" i="132"/>
  <c r="F45" i="132"/>
  <c r="E45" i="132"/>
  <c r="F44" i="132"/>
  <c r="E44" i="132"/>
  <c r="D44" i="132"/>
  <c r="F43" i="132"/>
  <c r="E43" i="132"/>
  <c r="F42" i="132"/>
  <c r="E42" i="132"/>
  <c r="D42" i="132"/>
  <c r="F41" i="132"/>
  <c r="E41" i="132"/>
  <c r="F40" i="132"/>
  <c r="E40" i="132"/>
  <c r="D40" i="132"/>
  <c r="F39" i="132"/>
  <c r="E39" i="132"/>
  <c r="F38" i="132"/>
  <c r="E38" i="132"/>
  <c r="D38" i="132"/>
  <c r="F37" i="132"/>
  <c r="E37" i="132"/>
  <c r="F36" i="132"/>
  <c r="E36" i="132"/>
  <c r="D36" i="132"/>
  <c r="F35" i="132"/>
  <c r="E35" i="132"/>
  <c r="F34" i="132"/>
  <c r="E34" i="132"/>
  <c r="D34" i="132"/>
  <c r="N29" i="132"/>
  <c r="M29" i="132"/>
  <c r="I29" i="132"/>
  <c r="D89" i="132" s="1"/>
  <c r="H29" i="132"/>
  <c r="N28" i="132"/>
  <c r="M28" i="132"/>
  <c r="I28" i="132"/>
  <c r="D77" i="132" s="1"/>
  <c r="H28" i="132"/>
  <c r="N27" i="132"/>
  <c r="M27" i="132"/>
  <c r="H27" i="132" s="1"/>
  <c r="I27" i="132"/>
  <c r="D87" i="132" s="1"/>
  <c r="N26" i="132"/>
  <c r="M26" i="132"/>
  <c r="I26" i="132"/>
  <c r="D75" i="132" s="1"/>
  <c r="H26" i="132"/>
  <c r="N25" i="132"/>
  <c r="M25" i="132"/>
  <c r="H25" i="132" s="1"/>
  <c r="I25" i="132"/>
  <c r="D85" i="132" s="1"/>
  <c r="N24" i="132"/>
  <c r="M24" i="132"/>
  <c r="I24" i="132"/>
  <c r="D73" i="132" s="1"/>
  <c r="H24" i="132"/>
  <c r="N23" i="132"/>
  <c r="M23" i="132"/>
  <c r="H23" i="132" s="1"/>
  <c r="I23" i="132"/>
  <c r="D83" i="132" s="1"/>
  <c r="N22" i="132"/>
  <c r="M22" i="132"/>
  <c r="I22" i="132"/>
  <c r="D71" i="132" s="1"/>
  <c r="H22" i="132"/>
  <c r="N21" i="132"/>
  <c r="M21" i="132"/>
  <c r="H21" i="132" s="1"/>
  <c r="I21" i="132"/>
  <c r="D69" i="132" s="1"/>
  <c r="N20" i="132"/>
  <c r="M20" i="132"/>
  <c r="I20" i="132"/>
  <c r="D67" i="132" s="1"/>
  <c r="H20" i="132"/>
  <c r="N17" i="132"/>
  <c r="M17" i="132"/>
  <c r="H17" i="132" s="1"/>
  <c r="I17" i="132"/>
  <c r="L17" i="132" s="1"/>
  <c r="N16" i="132"/>
  <c r="L16" i="132" s="1"/>
  <c r="M16" i="132"/>
  <c r="H16" i="132" s="1"/>
  <c r="I16" i="132"/>
  <c r="D47" i="132" s="1"/>
  <c r="N15" i="132"/>
  <c r="M15" i="132"/>
  <c r="H15" i="132" s="1"/>
  <c r="I15" i="132"/>
  <c r="D59" i="132" s="1"/>
  <c r="N14" i="132"/>
  <c r="M14" i="132"/>
  <c r="L14" i="132"/>
  <c r="I14" i="132"/>
  <c r="D45" i="132" s="1"/>
  <c r="H14" i="132"/>
  <c r="N13" i="132"/>
  <c r="M13" i="132"/>
  <c r="H13" i="132" s="1"/>
  <c r="I13" i="132"/>
  <c r="L13" i="132" s="1"/>
  <c r="N12" i="132"/>
  <c r="L12" i="132" s="1"/>
  <c r="M12" i="132"/>
  <c r="I12" i="132"/>
  <c r="D43" i="132" s="1"/>
  <c r="H12" i="132"/>
  <c r="N11" i="132"/>
  <c r="M11" i="132"/>
  <c r="H11" i="132" s="1"/>
  <c r="I11" i="132"/>
  <c r="D55" i="132" s="1"/>
  <c r="N10" i="132"/>
  <c r="M10" i="132"/>
  <c r="I10" i="132"/>
  <c r="D41" i="132" s="1"/>
  <c r="H10" i="132"/>
  <c r="N9" i="132"/>
  <c r="M9" i="132"/>
  <c r="H9" i="132" s="1"/>
  <c r="I9" i="132"/>
  <c r="L9" i="132" s="1"/>
  <c r="N8" i="132"/>
  <c r="L8" i="132" s="1"/>
  <c r="M8" i="132"/>
  <c r="I8" i="132"/>
  <c r="D39" i="132" s="1"/>
  <c r="H8" i="132"/>
  <c r="N7" i="132"/>
  <c r="M7" i="132"/>
  <c r="H7" i="132" s="1"/>
  <c r="I7" i="132"/>
  <c r="D37" i="132" s="1"/>
  <c r="N6" i="132"/>
  <c r="M6" i="132"/>
  <c r="L6" i="132"/>
  <c r="I6" i="132"/>
  <c r="D35" i="132" s="1"/>
  <c r="H6" i="132"/>
  <c r="F89" i="131"/>
  <c r="E89" i="131"/>
  <c r="F88" i="131"/>
  <c r="E88" i="131"/>
  <c r="D88" i="131"/>
  <c r="F87" i="131"/>
  <c r="E87" i="131"/>
  <c r="F86" i="131"/>
  <c r="E86" i="131"/>
  <c r="D86" i="131"/>
  <c r="F85" i="131"/>
  <c r="E85" i="131"/>
  <c r="F84" i="131"/>
  <c r="E84" i="131"/>
  <c r="D84" i="131"/>
  <c r="F83" i="131"/>
  <c r="E83" i="131"/>
  <c r="F82" i="131"/>
  <c r="E82" i="131"/>
  <c r="D82" i="131"/>
  <c r="F77" i="131"/>
  <c r="E77" i="131"/>
  <c r="F76" i="131"/>
  <c r="E76" i="131"/>
  <c r="D76" i="131"/>
  <c r="F75" i="131"/>
  <c r="E75" i="131"/>
  <c r="F74" i="131"/>
  <c r="E74" i="131"/>
  <c r="D74" i="131"/>
  <c r="F73" i="131"/>
  <c r="E73" i="131"/>
  <c r="F72" i="131"/>
  <c r="E72" i="131"/>
  <c r="D72" i="131"/>
  <c r="F71" i="131"/>
  <c r="E71" i="131"/>
  <c r="F70" i="131"/>
  <c r="E70" i="131"/>
  <c r="D70" i="131"/>
  <c r="F69" i="131"/>
  <c r="E69" i="131"/>
  <c r="F68" i="131"/>
  <c r="E68" i="131"/>
  <c r="D68" i="131"/>
  <c r="F67" i="131"/>
  <c r="E67" i="131"/>
  <c r="F66" i="131"/>
  <c r="E66" i="131"/>
  <c r="D66" i="131"/>
  <c r="F61" i="131"/>
  <c r="E61" i="131"/>
  <c r="F60" i="131"/>
  <c r="E60" i="131"/>
  <c r="D60" i="131"/>
  <c r="F59" i="131"/>
  <c r="E59" i="131"/>
  <c r="F58" i="131"/>
  <c r="E58" i="131"/>
  <c r="D58" i="131"/>
  <c r="F57" i="131"/>
  <c r="E57" i="131"/>
  <c r="F56" i="131"/>
  <c r="E56" i="131"/>
  <c r="D56" i="131"/>
  <c r="F55" i="131"/>
  <c r="E55" i="131"/>
  <c r="F54" i="131"/>
  <c r="E54" i="131"/>
  <c r="D54" i="131"/>
  <c r="F53" i="131"/>
  <c r="E53" i="131"/>
  <c r="F52" i="131"/>
  <c r="E52" i="131"/>
  <c r="D52" i="131"/>
  <c r="F47" i="131"/>
  <c r="E47" i="131"/>
  <c r="F46" i="131"/>
  <c r="E46" i="131"/>
  <c r="D46" i="131"/>
  <c r="F45" i="131"/>
  <c r="E45" i="131"/>
  <c r="F44" i="131"/>
  <c r="E44" i="131"/>
  <c r="D44" i="131"/>
  <c r="F43" i="131"/>
  <c r="E43" i="131"/>
  <c r="F42" i="131"/>
  <c r="E42" i="131"/>
  <c r="D42" i="131"/>
  <c r="F41" i="131"/>
  <c r="E41" i="131"/>
  <c r="F40" i="131"/>
  <c r="E40" i="131"/>
  <c r="D40" i="131"/>
  <c r="F39" i="131"/>
  <c r="E39" i="131"/>
  <c r="F38" i="131"/>
  <c r="E38" i="131"/>
  <c r="D38" i="131"/>
  <c r="F37" i="131"/>
  <c r="E37" i="131"/>
  <c r="F36" i="131"/>
  <c r="E36" i="131"/>
  <c r="D36" i="131"/>
  <c r="F35" i="131"/>
  <c r="E35" i="131"/>
  <c r="F34" i="131"/>
  <c r="E34" i="131"/>
  <c r="D34" i="131"/>
  <c r="N29" i="131"/>
  <c r="M29" i="131"/>
  <c r="I29" i="131"/>
  <c r="D89" i="131" s="1"/>
  <c r="H29" i="131"/>
  <c r="N28" i="131"/>
  <c r="M28" i="131"/>
  <c r="I28" i="131"/>
  <c r="D77" i="131" s="1"/>
  <c r="H28" i="131"/>
  <c r="N27" i="131"/>
  <c r="M27" i="131"/>
  <c r="H27" i="131" s="1"/>
  <c r="I27" i="131"/>
  <c r="D87" i="131" s="1"/>
  <c r="N26" i="131"/>
  <c r="M26" i="131"/>
  <c r="I26" i="131"/>
  <c r="D75" i="131" s="1"/>
  <c r="H26" i="131"/>
  <c r="N25" i="131"/>
  <c r="M25" i="131"/>
  <c r="I25" i="131"/>
  <c r="D85" i="131" s="1"/>
  <c r="H25" i="131"/>
  <c r="N24" i="131"/>
  <c r="M24" i="131"/>
  <c r="I24" i="131"/>
  <c r="D73" i="131" s="1"/>
  <c r="H24" i="131"/>
  <c r="N23" i="131"/>
  <c r="M23" i="131"/>
  <c r="H23" i="131" s="1"/>
  <c r="I23" i="131"/>
  <c r="D83" i="131" s="1"/>
  <c r="N22" i="131"/>
  <c r="M22" i="131"/>
  <c r="I22" i="131"/>
  <c r="D71" i="131" s="1"/>
  <c r="H22" i="131"/>
  <c r="N21" i="131"/>
  <c r="M21" i="131"/>
  <c r="I21" i="131"/>
  <c r="D69" i="131" s="1"/>
  <c r="H21" i="131"/>
  <c r="N20" i="131"/>
  <c r="M20" i="131"/>
  <c r="I20" i="131"/>
  <c r="D67" i="131" s="1"/>
  <c r="H20" i="131"/>
  <c r="N17" i="131"/>
  <c r="M17" i="131"/>
  <c r="H17" i="131" s="1"/>
  <c r="I17" i="131"/>
  <c r="D61" i="131" s="1"/>
  <c r="N16" i="131"/>
  <c r="M16" i="131"/>
  <c r="I16" i="131"/>
  <c r="D47" i="131" s="1"/>
  <c r="H16" i="131"/>
  <c r="N15" i="131"/>
  <c r="M15" i="131"/>
  <c r="I15" i="131"/>
  <c r="D59" i="131" s="1"/>
  <c r="H15" i="131"/>
  <c r="N14" i="131"/>
  <c r="M14" i="131"/>
  <c r="L14" i="131"/>
  <c r="I14" i="131"/>
  <c r="D45" i="131" s="1"/>
  <c r="H14" i="131"/>
  <c r="N13" i="131"/>
  <c r="M13" i="131"/>
  <c r="H13" i="131" s="1"/>
  <c r="L13" i="131"/>
  <c r="I13" i="131"/>
  <c r="D57" i="131" s="1"/>
  <c r="N12" i="131"/>
  <c r="M12" i="131"/>
  <c r="I12" i="131"/>
  <c r="D43" i="131" s="1"/>
  <c r="H12" i="131"/>
  <c r="N11" i="131"/>
  <c r="M11" i="131"/>
  <c r="I11" i="131"/>
  <c r="D55" i="131" s="1"/>
  <c r="H11" i="131"/>
  <c r="N10" i="131"/>
  <c r="M10" i="131"/>
  <c r="L10" i="131"/>
  <c r="I10" i="131"/>
  <c r="D41" i="131" s="1"/>
  <c r="H10" i="131"/>
  <c r="N9" i="131"/>
  <c r="M9" i="131"/>
  <c r="H9" i="131" s="1"/>
  <c r="L9" i="131"/>
  <c r="I9" i="131"/>
  <c r="D53" i="131" s="1"/>
  <c r="N8" i="131"/>
  <c r="L8" i="131" s="1"/>
  <c r="M8" i="131"/>
  <c r="I8" i="131"/>
  <c r="D39" i="131" s="1"/>
  <c r="H8" i="131"/>
  <c r="N7" i="131"/>
  <c r="M7" i="131"/>
  <c r="I7" i="131"/>
  <c r="D37" i="131" s="1"/>
  <c r="H7" i="131"/>
  <c r="N6" i="131"/>
  <c r="M6" i="131"/>
  <c r="I6" i="131"/>
  <c r="D35" i="131" s="1"/>
  <c r="H6" i="131"/>
  <c r="F89" i="130"/>
  <c r="E89" i="130"/>
  <c r="F88" i="130"/>
  <c r="E88" i="130"/>
  <c r="D88" i="130"/>
  <c r="F87" i="130"/>
  <c r="E87" i="130"/>
  <c r="F86" i="130"/>
  <c r="E86" i="130"/>
  <c r="D86" i="130"/>
  <c r="F85" i="130"/>
  <c r="E85" i="130"/>
  <c r="F84" i="130"/>
  <c r="E84" i="130"/>
  <c r="D84" i="130"/>
  <c r="F83" i="130"/>
  <c r="E83" i="130"/>
  <c r="F82" i="130"/>
  <c r="E82" i="130"/>
  <c r="D82" i="130"/>
  <c r="F77" i="130"/>
  <c r="E77" i="130"/>
  <c r="F76" i="130"/>
  <c r="E76" i="130"/>
  <c r="D76" i="130"/>
  <c r="F75" i="130"/>
  <c r="E75" i="130"/>
  <c r="F74" i="130"/>
  <c r="E74" i="130"/>
  <c r="D74" i="130"/>
  <c r="F73" i="130"/>
  <c r="E73" i="130"/>
  <c r="F72" i="130"/>
  <c r="E72" i="130"/>
  <c r="D72" i="130"/>
  <c r="F71" i="130"/>
  <c r="E71" i="130"/>
  <c r="F70" i="130"/>
  <c r="E70" i="130"/>
  <c r="D70" i="130"/>
  <c r="F69" i="130"/>
  <c r="E69" i="130"/>
  <c r="F68" i="130"/>
  <c r="E68" i="130"/>
  <c r="D68" i="130"/>
  <c r="F67" i="130"/>
  <c r="E67" i="130"/>
  <c r="F66" i="130"/>
  <c r="E66" i="130"/>
  <c r="D66" i="130"/>
  <c r="F61" i="130"/>
  <c r="E61" i="130"/>
  <c r="F60" i="130"/>
  <c r="E60" i="130"/>
  <c r="D60" i="130"/>
  <c r="F59" i="130"/>
  <c r="E59" i="130"/>
  <c r="F58" i="130"/>
  <c r="E58" i="130"/>
  <c r="D58" i="130"/>
  <c r="F57" i="130"/>
  <c r="E57" i="130"/>
  <c r="F56" i="130"/>
  <c r="E56" i="130"/>
  <c r="D56" i="130"/>
  <c r="F55" i="130"/>
  <c r="E55" i="130"/>
  <c r="F54" i="130"/>
  <c r="E54" i="130"/>
  <c r="D54" i="130"/>
  <c r="F53" i="130"/>
  <c r="E53" i="130"/>
  <c r="F52" i="130"/>
  <c r="E52" i="130"/>
  <c r="D52" i="130"/>
  <c r="F47" i="130"/>
  <c r="E47" i="130"/>
  <c r="F46" i="130"/>
  <c r="E46" i="130"/>
  <c r="D46" i="130"/>
  <c r="F45" i="130"/>
  <c r="E45" i="130"/>
  <c r="F44" i="130"/>
  <c r="E44" i="130"/>
  <c r="D44" i="130"/>
  <c r="F43" i="130"/>
  <c r="E43" i="130"/>
  <c r="F42" i="130"/>
  <c r="E42" i="130"/>
  <c r="D42" i="130"/>
  <c r="F41" i="130"/>
  <c r="E41" i="130"/>
  <c r="F40" i="130"/>
  <c r="E40" i="130"/>
  <c r="D40" i="130"/>
  <c r="F39" i="130"/>
  <c r="E39" i="130"/>
  <c r="F38" i="130"/>
  <c r="E38" i="130"/>
  <c r="D38" i="130"/>
  <c r="F37" i="130"/>
  <c r="E37" i="130"/>
  <c r="F36" i="130"/>
  <c r="E36" i="130"/>
  <c r="D36" i="130"/>
  <c r="F35" i="130"/>
  <c r="E35" i="130"/>
  <c r="F34" i="130"/>
  <c r="E34" i="130"/>
  <c r="D34" i="130"/>
  <c r="N29" i="130"/>
  <c r="M29" i="130"/>
  <c r="I29" i="130"/>
  <c r="D89" i="130" s="1"/>
  <c r="H29" i="130"/>
  <c r="N28" i="130"/>
  <c r="M28" i="130"/>
  <c r="I28" i="130"/>
  <c r="D77" i="130" s="1"/>
  <c r="H28" i="130"/>
  <c r="N27" i="130"/>
  <c r="M27" i="130"/>
  <c r="H27" i="130" s="1"/>
  <c r="I27" i="130"/>
  <c r="D87" i="130" s="1"/>
  <c r="N26" i="130"/>
  <c r="M26" i="130"/>
  <c r="I26" i="130"/>
  <c r="D75" i="130" s="1"/>
  <c r="H26" i="130"/>
  <c r="N25" i="130"/>
  <c r="M25" i="130"/>
  <c r="I25" i="130"/>
  <c r="D85" i="130" s="1"/>
  <c r="H25" i="130"/>
  <c r="N24" i="130"/>
  <c r="M24" i="130"/>
  <c r="I24" i="130"/>
  <c r="D73" i="130" s="1"/>
  <c r="H24" i="130"/>
  <c r="N23" i="130"/>
  <c r="M23" i="130"/>
  <c r="H23" i="130" s="1"/>
  <c r="I23" i="130"/>
  <c r="D83" i="130" s="1"/>
  <c r="N22" i="130"/>
  <c r="M22" i="130"/>
  <c r="I22" i="130"/>
  <c r="D71" i="130" s="1"/>
  <c r="H22" i="130"/>
  <c r="N21" i="130"/>
  <c r="M21" i="130"/>
  <c r="I21" i="130"/>
  <c r="D69" i="130" s="1"/>
  <c r="H21" i="130"/>
  <c r="N20" i="130"/>
  <c r="M20" i="130"/>
  <c r="I20" i="130"/>
  <c r="D67" i="130" s="1"/>
  <c r="H20" i="130"/>
  <c r="N17" i="130"/>
  <c r="M17" i="130"/>
  <c r="H17" i="130" s="1"/>
  <c r="I17" i="130"/>
  <c r="D61" i="130" s="1"/>
  <c r="N16" i="130"/>
  <c r="L16" i="130" s="1"/>
  <c r="M16" i="130"/>
  <c r="I16" i="130"/>
  <c r="D47" i="130" s="1"/>
  <c r="H16" i="130"/>
  <c r="N15" i="130"/>
  <c r="M15" i="130"/>
  <c r="I15" i="130"/>
  <c r="D59" i="130" s="1"/>
  <c r="H15" i="130"/>
  <c r="N14" i="130"/>
  <c r="M14" i="130"/>
  <c r="L14" i="130"/>
  <c r="I14" i="130"/>
  <c r="D45" i="130" s="1"/>
  <c r="H14" i="130"/>
  <c r="N13" i="130"/>
  <c r="M13" i="130"/>
  <c r="H13" i="130" s="1"/>
  <c r="I13" i="130"/>
  <c r="D57" i="130" s="1"/>
  <c r="N12" i="130"/>
  <c r="M12" i="130"/>
  <c r="I12" i="130"/>
  <c r="D43" i="130" s="1"/>
  <c r="H12" i="130"/>
  <c r="N11" i="130"/>
  <c r="M11" i="130"/>
  <c r="I11" i="130"/>
  <c r="D55" i="130" s="1"/>
  <c r="H11" i="130"/>
  <c r="N10" i="130"/>
  <c r="M10" i="130"/>
  <c r="I10" i="130"/>
  <c r="D41" i="130" s="1"/>
  <c r="H10" i="130"/>
  <c r="N9" i="130"/>
  <c r="M9" i="130"/>
  <c r="H9" i="130" s="1"/>
  <c r="L9" i="130"/>
  <c r="I9" i="130"/>
  <c r="D53" i="130" s="1"/>
  <c r="N8" i="130"/>
  <c r="L8" i="130" s="1"/>
  <c r="M8" i="130"/>
  <c r="I8" i="130"/>
  <c r="D39" i="130" s="1"/>
  <c r="H8" i="130"/>
  <c r="N7" i="130"/>
  <c r="M7" i="130"/>
  <c r="I7" i="130"/>
  <c r="D37" i="130" s="1"/>
  <c r="H7" i="130"/>
  <c r="N6" i="130"/>
  <c r="M6" i="130"/>
  <c r="H6" i="130" s="1"/>
  <c r="L6" i="130"/>
  <c r="I6" i="130"/>
  <c r="D35" i="130" s="1"/>
  <c r="F89" i="129"/>
  <c r="E89" i="129"/>
  <c r="F88" i="129"/>
  <c r="E88" i="129"/>
  <c r="D88" i="129"/>
  <c r="F87" i="129"/>
  <c r="E87" i="129"/>
  <c r="F86" i="129"/>
  <c r="E86" i="129"/>
  <c r="D86" i="129"/>
  <c r="F85" i="129"/>
  <c r="E85" i="129"/>
  <c r="F84" i="129"/>
  <c r="E84" i="129"/>
  <c r="D84" i="129"/>
  <c r="F83" i="129"/>
  <c r="E83" i="129"/>
  <c r="F82" i="129"/>
  <c r="E82" i="129"/>
  <c r="D82" i="129"/>
  <c r="F77" i="129"/>
  <c r="E77" i="129"/>
  <c r="F76" i="129"/>
  <c r="E76" i="129"/>
  <c r="D76" i="129"/>
  <c r="F75" i="129"/>
  <c r="E75" i="129"/>
  <c r="F74" i="129"/>
  <c r="E74" i="129"/>
  <c r="D74" i="129"/>
  <c r="F73" i="129"/>
  <c r="E73" i="129"/>
  <c r="F72" i="129"/>
  <c r="E72" i="129"/>
  <c r="D72" i="129"/>
  <c r="F71" i="129"/>
  <c r="E71" i="129"/>
  <c r="F70" i="129"/>
  <c r="E70" i="129"/>
  <c r="D70" i="129"/>
  <c r="F69" i="129"/>
  <c r="E69" i="129"/>
  <c r="F68" i="129"/>
  <c r="E68" i="129"/>
  <c r="D68" i="129"/>
  <c r="F67" i="129"/>
  <c r="E67" i="129"/>
  <c r="F66" i="129"/>
  <c r="E66" i="129"/>
  <c r="D66" i="129"/>
  <c r="F61" i="129"/>
  <c r="E61" i="129"/>
  <c r="F60" i="129"/>
  <c r="E60" i="129"/>
  <c r="D60" i="129"/>
  <c r="F59" i="129"/>
  <c r="E59" i="129"/>
  <c r="F58" i="129"/>
  <c r="E58" i="129"/>
  <c r="D58" i="129"/>
  <c r="F57" i="129"/>
  <c r="E57" i="129"/>
  <c r="F56" i="129"/>
  <c r="E56" i="129"/>
  <c r="D56" i="129"/>
  <c r="F55" i="129"/>
  <c r="E55" i="129"/>
  <c r="F54" i="129"/>
  <c r="E54" i="129"/>
  <c r="D54" i="129"/>
  <c r="F53" i="129"/>
  <c r="E53" i="129"/>
  <c r="F52" i="129"/>
  <c r="E52" i="129"/>
  <c r="D52" i="129"/>
  <c r="F47" i="129"/>
  <c r="E47" i="129"/>
  <c r="F46" i="129"/>
  <c r="E46" i="129"/>
  <c r="D46" i="129"/>
  <c r="F45" i="129"/>
  <c r="E45" i="129"/>
  <c r="F44" i="129"/>
  <c r="E44" i="129"/>
  <c r="D44" i="129"/>
  <c r="F43" i="129"/>
  <c r="E43" i="129"/>
  <c r="F42" i="129"/>
  <c r="E42" i="129"/>
  <c r="D42" i="129"/>
  <c r="F41" i="129"/>
  <c r="E41" i="129"/>
  <c r="F40" i="129"/>
  <c r="E40" i="129"/>
  <c r="D40" i="129"/>
  <c r="F39" i="129"/>
  <c r="E39" i="129"/>
  <c r="F38" i="129"/>
  <c r="E38" i="129"/>
  <c r="D38" i="129"/>
  <c r="F37" i="129"/>
  <c r="E37" i="129"/>
  <c r="F36" i="129"/>
  <c r="E36" i="129"/>
  <c r="D36" i="129"/>
  <c r="F35" i="129"/>
  <c r="E35" i="129"/>
  <c r="F34" i="129"/>
  <c r="E34" i="129"/>
  <c r="D34" i="129"/>
  <c r="N29" i="129"/>
  <c r="M29" i="129"/>
  <c r="I29" i="129"/>
  <c r="D89" i="129" s="1"/>
  <c r="H29" i="129"/>
  <c r="N28" i="129"/>
  <c r="M28" i="129"/>
  <c r="I28" i="129"/>
  <c r="D77" i="129" s="1"/>
  <c r="H28" i="129"/>
  <c r="N27" i="129"/>
  <c r="M27" i="129"/>
  <c r="H27" i="129" s="1"/>
  <c r="I27" i="129"/>
  <c r="D87" i="129" s="1"/>
  <c r="N26" i="129"/>
  <c r="M26" i="129"/>
  <c r="I26" i="129"/>
  <c r="D75" i="129" s="1"/>
  <c r="H26" i="129"/>
  <c r="N25" i="129"/>
  <c r="M25" i="129"/>
  <c r="I25" i="129"/>
  <c r="D85" i="129" s="1"/>
  <c r="H25" i="129"/>
  <c r="N24" i="129"/>
  <c r="M24" i="129"/>
  <c r="I24" i="129"/>
  <c r="D73" i="129" s="1"/>
  <c r="H24" i="129"/>
  <c r="N23" i="129"/>
  <c r="M23" i="129"/>
  <c r="H23" i="129" s="1"/>
  <c r="I23" i="129"/>
  <c r="D83" i="129" s="1"/>
  <c r="N22" i="129"/>
  <c r="M22" i="129"/>
  <c r="I22" i="129"/>
  <c r="D71" i="129" s="1"/>
  <c r="H22" i="129"/>
  <c r="N21" i="129"/>
  <c r="M21" i="129"/>
  <c r="I21" i="129"/>
  <c r="D69" i="129" s="1"/>
  <c r="H21" i="129"/>
  <c r="N20" i="129"/>
  <c r="M20" i="129"/>
  <c r="I20" i="129"/>
  <c r="D67" i="129" s="1"/>
  <c r="H20" i="129"/>
  <c r="N17" i="129"/>
  <c r="M17" i="129"/>
  <c r="H17" i="129" s="1"/>
  <c r="L17" i="129"/>
  <c r="I17" i="129"/>
  <c r="D61" i="129" s="1"/>
  <c r="N16" i="129"/>
  <c r="M16" i="129"/>
  <c r="I16" i="129"/>
  <c r="D47" i="129" s="1"/>
  <c r="H16" i="129"/>
  <c r="N15" i="129"/>
  <c r="M15" i="129"/>
  <c r="I15" i="129"/>
  <c r="D59" i="129" s="1"/>
  <c r="H15" i="129"/>
  <c r="N14" i="129"/>
  <c r="M14" i="129"/>
  <c r="L14" i="129"/>
  <c r="I14" i="129"/>
  <c r="D45" i="129" s="1"/>
  <c r="H14" i="129"/>
  <c r="N13" i="129"/>
  <c r="M13" i="129"/>
  <c r="H13" i="129" s="1"/>
  <c r="L13" i="129"/>
  <c r="I13" i="129"/>
  <c r="D57" i="129" s="1"/>
  <c r="N12" i="129"/>
  <c r="M12" i="129"/>
  <c r="I12" i="129"/>
  <c r="D43" i="129" s="1"/>
  <c r="H12" i="129"/>
  <c r="N11" i="129"/>
  <c r="M11" i="129"/>
  <c r="I11" i="129"/>
  <c r="D55" i="129" s="1"/>
  <c r="H11" i="129"/>
  <c r="N10" i="129"/>
  <c r="M10" i="129"/>
  <c r="H10" i="129" s="1"/>
  <c r="L10" i="129"/>
  <c r="I10" i="129"/>
  <c r="D41" i="129" s="1"/>
  <c r="N9" i="129"/>
  <c r="M9" i="129"/>
  <c r="H9" i="129" s="1"/>
  <c r="L9" i="129"/>
  <c r="I9" i="129"/>
  <c r="D53" i="129" s="1"/>
  <c r="N8" i="129"/>
  <c r="L8" i="129" s="1"/>
  <c r="M8" i="129"/>
  <c r="I8" i="129"/>
  <c r="D39" i="129" s="1"/>
  <c r="H8" i="129"/>
  <c r="N7" i="129"/>
  <c r="M7" i="129"/>
  <c r="I7" i="129"/>
  <c r="D37" i="129" s="1"/>
  <c r="H7" i="129"/>
  <c r="N6" i="129"/>
  <c r="M6" i="129"/>
  <c r="I6" i="129"/>
  <c r="D35" i="129" s="1"/>
  <c r="H6" i="129"/>
  <c r="F89" i="128"/>
  <c r="E89" i="128"/>
  <c r="F88" i="128"/>
  <c r="E88" i="128"/>
  <c r="D88" i="128"/>
  <c r="F87" i="128"/>
  <c r="E87" i="128"/>
  <c r="F86" i="128"/>
  <c r="E86" i="128"/>
  <c r="D86" i="128"/>
  <c r="F85" i="128"/>
  <c r="E85" i="128"/>
  <c r="F84" i="128"/>
  <c r="E84" i="128"/>
  <c r="D84" i="128"/>
  <c r="F83" i="128"/>
  <c r="E83" i="128"/>
  <c r="F82" i="128"/>
  <c r="E82" i="128"/>
  <c r="D82" i="128"/>
  <c r="F77" i="128"/>
  <c r="E77" i="128"/>
  <c r="F76" i="128"/>
  <c r="E76" i="128"/>
  <c r="D76" i="128"/>
  <c r="F75" i="128"/>
  <c r="E75" i="128"/>
  <c r="F74" i="128"/>
  <c r="E74" i="128"/>
  <c r="D74" i="128"/>
  <c r="F73" i="128"/>
  <c r="E73" i="128"/>
  <c r="F72" i="128"/>
  <c r="E72" i="128"/>
  <c r="D72" i="128"/>
  <c r="F71" i="128"/>
  <c r="E71" i="128"/>
  <c r="F70" i="128"/>
  <c r="E70" i="128"/>
  <c r="D70" i="128"/>
  <c r="F69" i="128"/>
  <c r="E69" i="128"/>
  <c r="F68" i="128"/>
  <c r="E68" i="128"/>
  <c r="D68" i="128"/>
  <c r="F67" i="128"/>
  <c r="E67" i="128"/>
  <c r="F66" i="128"/>
  <c r="E66" i="128"/>
  <c r="D66" i="128"/>
  <c r="F61" i="128"/>
  <c r="E61" i="128"/>
  <c r="F60" i="128"/>
  <c r="E60" i="128"/>
  <c r="D60" i="128"/>
  <c r="F59" i="128"/>
  <c r="E59" i="128"/>
  <c r="F58" i="128"/>
  <c r="E58" i="128"/>
  <c r="D58" i="128"/>
  <c r="F57" i="128"/>
  <c r="E57" i="128"/>
  <c r="F56" i="128"/>
  <c r="E56" i="128"/>
  <c r="D56" i="128"/>
  <c r="F55" i="128"/>
  <c r="E55" i="128"/>
  <c r="F54" i="128"/>
  <c r="E54" i="128"/>
  <c r="D54" i="128"/>
  <c r="F53" i="128"/>
  <c r="E53" i="128"/>
  <c r="F52" i="128"/>
  <c r="E52" i="128"/>
  <c r="D52" i="128"/>
  <c r="F47" i="128"/>
  <c r="E47" i="128"/>
  <c r="F46" i="128"/>
  <c r="E46" i="128"/>
  <c r="D46" i="128"/>
  <c r="F45" i="128"/>
  <c r="E45" i="128"/>
  <c r="F44" i="128"/>
  <c r="E44" i="128"/>
  <c r="D44" i="128"/>
  <c r="F43" i="128"/>
  <c r="E43" i="128"/>
  <c r="F42" i="128"/>
  <c r="E42" i="128"/>
  <c r="D42" i="128"/>
  <c r="F41" i="128"/>
  <c r="E41" i="128"/>
  <c r="F40" i="128"/>
  <c r="E40" i="128"/>
  <c r="D40" i="128"/>
  <c r="F39" i="128"/>
  <c r="E39" i="128"/>
  <c r="F38" i="128"/>
  <c r="E38" i="128"/>
  <c r="D38" i="128"/>
  <c r="F37" i="128"/>
  <c r="E37" i="128"/>
  <c r="F36" i="128"/>
  <c r="E36" i="128"/>
  <c r="D36" i="128"/>
  <c r="F35" i="128"/>
  <c r="E35" i="128"/>
  <c r="F34" i="128"/>
  <c r="E34" i="128"/>
  <c r="D34" i="128"/>
  <c r="N29" i="128"/>
  <c r="M29" i="128"/>
  <c r="I29" i="128"/>
  <c r="D89" i="128" s="1"/>
  <c r="H29" i="128"/>
  <c r="N28" i="128"/>
  <c r="M28" i="128"/>
  <c r="I28" i="128"/>
  <c r="D77" i="128" s="1"/>
  <c r="H28" i="128"/>
  <c r="N27" i="128"/>
  <c r="M27" i="128"/>
  <c r="H27" i="128" s="1"/>
  <c r="I27" i="128"/>
  <c r="D87" i="128" s="1"/>
  <c r="N26" i="128"/>
  <c r="M26" i="128"/>
  <c r="I26" i="128"/>
  <c r="D75" i="128" s="1"/>
  <c r="H26" i="128"/>
  <c r="N25" i="128"/>
  <c r="M25" i="128"/>
  <c r="I25" i="128"/>
  <c r="D85" i="128" s="1"/>
  <c r="H25" i="128"/>
  <c r="N24" i="128"/>
  <c r="M24" i="128"/>
  <c r="I24" i="128"/>
  <c r="D73" i="128" s="1"/>
  <c r="H24" i="128"/>
  <c r="N23" i="128"/>
  <c r="M23" i="128"/>
  <c r="H23" i="128" s="1"/>
  <c r="I23" i="128"/>
  <c r="D83" i="128" s="1"/>
  <c r="N22" i="128"/>
  <c r="M22" i="128"/>
  <c r="I22" i="128"/>
  <c r="D71" i="128" s="1"/>
  <c r="H22" i="128"/>
  <c r="N21" i="128"/>
  <c r="M21" i="128"/>
  <c r="I21" i="128"/>
  <c r="D69" i="128" s="1"/>
  <c r="H21" i="128"/>
  <c r="N20" i="128"/>
  <c r="M20" i="128"/>
  <c r="I20" i="128"/>
  <c r="D67" i="128" s="1"/>
  <c r="H20" i="128"/>
  <c r="N17" i="128"/>
  <c r="M17" i="128"/>
  <c r="H17" i="128" s="1"/>
  <c r="I17" i="128"/>
  <c r="D61" i="128" s="1"/>
  <c r="N16" i="128"/>
  <c r="M16" i="128"/>
  <c r="H16" i="128" s="1"/>
  <c r="I16" i="128"/>
  <c r="D47" i="128" s="1"/>
  <c r="N15" i="128"/>
  <c r="M15" i="128"/>
  <c r="I15" i="128"/>
  <c r="D59" i="128" s="1"/>
  <c r="H15" i="128"/>
  <c r="N14" i="128"/>
  <c r="M14" i="128"/>
  <c r="L14" i="128"/>
  <c r="I14" i="128"/>
  <c r="D45" i="128" s="1"/>
  <c r="H14" i="128"/>
  <c r="N13" i="128"/>
  <c r="M13" i="128"/>
  <c r="H13" i="128" s="1"/>
  <c r="L13" i="128"/>
  <c r="I13" i="128"/>
  <c r="D57" i="128" s="1"/>
  <c r="N12" i="128"/>
  <c r="M12" i="128"/>
  <c r="I12" i="128"/>
  <c r="D43" i="128" s="1"/>
  <c r="H12" i="128"/>
  <c r="N11" i="128"/>
  <c r="M11" i="128"/>
  <c r="I11" i="128"/>
  <c r="D55" i="128" s="1"/>
  <c r="H11" i="128"/>
  <c r="N10" i="128"/>
  <c r="M10" i="128"/>
  <c r="L10" i="128"/>
  <c r="I10" i="128"/>
  <c r="D41" i="128" s="1"/>
  <c r="H10" i="128"/>
  <c r="N9" i="128"/>
  <c r="M9" i="128"/>
  <c r="H9" i="128" s="1"/>
  <c r="L9" i="128"/>
  <c r="I9" i="128"/>
  <c r="D53" i="128" s="1"/>
  <c r="N8" i="128"/>
  <c r="L8" i="128" s="1"/>
  <c r="M8" i="128"/>
  <c r="I8" i="128"/>
  <c r="D39" i="128" s="1"/>
  <c r="H8" i="128"/>
  <c r="N7" i="128"/>
  <c r="M7" i="128"/>
  <c r="I7" i="128"/>
  <c r="D37" i="128" s="1"/>
  <c r="H7" i="128"/>
  <c r="N6" i="128"/>
  <c r="M6" i="128"/>
  <c r="L6" i="128"/>
  <c r="I6" i="128"/>
  <c r="D35" i="128" s="1"/>
  <c r="H6" i="128"/>
  <c r="F89" i="127"/>
  <c r="E89" i="127"/>
  <c r="F88" i="127"/>
  <c r="E88" i="127"/>
  <c r="D88" i="127"/>
  <c r="F87" i="127"/>
  <c r="E87" i="127"/>
  <c r="F86" i="127"/>
  <c r="E86" i="127"/>
  <c r="D86" i="127"/>
  <c r="F85" i="127"/>
  <c r="E85" i="127"/>
  <c r="F84" i="127"/>
  <c r="E84" i="127"/>
  <c r="D84" i="127"/>
  <c r="F83" i="127"/>
  <c r="E83" i="127"/>
  <c r="F82" i="127"/>
  <c r="E82" i="127"/>
  <c r="D82" i="127"/>
  <c r="F77" i="127"/>
  <c r="E77" i="127"/>
  <c r="F76" i="127"/>
  <c r="E76" i="127"/>
  <c r="D76" i="127"/>
  <c r="F75" i="127"/>
  <c r="E75" i="127"/>
  <c r="F74" i="127"/>
  <c r="E74" i="127"/>
  <c r="D74" i="127"/>
  <c r="F73" i="127"/>
  <c r="E73" i="127"/>
  <c r="F72" i="127"/>
  <c r="E72" i="127"/>
  <c r="D72" i="127"/>
  <c r="F71" i="127"/>
  <c r="E71" i="127"/>
  <c r="F70" i="127"/>
  <c r="E70" i="127"/>
  <c r="D70" i="127"/>
  <c r="F69" i="127"/>
  <c r="E69" i="127"/>
  <c r="F68" i="127"/>
  <c r="E68" i="127"/>
  <c r="D68" i="127"/>
  <c r="F67" i="127"/>
  <c r="E67" i="127"/>
  <c r="F66" i="127"/>
  <c r="E66" i="127"/>
  <c r="D66" i="127"/>
  <c r="F61" i="127"/>
  <c r="E61" i="127"/>
  <c r="F60" i="127"/>
  <c r="E60" i="127"/>
  <c r="D60" i="127"/>
  <c r="F59" i="127"/>
  <c r="E59" i="127"/>
  <c r="F58" i="127"/>
  <c r="E58" i="127"/>
  <c r="D58" i="127"/>
  <c r="F57" i="127"/>
  <c r="E57" i="127"/>
  <c r="F56" i="127"/>
  <c r="E56" i="127"/>
  <c r="D56" i="127"/>
  <c r="F55" i="127"/>
  <c r="E55" i="127"/>
  <c r="F54" i="127"/>
  <c r="E54" i="127"/>
  <c r="D54" i="127"/>
  <c r="F53" i="127"/>
  <c r="E53" i="127"/>
  <c r="F52" i="127"/>
  <c r="E52" i="127"/>
  <c r="D52" i="127"/>
  <c r="F47" i="127"/>
  <c r="E47" i="127"/>
  <c r="F46" i="127"/>
  <c r="E46" i="127"/>
  <c r="D46" i="127"/>
  <c r="F45" i="127"/>
  <c r="E45" i="127"/>
  <c r="F44" i="127"/>
  <c r="E44" i="127"/>
  <c r="D44" i="127"/>
  <c r="F43" i="127"/>
  <c r="E43" i="127"/>
  <c r="F42" i="127"/>
  <c r="E42" i="127"/>
  <c r="D42" i="127"/>
  <c r="F41" i="127"/>
  <c r="E41" i="127"/>
  <c r="F40" i="127"/>
  <c r="E40" i="127"/>
  <c r="D40" i="127"/>
  <c r="F39" i="127"/>
  <c r="E39" i="127"/>
  <c r="F38" i="127"/>
  <c r="E38" i="127"/>
  <c r="D38" i="127"/>
  <c r="F37" i="127"/>
  <c r="E37" i="127"/>
  <c r="F36" i="127"/>
  <c r="E36" i="127"/>
  <c r="D36" i="127"/>
  <c r="F35" i="127"/>
  <c r="E35" i="127"/>
  <c r="F34" i="127"/>
  <c r="E34" i="127"/>
  <c r="D34" i="127"/>
  <c r="N29" i="127"/>
  <c r="M29" i="127"/>
  <c r="I29" i="127"/>
  <c r="D89" i="127" s="1"/>
  <c r="H29" i="127"/>
  <c r="N28" i="127"/>
  <c r="M28" i="127"/>
  <c r="I28" i="127"/>
  <c r="D77" i="127" s="1"/>
  <c r="H28" i="127"/>
  <c r="N27" i="127"/>
  <c r="M27" i="127"/>
  <c r="H27" i="127" s="1"/>
  <c r="I27" i="127"/>
  <c r="D87" i="127" s="1"/>
  <c r="N26" i="127"/>
  <c r="M26" i="127"/>
  <c r="I26" i="127"/>
  <c r="D75" i="127" s="1"/>
  <c r="H26" i="127"/>
  <c r="N25" i="127"/>
  <c r="M25" i="127"/>
  <c r="H25" i="127" s="1"/>
  <c r="I25" i="127"/>
  <c r="D85" i="127" s="1"/>
  <c r="N24" i="127"/>
  <c r="M24" i="127"/>
  <c r="I24" i="127"/>
  <c r="D73" i="127" s="1"/>
  <c r="H24" i="127"/>
  <c r="N23" i="127"/>
  <c r="M23" i="127"/>
  <c r="H23" i="127" s="1"/>
  <c r="I23" i="127"/>
  <c r="D83" i="127" s="1"/>
  <c r="N22" i="127"/>
  <c r="M22" i="127"/>
  <c r="I22" i="127"/>
  <c r="D71" i="127" s="1"/>
  <c r="H22" i="127"/>
  <c r="N21" i="127"/>
  <c r="M21" i="127"/>
  <c r="H21" i="127" s="1"/>
  <c r="I21" i="127"/>
  <c r="D69" i="127" s="1"/>
  <c r="N20" i="127"/>
  <c r="M20" i="127"/>
  <c r="I20" i="127"/>
  <c r="D67" i="127" s="1"/>
  <c r="H20" i="127"/>
  <c r="N17" i="127"/>
  <c r="M17" i="127"/>
  <c r="H17" i="127" s="1"/>
  <c r="I17" i="127"/>
  <c r="L17" i="127" s="1"/>
  <c r="N16" i="127"/>
  <c r="L16" i="127" s="1"/>
  <c r="M16" i="127"/>
  <c r="I16" i="127"/>
  <c r="D47" i="127" s="1"/>
  <c r="H16" i="127"/>
  <c r="N15" i="127"/>
  <c r="M15" i="127"/>
  <c r="H15" i="127" s="1"/>
  <c r="I15" i="127"/>
  <c r="D59" i="127" s="1"/>
  <c r="N14" i="127"/>
  <c r="M14" i="127"/>
  <c r="L14" i="127"/>
  <c r="I14" i="127"/>
  <c r="D45" i="127" s="1"/>
  <c r="H14" i="127"/>
  <c r="N13" i="127"/>
  <c r="M13" i="127"/>
  <c r="H13" i="127" s="1"/>
  <c r="I13" i="127"/>
  <c r="L13" i="127" s="1"/>
  <c r="N12" i="127"/>
  <c r="L12" i="127" s="1"/>
  <c r="M12" i="127"/>
  <c r="I12" i="127"/>
  <c r="D43" i="127" s="1"/>
  <c r="H12" i="127"/>
  <c r="N11" i="127"/>
  <c r="M11" i="127"/>
  <c r="H11" i="127" s="1"/>
  <c r="I11" i="127"/>
  <c r="D55" i="127" s="1"/>
  <c r="N10" i="127"/>
  <c r="M10" i="127"/>
  <c r="L10" i="127"/>
  <c r="I10" i="127"/>
  <c r="D41" i="127" s="1"/>
  <c r="H10" i="127"/>
  <c r="N9" i="127"/>
  <c r="M9" i="127"/>
  <c r="H9" i="127" s="1"/>
  <c r="I9" i="127"/>
  <c r="L9" i="127" s="1"/>
  <c r="N8" i="127"/>
  <c r="L8" i="127" s="1"/>
  <c r="M8" i="127"/>
  <c r="I8" i="127"/>
  <c r="D39" i="127" s="1"/>
  <c r="H8" i="127"/>
  <c r="N7" i="127"/>
  <c r="M7" i="127"/>
  <c r="H7" i="127" s="1"/>
  <c r="I7" i="127"/>
  <c r="D37" i="127" s="1"/>
  <c r="N6" i="127"/>
  <c r="M6" i="127"/>
  <c r="L6" i="127"/>
  <c r="I6" i="127"/>
  <c r="D35" i="127" s="1"/>
  <c r="H6" i="127"/>
  <c r="F89" i="126"/>
  <c r="E89" i="126"/>
  <c r="F88" i="126"/>
  <c r="E88" i="126"/>
  <c r="D88" i="126"/>
  <c r="F87" i="126"/>
  <c r="E87" i="126"/>
  <c r="F86" i="126"/>
  <c r="E86" i="126"/>
  <c r="D86" i="126"/>
  <c r="F85" i="126"/>
  <c r="E85" i="126"/>
  <c r="F84" i="126"/>
  <c r="E84" i="126"/>
  <c r="D84" i="126"/>
  <c r="F83" i="126"/>
  <c r="E83" i="126"/>
  <c r="F82" i="126"/>
  <c r="E82" i="126"/>
  <c r="D82" i="126"/>
  <c r="F77" i="126"/>
  <c r="E77" i="126"/>
  <c r="D77" i="126"/>
  <c r="F76" i="126"/>
  <c r="E76" i="126"/>
  <c r="D76" i="126"/>
  <c r="F75" i="126"/>
  <c r="E75" i="126"/>
  <c r="F74" i="126"/>
  <c r="E74" i="126"/>
  <c r="D74" i="126"/>
  <c r="F73" i="126"/>
  <c r="E73" i="126"/>
  <c r="D73" i="126"/>
  <c r="F72" i="126"/>
  <c r="E72" i="126"/>
  <c r="D72" i="126"/>
  <c r="F71" i="126"/>
  <c r="E71" i="126"/>
  <c r="F70" i="126"/>
  <c r="E70" i="126"/>
  <c r="D70" i="126"/>
  <c r="F69" i="126"/>
  <c r="E69" i="126"/>
  <c r="F68" i="126"/>
  <c r="E68" i="126"/>
  <c r="D68" i="126"/>
  <c r="F67" i="126"/>
  <c r="E67" i="126"/>
  <c r="F66" i="126"/>
  <c r="E66" i="126"/>
  <c r="D66" i="126"/>
  <c r="F61" i="126"/>
  <c r="E61" i="126"/>
  <c r="F60" i="126"/>
  <c r="E60" i="126"/>
  <c r="D60" i="126"/>
  <c r="F59" i="126"/>
  <c r="E59" i="126"/>
  <c r="F58" i="126"/>
  <c r="E58" i="126"/>
  <c r="D58" i="126"/>
  <c r="F57" i="126"/>
  <c r="E57" i="126"/>
  <c r="F56" i="126"/>
  <c r="E56" i="126"/>
  <c r="D56" i="126"/>
  <c r="F55" i="126"/>
  <c r="E55" i="126"/>
  <c r="F54" i="126"/>
  <c r="E54" i="126"/>
  <c r="D54" i="126"/>
  <c r="F53" i="126"/>
  <c r="E53" i="126"/>
  <c r="D53" i="126"/>
  <c r="F52" i="126"/>
  <c r="E52" i="126"/>
  <c r="D52" i="126"/>
  <c r="F47" i="126"/>
  <c r="E47" i="126"/>
  <c r="F46" i="126"/>
  <c r="E46" i="126"/>
  <c r="D46" i="126"/>
  <c r="F45" i="126"/>
  <c r="E45" i="126"/>
  <c r="D45" i="126"/>
  <c r="F44" i="126"/>
  <c r="E44" i="126"/>
  <c r="D44" i="126"/>
  <c r="F43" i="126"/>
  <c r="E43" i="126"/>
  <c r="F42" i="126"/>
  <c r="E42" i="126"/>
  <c r="D42" i="126"/>
  <c r="F41" i="126"/>
  <c r="E41" i="126"/>
  <c r="F40" i="126"/>
  <c r="E40" i="126"/>
  <c r="D40" i="126"/>
  <c r="F39" i="126"/>
  <c r="E39" i="126"/>
  <c r="F38" i="126"/>
  <c r="E38" i="126"/>
  <c r="D38" i="126"/>
  <c r="F37" i="126"/>
  <c r="E37" i="126"/>
  <c r="F36" i="126"/>
  <c r="E36" i="126"/>
  <c r="D36" i="126"/>
  <c r="F35" i="126"/>
  <c r="E35" i="126"/>
  <c r="F34" i="126"/>
  <c r="E34" i="126"/>
  <c r="D34" i="126"/>
  <c r="N29" i="126"/>
  <c r="M29" i="126"/>
  <c r="I29" i="126"/>
  <c r="D89" i="126" s="1"/>
  <c r="H29" i="126"/>
  <c r="N28" i="126"/>
  <c r="M28" i="126"/>
  <c r="H28" i="126" s="1"/>
  <c r="I28" i="126"/>
  <c r="N27" i="126"/>
  <c r="M27" i="126"/>
  <c r="H27" i="126" s="1"/>
  <c r="I27" i="126"/>
  <c r="D87" i="126" s="1"/>
  <c r="N26" i="126"/>
  <c r="M26" i="126"/>
  <c r="I26" i="126"/>
  <c r="D75" i="126" s="1"/>
  <c r="H26" i="126"/>
  <c r="N25" i="126"/>
  <c r="M25" i="126"/>
  <c r="I25" i="126"/>
  <c r="D85" i="126" s="1"/>
  <c r="H25" i="126"/>
  <c r="N24" i="126"/>
  <c r="M24" i="126"/>
  <c r="H24" i="126" s="1"/>
  <c r="I24" i="126"/>
  <c r="N23" i="126"/>
  <c r="M23" i="126"/>
  <c r="H23" i="126" s="1"/>
  <c r="I23" i="126"/>
  <c r="D83" i="126" s="1"/>
  <c r="N22" i="126"/>
  <c r="M22" i="126"/>
  <c r="I22" i="126"/>
  <c r="D71" i="126" s="1"/>
  <c r="H22" i="126"/>
  <c r="N21" i="126"/>
  <c r="M21" i="126"/>
  <c r="I21" i="126"/>
  <c r="H21" i="126"/>
  <c r="N20" i="126"/>
  <c r="M20" i="126"/>
  <c r="H20" i="126" s="1"/>
  <c r="I20" i="126"/>
  <c r="D67" i="126" s="1"/>
  <c r="N17" i="126"/>
  <c r="M17" i="126"/>
  <c r="H17" i="126" s="1"/>
  <c r="I17" i="126"/>
  <c r="D61" i="126" s="1"/>
  <c r="N16" i="126"/>
  <c r="M16" i="126"/>
  <c r="I16" i="126"/>
  <c r="D47" i="126" s="1"/>
  <c r="H16" i="126"/>
  <c r="N15" i="126"/>
  <c r="M15" i="126"/>
  <c r="I15" i="126"/>
  <c r="D59" i="126" s="1"/>
  <c r="H15" i="126"/>
  <c r="N14" i="126"/>
  <c r="M14" i="126"/>
  <c r="H14" i="126" s="1"/>
  <c r="L14" i="126"/>
  <c r="I14" i="126"/>
  <c r="N13" i="126"/>
  <c r="M13" i="126"/>
  <c r="H13" i="126" s="1"/>
  <c r="I13" i="126"/>
  <c r="D57" i="126" s="1"/>
  <c r="N12" i="126"/>
  <c r="M12" i="126"/>
  <c r="I12" i="126"/>
  <c r="D43" i="126" s="1"/>
  <c r="H12" i="126"/>
  <c r="N11" i="126"/>
  <c r="M11" i="126"/>
  <c r="I11" i="126"/>
  <c r="D55" i="126" s="1"/>
  <c r="H11" i="126"/>
  <c r="N10" i="126"/>
  <c r="M10" i="126"/>
  <c r="H10" i="126" s="1"/>
  <c r="L10" i="126"/>
  <c r="I10" i="126"/>
  <c r="D41" i="126" s="1"/>
  <c r="N9" i="126"/>
  <c r="L9" i="126" s="1"/>
  <c r="M9" i="126"/>
  <c r="H9" i="126" s="1"/>
  <c r="I9" i="126"/>
  <c r="N8" i="126"/>
  <c r="M8" i="126"/>
  <c r="I8" i="126"/>
  <c r="D39" i="126" s="1"/>
  <c r="H8" i="126"/>
  <c r="N7" i="126"/>
  <c r="M7" i="126"/>
  <c r="I7" i="126"/>
  <c r="D37" i="126" s="1"/>
  <c r="H7" i="126"/>
  <c r="N6" i="126"/>
  <c r="M6" i="126"/>
  <c r="H6" i="126" s="1"/>
  <c r="I6" i="126"/>
  <c r="D35" i="126" s="1"/>
  <c r="F89" i="125"/>
  <c r="E89" i="125"/>
  <c r="F88" i="125"/>
  <c r="E88" i="125"/>
  <c r="D88" i="125"/>
  <c r="F87" i="125"/>
  <c r="E87" i="125"/>
  <c r="F86" i="125"/>
  <c r="E86" i="125"/>
  <c r="D86" i="125"/>
  <c r="F85" i="125"/>
  <c r="E85" i="125"/>
  <c r="F84" i="125"/>
  <c r="E84" i="125"/>
  <c r="D84" i="125"/>
  <c r="F83" i="125"/>
  <c r="E83" i="125"/>
  <c r="F82" i="125"/>
  <c r="E82" i="125"/>
  <c r="D82" i="125"/>
  <c r="F77" i="125"/>
  <c r="E77" i="125"/>
  <c r="D77" i="125"/>
  <c r="F76" i="125"/>
  <c r="E76" i="125"/>
  <c r="D76" i="125"/>
  <c r="F75" i="125"/>
  <c r="E75" i="125"/>
  <c r="F74" i="125"/>
  <c r="E74" i="125"/>
  <c r="D74" i="125"/>
  <c r="F73" i="125"/>
  <c r="E73" i="125"/>
  <c r="D73" i="125"/>
  <c r="F72" i="125"/>
  <c r="E72" i="125"/>
  <c r="D72" i="125"/>
  <c r="F71" i="125"/>
  <c r="E71" i="125"/>
  <c r="F70" i="125"/>
  <c r="E70" i="125"/>
  <c r="D70" i="125"/>
  <c r="F69" i="125"/>
  <c r="E69" i="125"/>
  <c r="F68" i="125"/>
  <c r="E68" i="125"/>
  <c r="D68" i="125"/>
  <c r="F67" i="125"/>
  <c r="E67" i="125"/>
  <c r="F66" i="125"/>
  <c r="E66" i="125"/>
  <c r="D66" i="125"/>
  <c r="F61" i="125"/>
  <c r="E61" i="125"/>
  <c r="F60" i="125"/>
  <c r="E60" i="125"/>
  <c r="D60" i="125"/>
  <c r="F59" i="125"/>
  <c r="E59" i="125"/>
  <c r="F58" i="125"/>
  <c r="E58" i="125"/>
  <c r="D58" i="125"/>
  <c r="F57" i="125"/>
  <c r="E57" i="125"/>
  <c r="F56" i="125"/>
  <c r="E56" i="125"/>
  <c r="D56" i="125"/>
  <c r="F55" i="125"/>
  <c r="E55" i="125"/>
  <c r="F54" i="125"/>
  <c r="E54" i="125"/>
  <c r="D54" i="125"/>
  <c r="F53" i="125"/>
  <c r="E53" i="125"/>
  <c r="D53" i="125"/>
  <c r="F52" i="125"/>
  <c r="E52" i="125"/>
  <c r="D52" i="125"/>
  <c r="F47" i="125"/>
  <c r="E47" i="125"/>
  <c r="F46" i="125"/>
  <c r="E46" i="125"/>
  <c r="D46" i="125"/>
  <c r="F45" i="125"/>
  <c r="E45" i="125"/>
  <c r="D45" i="125"/>
  <c r="F44" i="125"/>
  <c r="E44" i="125"/>
  <c r="D44" i="125"/>
  <c r="F43" i="125"/>
  <c r="E43" i="125"/>
  <c r="F42" i="125"/>
  <c r="E42" i="125"/>
  <c r="D42" i="125"/>
  <c r="F41" i="125"/>
  <c r="E41" i="125"/>
  <c r="D41" i="125"/>
  <c r="F40" i="125"/>
  <c r="E40" i="125"/>
  <c r="D40" i="125"/>
  <c r="F39" i="125"/>
  <c r="E39" i="125"/>
  <c r="F38" i="125"/>
  <c r="E38" i="125"/>
  <c r="D38" i="125"/>
  <c r="F37" i="125"/>
  <c r="E37" i="125"/>
  <c r="F36" i="125"/>
  <c r="E36" i="125"/>
  <c r="D36" i="125"/>
  <c r="F35" i="125"/>
  <c r="E35" i="125"/>
  <c r="F34" i="125"/>
  <c r="E34" i="125"/>
  <c r="D34" i="125"/>
  <c r="N29" i="125"/>
  <c r="M29" i="125"/>
  <c r="H29" i="125" s="1"/>
  <c r="I29" i="125"/>
  <c r="D89" i="125" s="1"/>
  <c r="N28" i="125"/>
  <c r="M28" i="125"/>
  <c r="H28" i="125" s="1"/>
  <c r="I28" i="125"/>
  <c r="N27" i="125"/>
  <c r="M27" i="125"/>
  <c r="H27" i="125" s="1"/>
  <c r="I27" i="125"/>
  <c r="D87" i="125" s="1"/>
  <c r="N26" i="125"/>
  <c r="M26" i="125"/>
  <c r="I26" i="125"/>
  <c r="D75" i="125" s="1"/>
  <c r="H26" i="125"/>
  <c r="N25" i="125"/>
  <c r="M25" i="125"/>
  <c r="H25" i="125" s="1"/>
  <c r="I25" i="125"/>
  <c r="D85" i="125" s="1"/>
  <c r="N24" i="125"/>
  <c r="M24" i="125"/>
  <c r="H24" i="125" s="1"/>
  <c r="I24" i="125"/>
  <c r="N23" i="125"/>
  <c r="M23" i="125"/>
  <c r="H23" i="125" s="1"/>
  <c r="I23" i="125"/>
  <c r="D83" i="125" s="1"/>
  <c r="N22" i="125"/>
  <c r="M22" i="125"/>
  <c r="I22" i="125"/>
  <c r="D71" i="125" s="1"/>
  <c r="H22" i="125"/>
  <c r="N21" i="125"/>
  <c r="M21" i="125"/>
  <c r="H21" i="125" s="1"/>
  <c r="I21" i="125"/>
  <c r="D69" i="125" s="1"/>
  <c r="N20" i="125"/>
  <c r="M20" i="125"/>
  <c r="H20" i="125" s="1"/>
  <c r="I20" i="125"/>
  <c r="D67" i="125" s="1"/>
  <c r="N17" i="125"/>
  <c r="M17" i="125"/>
  <c r="H17" i="125" s="1"/>
  <c r="I17" i="125"/>
  <c r="L17" i="125" s="1"/>
  <c r="N16" i="125"/>
  <c r="M16" i="125"/>
  <c r="I16" i="125"/>
  <c r="D47" i="125" s="1"/>
  <c r="H16" i="125"/>
  <c r="N15" i="125"/>
  <c r="M15" i="125"/>
  <c r="H15" i="125" s="1"/>
  <c r="I15" i="125"/>
  <c r="D59" i="125" s="1"/>
  <c r="N14" i="125"/>
  <c r="M14" i="125"/>
  <c r="H14" i="125" s="1"/>
  <c r="L14" i="125"/>
  <c r="I14" i="125"/>
  <c r="N13" i="125"/>
  <c r="M13" i="125"/>
  <c r="H13" i="125" s="1"/>
  <c r="I13" i="125"/>
  <c r="L13" i="125" s="1"/>
  <c r="N12" i="125"/>
  <c r="M12" i="125"/>
  <c r="I12" i="125"/>
  <c r="D43" i="125" s="1"/>
  <c r="H12" i="125"/>
  <c r="N11" i="125"/>
  <c r="M11" i="125"/>
  <c r="H11" i="125" s="1"/>
  <c r="I11" i="125"/>
  <c r="D55" i="125" s="1"/>
  <c r="N10" i="125"/>
  <c r="M10" i="125"/>
  <c r="H10" i="125" s="1"/>
  <c r="L10" i="125"/>
  <c r="I10" i="125"/>
  <c r="N9" i="125"/>
  <c r="M9" i="125"/>
  <c r="H9" i="125" s="1"/>
  <c r="I9" i="125"/>
  <c r="L9" i="125" s="1"/>
  <c r="N8" i="125"/>
  <c r="M8" i="125"/>
  <c r="I8" i="125"/>
  <c r="D39" i="125" s="1"/>
  <c r="H8" i="125"/>
  <c r="N7" i="125"/>
  <c r="M7" i="125"/>
  <c r="H7" i="125" s="1"/>
  <c r="I7" i="125"/>
  <c r="D37" i="125" s="1"/>
  <c r="N6" i="125"/>
  <c r="M6" i="125"/>
  <c r="H6" i="125" s="1"/>
  <c r="I6" i="125"/>
  <c r="D35" i="125" s="1"/>
  <c r="F89" i="124"/>
  <c r="E89" i="124"/>
  <c r="F88" i="124"/>
  <c r="E88" i="124"/>
  <c r="D88" i="124"/>
  <c r="F87" i="124"/>
  <c r="E87" i="124"/>
  <c r="F86" i="124"/>
  <c r="E86" i="124"/>
  <c r="D86" i="124"/>
  <c r="F85" i="124"/>
  <c r="E85" i="124"/>
  <c r="F84" i="124"/>
  <c r="E84" i="124"/>
  <c r="D84" i="124"/>
  <c r="F83" i="124"/>
  <c r="E83" i="124"/>
  <c r="F82" i="124"/>
  <c r="E82" i="124"/>
  <c r="D82" i="124"/>
  <c r="F77" i="124"/>
  <c r="E77" i="124"/>
  <c r="F76" i="124"/>
  <c r="E76" i="124"/>
  <c r="D76" i="124"/>
  <c r="F75" i="124"/>
  <c r="E75" i="124"/>
  <c r="F74" i="124"/>
  <c r="E74" i="124"/>
  <c r="D74" i="124"/>
  <c r="F73" i="124"/>
  <c r="E73" i="124"/>
  <c r="F72" i="124"/>
  <c r="E72" i="124"/>
  <c r="D72" i="124"/>
  <c r="F71" i="124"/>
  <c r="E71" i="124"/>
  <c r="F70" i="124"/>
  <c r="E70" i="124"/>
  <c r="D70" i="124"/>
  <c r="F69" i="124"/>
  <c r="E69" i="124"/>
  <c r="F68" i="124"/>
  <c r="E68" i="124"/>
  <c r="D68" i="124"/>
  <c r="F67" i="124"/>
  <c r="E67" i="124"/>
  <c r="F66" i="124"/>
  <c r="E66" i="124"/>
  <c r="D66" i="124"/>
  <c r="F61" i="124"/>
  <c r="E61" i="124"/>
  <c r="F60" i="124"/>
  <c r="E60" i="124"/>
  <c r="D60" i="124"/>
  <c r="F59" i="124"/>
  <c r="E59" i="124"/>
  <c r="F58" i="124"/>
  <c r="E58" i="124"/>
  <c r="D58" i="124"/>
  <c r="F57" i="124"/>
  <c r="E57" i="124"/>
  <c r="F56" i="124"/>
  <c r="E56" i="124"/>
  <c r="D56" i="124"/>
  <c r="F55" i="124"/>
  <c r="E55" i="124"/>
  <c r="F54" i="124"/>
  <c r="E54" i="124"/>
  <c r="D54" i="124"/>
  <c r="F53" i="124"/>
  <c r="E53" i="124"/>
  <c r="F52" i="124"/>
  <c r="E52" i="124"/>
  <c r="D52" i="124"/>
  <c r="F47" i="124"/>
  <c r="E47" i="124"/>
  <c r="F46" i="124"/>
  <c r="E46" i="124"/>
  <c r="D46" i="124"/>
  <c r="F45" i="124"/>
  <c r="E45" i="124"/>
  <c r="F44" i="124"/>
  <c r="E44" i="124"/>
  <c r="D44" i="124"/>
  <c r="F43" i="124"/>
  <c r="E43" i="124"/>
  <c r="F42" i="124"/>
  <c r="E42" i="124"/>
  <c r="D42" i="124"/>
  <c r="F41" i="124"/>
  <c r="E41" i="124"/>
  <c r="F40" i="124"/>
  <c r="E40" i="124"/>
  <c r="D40" i="124"/>
  <c r="F39" i="124"/>
  <c r="E39" i="124"/>
  <c r="F38" i="124"/>
  <c r="E38" i="124"/>
  <c r="D38" i="124"/>
  <c r="F37" i="124"/>
  <c r="E37" i="124"/>
  <c r="F36" i="124"/>
  <c r="E36" i="124"/>
  <c r="D36" i="124"/>
  <c r="F35" i="124"/>
  <c r="E35" i="124"/>
  <c r="F34" i="124"/>
  <c r="E34" i="124"/>
  <c r="D34" i="124"/>
  <c r="N29" i="124"/>
  <c r="M29" i="124"/>
  <c r="I29" i="124"/>
  <c r="D89" i="124" s="1"/>
  <c r="H29" i="124"/>
  <c r="N28" i="124"/>
  <c r="M28" i="124"/>
  <c r="I28" i="124"/>
  <c r="D77" i="124" s="1"/>
  <c r="H28" i="124"/>
  <c r="N27" i="124"/>
  <c r="M27" i="124"/>
  <c r="H27" i="124" s="1"/>
  <c r="I27" i="124"/>
  <c r="D87" i="124" s="1"/>
  <c r="N26" i="124"/>
  <c r="M26" i="124"/>
  <c r="I26" i="124"/>
  <c r="D75" i="124" s="1"/>
  <c r="H26" i="124"/>
  <c r="N25" i="124"/>
  <c r="M25" i="124"/>
  <c r="H25" i="124" s="1"/>
  <c r="I25" i="124"/>
  <c r="D85" i="124" s="1"/>
  <c r="N24" i="124"/>
  <c r="M24" i="124"/>
  <c r="I24" i="124"/>
  <c r="D73" i="124" s="1"/>
  <c r="H24" i="124"/>
  <c r="N23" i="124"/>
  <c r="M23" i="124"/>
  <c r="H23" i="124" s="1"/>
  <c r="I23" i="124"/>
  <c r="D83" i="124" s="1"/>
  <c r="N22" i="124"/>
  <c r="M22" i="124"/>
  <c r="I22" i="124"/>
  <c r="D71" i="124" s="1"/>
  <c r="H22" i="124"/>
  <c r="N21" i="124"/>
  <c r="M21" i="124"/>
  <c r="H21" i="124" s="1"/>
  <c r="I21" i="124"/>
  <c r="D69" i="124" s="1"/>
  <c r="N20" i="124"/>
  <c r="M20" i="124"/>
  <c r="I20" i="124"/>
  <c r="D67" i="124" s="1"/>
  <c r="H20" i="124"/>
  <c r="N17" i="124"/>
  <c r="M17" i="124"/>
  <c r="H17" i="124" s="1"/>
  <c r="I17" i="124"/>
  <c r="L17" i="124" s="1"/>
  <c r="N16" i="124"/>
  <c r="L16" i="124" s="1"/>
  <c r="M16" i="124"/>
  <c r="H16" i="124" s="1"/>
  <c r="I16" i="124"/>
  <c r="D47" i="124" s="1"/>
  <c r="N15" i="124"/>
  <c r="M15" i="124"/>
  <c r="H15" i="124" s="1"/>
  <c r="I15" i="124"/>
  <c r="D59" i="124" s="1"/>
  <c r="N14" i="124"/>
  <c r="M14" i="124"/>
  <c r="L14" i="124"/>
  <c r="I14" i="124"/>
  <c r="D45" i="124" s="1"/>
  <c r="H14" i="124"/>
  <c r="N13" i="124"/>
  <c r="M13" i="124"/>
  <c r="H13" i="124" s="1"/>
  <c r="I13" i="124"/>
  <c r="L13" i="124" s="1"/>
  <c r="N12" i="124"/>
  <c r="L12" i="124" s="1"/>
  <c r="M12" i="124"/>
  <c r="I12" i="124"/>
  <c r="D43" i="124" s="1"/>
  <c r="H12" i="124"/>
  <c r="N11" i="124"/>
  <c r="M11" i="124"/>
  <c r="H11" i="124" s="1"/>
  <c r="I11" i="124"/>
  <c r="D55" i="124" s="1"/>
  <c r="N10" i="124"/>
  <c r="M10" i="124"/>
  <c r="L10" i="124"/>
  <c r="I10" i="124"/>
  <c r="D41" i="124" s="1"/>
  <c r="H10" i="124"/>
  <c r="N9" i="124"/>
  <c r="M9" i="124"/>
  <c r="H9" i="124" s="1"/>
  <c r="I9" i="124"/>
  <c r="L9" i="124" s="1"/>
  <c r="N8" i="124"/>
  <c r="L8" i="124" s="1"/>
  <c r="M8" i="124"/>
  <c r="I8" i="124"/>
  <c r="D39" i="124" s="1"/>
  <c r="H8" i="124"/>
  <c r="N7" i="124"/>
  <c r="M7" i="124"/>
  <c r="H7" i="124" s="1"/>
  <c r="I7" i="124"/>
  <c r="D37" i="124" s="1"/>
  <c r="N6" i="124"/>
  <c r="M6" i="124"/>
  <c r="I6" i="124"/>
  <c r="D35" i="124" s="1"/>
  <c r="H6" i="124"/>
  <c r="F89" i="123"/>
  <c r="E89" i="123"/>
  <c r="F88" i="123"/>
  <c r="E88" i="123"/>
  <c r="D88" i="123"/>
  <c r="F87" i="123"/>
  <c r="E87" i="123"/>
  <c r="F86" i="123"/>
  <c r="E86" i="123"/>
  <c r="D86" i="123"/>
  <c r="F85" i="123"/>
  <c r="E85" i="123"/>
  <c r="F84" i="123"/>
  <c r="E84" i="123"/>
  <c r="D84" i="123"/>
  <c r="F83" i="123"/>
  <c r="E83" i="123"/>
  <c r="F82" i="123"/>
  <c r="E82" i="123"/>
  <c r="D82" i="123"/>
  <c r="F77" i="123"/>
  <c r="E77" i="123"/>
  <c r="F76" i="123"/>
  <c r="E76" i="123"/>
  <c r="D76" i="123"/>
  <c r="F75" i="123"/>
  <c r="E75" i="123"/>
  <c r="F74" i="123"/>
  <c r="E74" i="123"/>
  <c r="D74" i="123"/>
  <c r="F73" i="123"/>
  <c r="E73" i="123"/>
  <c r="F72" i="123"/>
  <c r="E72" i="123"/>
  <c r="D72" i="123"/>
  <c r="F71" i="123"/>
  <c r="E71" i="123"/>
  <c r="F70" i="123"/>
  <c r="E70" i="123"/>
  <c r="D70" i="123"/>
  <c r="F69" i="123"/>
  <c r="E69" i="123"/>
  <c r="F68" i="123"/>
  <c r="E68" i="123"/>
  <c r="D68" i="123"/>
  <c r="F67" i="123"/>
  <c r="E67" i="123"/>
  <c r="F66" i="123"/>
  <c r="E66" i="123"/>
  <c r="D66" i="123"/>
  <c r="F61" i="123"/>
  <c r="E61" i="123"/>
  <c r="F60" i="123"/>
  <c r="E60" i="123"/>
  <c r="D60" i="123"/>
  <c r="F59" i="123"/>
  <c r="E59" i="123"/>
  <c r="F58" i="123"/>
  <c r="E58" i="123"/>
  <c r="D58" i="123"/>
  <c r="F57" i="123"/>
  <c r="E57" i="123"/>
  <c r="F56" i="123"/>
  <c r="E56" i="123"/>
  <c r="D56" i="123"/>
  <c r="F55" i="123"/>
  <c r="E55" i="123"/>
  <c r="F54" i="123"/>
  <c r="E54" i="123"/>
  <c r="D54" i="123"/>
  <c r="F53" i="123"/>
  <c r="E53" i="123"/>
  <c r="F52" i="123"/>
  <c r="E52" i="123"/>
  <c r="D52" i="123"/>
  <c r="F47" i="123"/>
  <c r="E47" i="123"/>
  <c r="F46" i="123"/>
  <c r="E46" i="123"/>
  <c r="D46" i="123"/>
  <c r="F45" i="123"/>
  <c r="E45" i="123"/>
  <c r="F44" i="123"/>
  <c r="E44" i="123"/>
  <c r="D44" i="123"/>
  <c r="F43" i="123"/>
  <c r="E43" i="123"/>
  <c r="F42" i="123"/>
  <c r="E42" i="123"/>
  <c r="D42" i="123"/>
  <c r="F41" i="123"/>
  <c r="E41" i="123"/>
  <c r="F40" i="123"/>
  <c r="E40" i="123"/>
  <c r="D40" i="123"/>
  <c r="F39" i="123"/>
  <c r="E39" i="123"/>
  <c r="F38" i="123"/>
  <c r="E38" i="123"/>
  <c r="D38" i="123"/>
  <c r="F37" i="123"/>
  <c r="E37" i="123"/>
  <c r="F36" i="123"/>
  <c r="E36" i="123"/>
  <c r="D36" i="123"/>
  <c r="F35" i="123"/>
  <c r="E35" i="123"/>
  <c r="F34" i="123"/>
  <c r="E34" i="123"/>
  <c r="D34" i="123"/>
  <c r="N29" i="123"/>
  <c r="M29" i="123"/>
  <c r="I29" i="123"/>
  <c r="D89" i="123" s="1"/>
  <c r="H29" i="123"/>
  <c r="N28" i="123"/>
  <c r="M28" i="123"/>
  <c r="I28" i="123"/>
  <c r="D77" i="123" s="1"/>
  <c r="H28" i="123"/>
  <c r="N27" i="123"/>
  <c r="M27" i="123"/>
  <c r="H27" i="123" s="1"/>
  <c r="I27" i="123"/>
  <c r="D87" i="123" s="1"/>
  <c r="N26" i="123"/>
  <c r="M26" i="123"/>
  <c r="I26" i="123"/>
  <c r="D75" i="123" s="1"/>
  <c r="H26" i="123"/>
  <c r="N25" i="123"/>
  <c r="M25" i="123"/>
  <c r="I25" i="123"/>
  <c r="D85" i="123" s="1"/>
  <c r="H25" i="123"/>
  <c r="N24" i="123"/>
  <c r="M24" i="123"/>
  <c r="I24" i="123"/>
  <c r="D73" i="123" s="1"/>
  <c r="H24" i="123"/>
  <c r="N23" i="123"/>
  <c r="M23" i="123"/>
  <c r="H23" i="123" s="1"/>
  <c r="I23" i="123"/>
  <c r="D83" i="123" s="1"/>
  <c r="N22" i="123"/>
  <c r="M22" i="123"/>
  <c r="I22" i="123"/>
  <c r="D71" i="123" s="1"/>
  <c r="H22" i="123"/>
  <c r="N21" i="123"/>
  <c r="M21" i="123"/>
  <c r="I21" i="123"/>
  <c r="D69" i="123" s="1"/>
  <c r="H21" i="123"/>
  <c r="N20" i="123"/>
  <c r="M20" i="123"/>
  <c r="I20" i="123"/>
  <c r="D67" i="123" s="1"/>
  <c r="H20" i="123"/>
  <c r="N17" i="123"/>
  <c r="M17" i="123"/>
  <c r="H17" i="123" s="1"/>
  <c r="I17" i="123"/>
  <c r="D61" i="123" s="1"/>
  <c r="N16" i="123"/>
  <c r="M16" i="123"/>
  <c r="I16" i="123"/>
  <c r="D47" i="123" s="1"/>
  <c r="H16" i="123"/>
  <c r="N15" i="123"/>
  <c r="M15" i="123"/>
  <c r="I15" i="123"/>
  <c r="D59" i="123" s="1"/>
  <c r="H15" i="123"/>
  <c r="N14" i="123"/>
  <c r="M14" i="123"/>
  <c r="L14" i="123"/>
  <c r="I14" i="123"/>
  <c r="D45" i="123" s="1"/>
  <c r="H14" i="123"/>
  <c r="N13" i="123"/>
  <c r="M13" i="123"/>
  <c r="H13" i="123" s="1"/>
  <c r="I13" i="123"/>
  <c r="D57" i="123" s="1"/>
  <c r="N12" i="123"/>
  <c r="L12" i="123" s="1"/>
  <c r="M12" i="123"/>
  <c r="I12" i="123"/>
  <c r="D43" i="123" s="1"/>
  <c r="H12" i="123"/>
  <c r="N11" i="123"/>
  <c r="M11" i="123"/>
  <c r="I11" i="123"/>
  <c r="D55" i="123" s="1"/>
  <c r="H11" i="123"/>
  <c r="N10" i="123"/>
  <c r="M10" i="123"/>
  <c r="I10" i="123"/>
  <c r="D41" i="123" s="1"/>
  <c r="H10" i="123"/>
  <c r="N9" i="123"/>
  <c r="M9" i="123"/>
  <c r="H9" i="123" s="1"/>
  <c r="L9" i="123"/>
  <c r="I9" i="123"/>
  <c r="D53" i="123" s="1"/>
  <c r="N8" i="123"/>
  <c r="L8" i="123" s="1"/>
  <c r="M8" i="123"/>
  <c r="I8" i="123"/>
  <c r="D39" i="123" s="1"/>
  <c r="H8" i="123"/>
  <c r="N7" i="123"/>
  <c r="M7" i="123"/>
  <c r="I7" i="123"/>
  <c r="D37" i="123" s="1"/>
  <c r="H7" i="123"/>
  <c r="N6" i="123"/>
  <c r="M6" i="123"/>
  <c r="H6" i="123" s="1"/>
  <c r="I6" i="123"/>
  <c r="D35" i="123" s="1"/>
  <c r="F89" i="122"/>
  <c r="E89" i="122"/>
  <c r="F88" i="122"/>
  <c r="E88" i="122"/>
  <c r="D88" i="122"/>
  <c r="F87" i="122"/>
  <c r="E87" i="122"/>
  <c r="F86" i="122"/>
  <c r="E86" i="122"/>
  <c r="D86" i="122"/>
  <c r="F85" i="122"/>
  <c r="E85" i="122"/>
  <c r="F84" i="122"/>
  <c r="E84" i="122"/>
  <c r="D84" i="122"/>
  <c r="F83" i="122"/>
  <c r="E83" i="122"/>
  <c r="F82" i="122"/>
  <c r="E82" i="122"/>
  <c r="D82" i="122"/>
  <c r="F77" i="122"/>
  <c r="E77" i="122"/>
  <c r="F76" i="122"/>
  <c r="E76" i="122"/>
  <c r="D76" i="122"/>
  <c r="F75" i="122"/>
  <c r="E75" i="122"/>
  <c r="F74" i="122"/>
  <c r="E74" i="122"/>
  <c r="D74" i="122"/>
  <c r="F73" i="122"/>
  <c r="E73" i="122"/>
  <c r="F72" i="122"/>
  <c r="E72" i="122"/>
  <c r="D72" i="122"/>
  <c r="F71" i="122"/>
  <c r="E71" i="122"/>
  <c r="F70" i="122"/>
  <c r="E70" i="122"/>
  <c r="D70" i="122"/>
  <c r="F69" i="122"/>
  <c r="E69" i="122"/>
  <c r="F68" i="122"/>
  <c r="E68" i="122"/>
  <c r="D68" i="122"/>
  <c r="F67" i="122"/>
  <c r="E67" i="122"/>
  <c r="F66" i="122"/>
  <c r="E66" i="122"/>
  <c r="D66" i="122"/>
  <c r="F61" i="122"/>
  <c r="E61" i="122"/>
  <c r="F60" i="122"/>
  <c r="E60" i="122"/>
  <c r="D60" i="122"/>
  <c r="F59" i="122"/>
  <c r="E59" i="122"/>
  <c r="F58" i="122"/>
  <c r="E58" i="122"/>
  <c r="D58" i="122"/>
  <c r="F57" i="122"/>
  <c r="E57" i="122"/>
  <c r="F56" i="122"/>
  <c r="E56" i="122"/>
  <c r="D56" i="122"/>
  <c r="F55" i="122"/>
  <c r="E55" i="122"/>
  <c r="F54" i="122"/>
  <c r="E54" i="122"/>
  <c r="D54" i="122"/>
  <c r="F53" i="122"/>
  <c r="E53" i="122"/>
  <c r="F52" i="122"/>
  <c r="E52" i="122"/>
  <c r="D52" i="122"/>
  <c r="F47" i="122"/>
  <c r="E47" i="122"/>
  <c r="F46" i="122"/>
  <c r="E46" i="122"/>
  <c r="D46" i="122"/>
  <c r="F45" i="122"/>
  <c r="E45" i="122"/>
  <c r="F44" i="122"/>
  <c r="E44" i="122"/>
  <c r="D44" i="122"/>
  <c r="F43" i="122"/>
  <c r="E43" i="122"/>
  <c r="F42" i="122"/>
  <c r="E42" i="122"/>
  <c r="D42" i="122"/>
  <c r="F41" i="122"/>
  <c r="E41" i="122"/>
  <c r="F40" i="122"/>
  <c r="E40" i="122"/>
  <c r="D40" i="122"/>
  <c r="F39" i="122"/>
  <c r="E39" i="122"/>
  <c r="F38" i="122"/>
  <c r="E38" i="122"/>
  <c r="D38" i="122"/>
  <c r="F37" i="122"/>
  <c r="E37" i="122"/>
  <c r="F36" i="122"/>
  <c r="E36" i="122"/>
  <c r="D36" i="122"/>
  <c r="F35" i="122"/>
  <c r="E35" i="122"/>
  <c r="F34" i="122"/>
  <c r="E34" i="122"/>
  <c r="D34" i="122"/>
  <c r="N29" i="122"/>
  <c r="M29" i="122"/>
  <c r="I29" i="122"/>
  <c r="D89" i="122" s="1"/>
  <c r="H29" i="122"/>
  <c r="N28" i="122"/>
  <c r="M28" i="122"/>
  <c r="I28" i="122"/>
  <c r="D77" i="122" s="1"/>
  <c r="H28" i="122"/>
  <c r="N27" i="122"/>
  <c r="M27" i="122"/>
  <c r="H27" i="122" s="1"/>
  <c r="I27" i="122"/>
  <c r="D87" i="122" s="1"/>
  <c r="N26" i="122"/>
  <c r="M26" i="122"/>
  <c r="I26" i="122"/>
  <c r="D75" i="122" s="1"/>
  <c r="H26" i="122"/>
  <c r="N25" i="122"/>
  <c r="M25" i="122"/>
  <c r="H25" i="122" s="1"/>
  <c r="I25" i="122"/>
  <c r="D85" i="122" s="1"/>
  <c r="N24" i="122"/>
  <c r="M24" i="122"/>
  <c r="I24" i="122"/>
  <c r="D73" i="122" s="1"/>
  <c r="H24" i="122"/>
  <c r="N23" i="122"/>
  <c r="M23" i="122"/>
  <c r="H23" i="122" s="1"/>
  <c r="I23" i="122"/>
  <c r="D83" i="122" s="1"/>
  <c r="N22" i="122"/>
  <c r="M22" i="122"/>
  <c r="I22" i="122"/>
  <c r="D71" i="122" s="1"/>
  <c r="H22" i="122"/>
  <c r="N21" i="122"/>
  <c r="M21" i="122"/>
  <c r="H21" i="122" s="1"/>
  <c r="I21" i="122"/>
  <c r="D69" i="122" s="1"/>
  <c r="N20" i="122"/>
  <c r="M20" i="122"/>
  <c r="I20" i="122"/>
  <c r="D67" i="122" s="1"/>
  <c r="H20" i="122"/>
  <c r="N17" i="122"/>
  <c r="M17" i="122"/>
  <c r="H17" i="122" s="1"/>
  <c r="I17" i="122"/>
  <c r="L17" i="122" s="1"/>
  <c r="N16" i="122"/>
  <c r="L16" i="122" s="1"/>
  <c r="M16" i="122"/>
  <c r="H16" i="122" s="1"/>
  <c r="I16" i="122"/>
  <c r="D47" i="122" s="1"/>
  <c r="N15" i="122"/>
  <c r="M15" i="122"/>
  <c r="H15" i="122" s="1"/>
  <c r="I15" i="122"/>
  <c r="D59" i="122" s="1"/>
  <c r="N14" i="122"/>
  <c r="M14" i="122"/>
  <c r="L14" i="122"/>
  <c r="I14" i="122"/>
  <c r="D45" i="122" s="1"/>
  <c r="H14" i="122"/>
  <c r="N13" i="122"/>
  <c r="M13" i="122"/>
  <c r="H13" i="122" s="1"/>
  <c r="I13" i="122"/>
  <c r="L13" i="122" s="1"/>
  <c r="N12" i="122"/>
  <c r="M12" i="122"/>
  <c r="I12" i="122"/>
  <c r="D43" i="122" s="1"/>
  <c r="H12" i="122"/>
  <c r="N11" i="122"/>
  <c r="M11" i="122"/>
  <c r="H11" i="122" s="1"/>
  <c r="I11" i="122"/>
  <c r="D55" i="122" s="1"/>
  <c r="N10" i="122"/>
  <c r="M10" i="122"/>
  <c r="L10" i="122"/>
  <c r="I10" i="122"/>
  <c r="D41" i="122" s="1"/>
  <c r="H10" i="122"/>
  <c r="N9" i="122"/>
  <c r="M9" i="122"/>
  <c r="H9" i="122" s="1"/>
  <c r="I9" i="122"/>
  <c r="L9" i="122" s="1"/>
  <c r="N8" i="122"/>
  <c r="L8" i="122" s="1"/>
  <c r="M8" i="122"/>
  <c r="I8" i="122"/>
  <c r="D39" i="122" s="1"/>
  <c r="H8" i="122"/>
  <c r="N7" i="122"/>
  <c r="M7" i="122"/>
  <c r="H7" i="122" s="1"/>
  <c r="I7" i="122"/>
  <c r="D37" i="122" s="1"/>
  <c r="N6" i="122"/>
  <c r="M6" i="122"/>
  <c r="I6" i="122"/>
  <c r="D35" i="122" s="1"/>
  <c r="H6" i="122"/>
  <c r="F89" i="121"/>
  <c r="E89" i="121"/>
  <c r="F88" i="121"/>
  <c r="E88" i="121"/>
  <c r="D88" i="121"/>
  <c r="F87" i="121"/>
  <c r="E87" i="121"/>
  <c r="F86" i="121"/>
  <c r="E86" i="121"/>
  <c r="D86" i="121"/>
  <c r="F85" i="121"/>
  <c r="E85" i="121"/>
  <c r="F84" i="121"/>
  <c r="E84" i="121"/>
  <c r="D84" i="121"/>
  <c r="F83" i="121"/>
  <c r="E83" i="121"/>
  <c r="F82" i="121"/>
  <c r="E82" i="121"/>
  <c r="D82" i="121"/>
  <c r="F77" i="121"/>
  <c r="E77" i="121"/>
  <c r="D77" i="121"/>
  <c r="F76" i="121"/>
  <c r="E76" i="121"/>
  <c r="D76" i="121"/>
  <c r="F75" i="121"/>
  <c r="E75" i="121"/>
  <c r="F74" i="121"/>
  <c r="E74" i="121"/>
  <c r="D74" i="121"/>
  <c r="F73" i="121"/>
  <c r="E73" i="121"/>
  <c r="D73" i="121"/>
  <c r="F72" i="121"/>
  <c r="E72" i="121"/>
  <c r="D72" i="121"/>
  <c r="F71" i="121"/>
  <c r="E71" i="121"/>
  <c r="F70" i="121"/>
  <c r="E70" i="121"/>
  <c r="D70" i="121"/>
  <c r="F69" i="121"/>
  <c r="E69" i="121"/>
  <c r="F68" i="121"/>
  <c r="E68" i="121"/>
  <c r="D68" i="121"/>
  <c r="F67" i="121"/>
  <c r="E67" i="121"/>
  <c r="F66" i="121"/>
  <c r="E66" i="121"/>
  <c r="D66" i="121"/>
  <c r="F61" i="121"/>
  <c r="E61" i="121"/>
  <c r="F60" i="121"/>
  <c r="E60" i="121"/>
  <c r="D60" i="121"/>
  <c r="F59" i="121"/>
  <c r="E59" i="121"/>
  <c r="F58" i="121"/>
  <c r="E58" i="121"/>
  <c r="D58" i="121"/>
  <c r="F57" i="121"/>
  <c r="E57" i="121"/>
  <c r="F56" i="121"/>
  <c r="E56" i="121"/>
  <c r="D56" i="121"/>
  <c r="F55" i="121"/>
  <c r="E55" i="121"/>
  <c r="F54" i="121"/>
  <c r="E54" i="121"/>
  <c r="D54" i="121"/>
  <c r="F53" i="121"/>
  <c r="E53" i="121"/>
  <c r="D53" i="121"/>
  <c r="F52" i="121"/>
  <c r="E52" i="121"/>
  <c r="D52" i="121"/>
  <c r="F47" i="121"/>
  <c r="E47" i="121"/>
  <c r="F46" i="121"/>
  <c r="E46" i="121"/>
  <c r="D46" i="121"/>
  <c r="F45" i="121"/>
  <c r="E45" i="121"/>
  <c r="D45" i="121"/>
  <c r="F44" i="121"/>
  <c r="E44" i="121"/>
  <c r="D44" i="121"/>
  <c r="F43" i="121"/>
  <c r="E43" i="121"/>
  <c r="F42" i="121"/>
  <c r="E42" i="121"/>
  <c r="D42" i="121"/>
  <c r="F41" i="121"/>
  <c r="E41" i="121"/>
  <c r="D41" i="121"/>
  <c r="F40" i="121"/>
  <c r="E40" i="121"/>
  <c r="D40" i="121"/>
  <c r="F39" i="121"/>
  <c r="E39" i="121"/>
  <c r="F38" i="121"/>
  <c r="E38" i="121"/>
  <c r="D38" i="121"/>
  <c r="F37" i="121"/>
  <c r="E37" i="121"/>
  <c r="F36" i="121"/>
  <c r="E36" i="121"/>
  <c r="D36" i="121"/>
  <c r="F35" i="121"/>
  <c r="E35" i="121"/>
  <c r="F34" i="121"/>
  <c r="E34" i="121"/>
  <c r="D34" i="121"/>
  <c r="N29" i="121"/>
  <c r="M29" i="121"/>
  <c r="H29" i="121" s="1"/>
  <c r="I29" i="121"/>
  <c r="D89" i="121" s="1"/>
  <c r="N28" i="121"/>
  <c r="M28" i="121"/>
  <c r="H28" i="121" s="1"/>
  <c r="I28" i="121"/>
  <c r="N27" i="121"/>
  <c r="M27" i="121"/>
  <c r="H27" i="121" s="1"/>
  <c r="I27" i="121"/>
  <c r="D87" i="121" s="1"/>
  <c r="N26" i="121"/>
  <c r="M26" i="121"/>
  <c r="I26" i="121"/>
  <c r="D75" i="121" s="1"/>
  <c r="H26" i="121"/>
  <c r="N25" i="121"/>
  <c r="M25" i="121"/>
  <c r="H25" i="121" s="1"/>
  <c r="I25" i="121"/>
  <c r="D85" i="121" s="1"/>
  <c r="N24" i="121"/>
  <c r="M24" i="121"/>
  <c r="H24" i="121" s="1"/>
  <c r="I24" i="121"/>
  <c r="N23" i="121"/>
  <c r="M23" i="121"/>
  <c r="H23" i="121" s="1"/>
  <c r="I23" i="121"/>
  <c r="D83" i="121" s="1"/>
  <c r="N22" i="121"/>
  <c r="M22" i="121"/>
  <c r="I22" i="121"/>
  <c r="D71" i="121" s="1"/>
  <c r="H22" i="121"/>
  <c r="N21" i="121"/>
  <c r="M21" i="121"/>
  <c r="H21" i="121" s="1"/>
  <c r="I21" i="121"/>
  <c r="D69" i="121" s="1"/>
  <c r="N20" i="121"/>
  <c r="M20" i="121"/>
  <c r="H20" i="121" s="1"/>
  <c r="I20" i="121"/>
  <c r="D67" i="121" s="1"/>
  <c r="N17" i="121"/>
  <c r="M17" i="121"/>
  <c r="H17" i="121" s="1"/>
  <c r="I17" i="121"/>
  <c r="L17" i="121" s="1"/>
  <c r="N16" i="121"/>
  <c r="M16" i="121"/>
  <c r="I16" i="121"/>
  <c r="D47" i="121" s="1"/>
  <c r="H16" i="121"/>
  <c r="N15" i="121"/>
  <c r="M15" i="121"/>
  <c r="H15" i="121" s="1"/>
  <c r="I15" i="121"/>
  <c r="D59" i="121" s="1"/>
  <c r="N14" i="121"/>
  <c r="M14" i="121"/>
  <c r="H14" i="121" s="1"/>
  <c r="L14" i="121"/>
  <c r="I14" i="121"/>
  <c r="N13" i="121"/>
  <c r="M13" i="121"/>
  <c r="H13" i="121" s="1"/>
  <c r="I13" i="121"/>
  <c r="L13" i="121" s="1"/>
  <c r="N12" i="121"/>
  <c r="M12" i="121"/>
  <c r="I12" i="121"/>
  <c r="D43" i="121" s="1"/>
  <c r="H12" i="121"/>
  <c r="N11" i="121"/>
  <c r="M11" i="121"/>
  <c r="H11" i="121" s="1"/>
  <c r="I11" i="121"/>
  <c r="D55" i="121" s="1"/>
  <c r="N10" i="121"/>
  <c r="M10" i="121"/>
  <c r="H10" i="121" s="1"/>
  <c r="L10" i="121"/>
  <c r="I10" i="121"/>
  <c r="N9" i="121"/>
  <c r="M9" i="121"/>
  <c r="H9" i="121" s="1"/>
  <c r="I9" i="121"/>
  <c r="L9" i="121" s="1"/>
  <c r="N8" i="121"/>
  <c r="M8" i="121"/>
  <c r="I8" i="121"/>
  <c r="D39" i="121" s="1"/>
  <c r="H8" i="121"/>
  <c r="N7" i="121"/>
  <c r="M7" i="121"/>
  <c r="H7" i="121" s="1"/>
  <c r="I7" i="121"/>
  <c r="D37" i="121" s="1"/>
  <c r="N6" i="121"/>
  <c r="M6" i="121"/>
  <c r="H6" i="121" s="1"/>
  <c r="I6" i="121"/>
  <c r="D35" i="121" s="1"/>
  <c r="F89" i="120"/>
  <c r="E89" i="120"/>
  <c r="F88" i="120"/>
  <c r="E88" i="120"/>
  <c r="D88" i="120"/>
  <c r="F87" i="120"/>
  <c r="E87" i="120"/>
  <c r="F86" i="120"/>
  <c r="E86" i="120"/>
  <c r="D86" i="120"/>
  <c r="F85" i="120"/>
  <c r="E85" i="120"/>
  <c r="F84" i="120"/>
  <c r="E84" i="120"/>
  <c r="D84" i="120"/>
  <c r="F83" i="120"/>
  <c r="E83" i="120"/>
  <c r="F82" i="120"/>
  <c r="E82" i="120"/>
  <c r="D82" i="120"/>
  <c r="F77" i="120"/>
  <c r="E77" i="120"/>
  <c r="F76" i="120"/>
  <c r="E76" i="120"/>
  <c r="D76" i="120"/>
  <c r="F75" i="120"/>
  <c r="E75" i="120"/>
  <c r="F74" i="120"/>
  <c r="E74" i="120"/>
  <c r="D74" i="120"/>
  <c r="F73" i="120"/>
  <c r="E73" i="120"/>
  <c r="F72" i="120"/>
  <c r="E72" i="120"/>
  <c r="D72" i="120"/>
  <c r="F71" i="120"/>
  <c r="E71" i="120"/>
  <c r="F70" i="120"/>
  <c r="E70" i="120"/>
  <c r="D70" i="120"/>
  <c r="F69" i="120"/>
  <c r="E69" i="120"/>
  <c r="F68" i="120"/>
  <c r="E68" i="120"/>
  <c r="D68" i="120"/>
  <c r="F67" i="120"/>
  <c r="E67" i="120"/>
  <c r="F66" i="120"/>
  <c r="E66" i="120"/>
  <c r="D66" i="120"/>
  <c r="F61" i="120"/>
  <c r="E61" i="120"/>
  <c r="F60" i="120"/>
  <c r="E60" i="120"/>
  <c r="D60" i="120"/>
  <c r="F59" i="120"/>
  <c r="E59" i="120"/>
  <c r="F58" i="120"/>
  <c r="E58" i="120"/>
  <c r="D58" i="120"/>
  <c r="F57" i="120"/>
  <c r="E57" i="120"/>
  <c r="F56" i="120"/>
  <c r="E56" i="120"/>
  <c r="D56" i="120"/>
  <c r="F55" i="120"/>
  <c r="E55" i="120"/>
  <c r="F54" i="120"/>
  <c r="E54" i="120"/>
  <c r="D54" i="120"/>
  <c r="F53" i="120"/>
  <c r="E53" i="120"/>
  <c r="F52" i="120"/>
  <c r="E52" i="120"/>
  <c r="D52" i="120"/>
  <c r="F47" i="120"/>
  <c r="E47" i="120"/>
  <c r="F46" i="120"/>
  <c r="E46" i="120"/>
  <c r="D46" i="120"/>
  <c r="F45" i="120"/>
  <c r="E45" i="120"/>
  <c r="F44" i="120"/>
  <c r="E44" i="120"/>
  <c r="D44" i="120"/>
  <c r="F43" i="120"/>
  <c r="E43" i="120"/>
  <c r="F42" i="120"/>
  <c r="E42" i="120"/>
  <c r="D42" i="120"/>
  <c r="F41" i="120"/>
  <c r="E41" i="120"/>
  <c r="F40" i="120"/>
  <c r="E40" i="120"/>
  <c r="D40" i="120"/>
  <c r="F39" i="120"/>
  <c r="E39" i="120"/>
  <c r="F38" i="120"/>
  <c r="E38" i="120"/>
  <c r="D38" i="120"/>
  <c r="F37" i="120"/>
  <c r="E37" i="120"/>
  <c r="F36" i="120"/>
  <c r="E36" i="120"/>
  <c r="D36" i="120"/>
  <c r="F35" i="120"/>
  <c r="E35" i="120"/>
  <c r="F34" i="120"/>
  <c r="E34" i="120"/>
  <c r="D34" i="120"/>
  <c r="N29" i="120"/>
  <c r="M29" i="120"/>
  <c r="I29" i="120"/>
  <c r="D89" i="120" s="1"/>
  <c r="H29" i="120"/>
  <c r="N28" i="120"/>
  <c r="M28" i="120"/>
  <c r="I28" i="120"/>
  <c r="D77" i="120" s="1"/>
  <c r="H28" i="120"/>
  <c r="N27" i="120"/>
  <c r="M27" i="120"/>
  <c r="H27" i="120" s="1"/>
  <c r="I27" i="120"/>
  <c r="D87" i="120" s="1"/>
  <c r="N26" i="120"/>
  <c r="M26" i="120"/>
  <c r="I26" i="120"/>
  <c r="D75" i="120" s="1"/>
  <c r="H26" i="120"/>
  <c r="N25" i="120"/>
  <c r="M25" i="120"/>
  <c r="I25" i="120"/>
  <c r="D85" i="120" s="1"/>
  <c r="H25" i="120"/>
  <c r="N24" i="120"/>
  <c r="M24" i="120"/>
  <c r="I24" i="120"/>
  <c r="D73" i="120" s="1"/>
  <c r="H24" i="120"/>
  <c r="N23" i="120"/>
  <c r="M23" i="120"/>
  <c r="H23" i="120" s="1"/>
  <c r="I23" i="120"/>
  <c r="D83" i="120" s="1"/>
  <c r="N22" i="120"/>
  <c r="M22" i="120"/>
  <c r="I22" i="120"/>
  <c r="D71" i="120" s="1"/>
  <c r="H22" i="120"/>
  <c r="N21" i="120"/>
  <c r="M21" i="120"/>
  <c r="I21" i="120"/>
  <c r="D69" i="120" s="1"/>
  <c r="H21" i="120"/>
  <c r="N20" i="120"/>
  <c r="M20" i="120"/>
  <c r="I20" i="120"/>
  <c r="D67" i="120" s="1"/>
  <c r="H20" i="120"/>
  <c r="N17" i="120"/>
  <c r="M17" i="120"/>
  <c r="H17" i="120" s="1"/>
  <c r="I17" i="120"/>
  <c r="D61" i="120" s="1"/>
  <c r="N16" i="120"/>
  <c r="L16" i="120" s="1"/>
  <c r="M16" i="120"/>
  <c r="H16" i="120" s="1"/>
  <c r="I16" i="120"/>
  <c r="D47" i="120" s="1"/>
  <c r="N15" i="120"/>
  <c r="M15" i="120"/>
  <c r="I15" i="120"/>
  <c r="D59" i="120" s="1"/>
  <c r="H15" i="120"/>
  <c r="N14" i="120"/>
  <c r="M14" i="120"/>
  <c r="L14" i="120"/>
  <c r="I14" i="120"/>
  <c r="D45" i="120" s="1"/>
  <c r="H14" i="120"/>
  <c r="N13" i="120"/>
  <c r="M13" i="120"/>
  <c r="H13" i="120" s="1"/>
  <c r="L13" i="120"/>
  <c r="I13" i="120"/>
  <c r="D57" i="120" s="1"/>
  <c r="N12" i="120"/>
  <c r="M12" i="120"/>
  <c r="I12" i="120"/>
  <c r="D43" i="120" s="1"/>
  <c r="H12" i="120"/>
  <c r="N11" i="120"/>
  <c r="M11" i="120"/>
  <c r="H11" i="120" s="1"/>
  <c r="I11" i="120"/>
  <c r="D55" i="120" s="1"/>
  <c r="N10" i="120"/>
  <c r="M10" i="120"/>
  <c r="H10" i="120" s="1"/>
  <c r="I10" i="120"/>
  <c r="D41" i="120" s="1"/>
  <c r="N9" i="120"/>
  <c r="M9" i="120"/>
  <c r="H9" i="120" s="1"/>
  <c r="L9" i="120"/>
  <c r="I9" i="120"/>
  <c r="D53" i="120" s="1"/>
  <c r="N8" i="120"/>
  <c r="L8" i="120" s="1"/>
  <c r="M8" i="120"/>
  <c r="I8" i="120"/>
  <c r="D39" i="120" s="1"/>
  <c r="H8" i="120"/>
  <c r="N7" i="120"/>
  <c r="M7" i="120"/>
  <c r="I7" i="120"/>
  <c r="D37" i="120" s="1"/>
  <c r="H7" i="120"/>
  <c r="N6" i="120"/>
  <c r="M6" i="120"/>
  <c r="I6" i="120"/>
  <c r="D35" i="120" s="1"/>
  <c r="H6" i="120"/>
  <c r="F89" i="119"/>
  <c r="E89" i="119"/>
  <c r="F88" i="119"/>
  <c r="E88" i="119"/>
  <c r="D88" i="119"/>
  <c r="F87" i="119"/>
  <c r="E87" i="119"/>
  <c r="F86" i="119"/>
  <c r="E86" i="119"/>
  <c r="D86" i="119"/>
  <c r="F85" i="119"/>
  <c r="E85" i="119"/>
  <c r="F84" i="119"/>
  <c r="E84" i="119"/>
  <c r="D84" i="119"/>
  <c r="F83" i="119"/>
  <c r="E83" i="119"/>
  <c r="F82" i="119"/>
  <c r="E82" i="119"/>
  <c r="D82" i="119"/>
  <c r="F77" i="119"/>
  <c r="E77" i="119"/>
  <c r="D77" i="119"/>
  <c r="F76" i="119"/>
  <c r="E76" i="119"/>
  <c r="D76" i="119"/>
  <c r="F75" i="119"/>
  <c r="E75" i="119"/>
  <c r="F74" i="119"/>
  <c r="E74" i="119"/>
  <c r="D74" i="119"/>
  <c r="F73" i="119"/>
  <c r="E73" i="119"/>
  <c r="D73" i="119"/>
  <c r="F72" i="119"/>
  <c r="E72" i="119"/>
  <c r="D72" i="119"/>
  <c r="F71" i="119"/>
  <c r="E71" i="119"/>
  <c r="F70" i="119"/>
  <c r="E70" i="119"/>
  <c r="D70" i="119"/>
  <c r="F69" i="119"/>
  <c r="E69" i="119"/>
  <c r="F68" i="119"/>
  <c r="E68" i="119"/>
  <c r="D68" i="119"/>
  <c r="F67" i="119"/>
  <c r="E67" i="119"/>
  <c r="F66" i="119"/>
  <c r="E66" i="119"/>
  <c r="D66" i="119"/>
  <c r="F61" i="119"/>
  <c r="E61" i="119"/>
  <c r="F60" i="119"/>
  <c r="E60" i="119"/>
  <c r="D60" i="119"/>
  <c r="F59" i="119"/>
  <c r="E59" i="119"/>
  <c r="F58" i="119"/>
  <c r="E58" i="119"/>
  <c r="D58" i="119"/>
  <c r="F57" i="119"/>
  <c r="E57" i="119"/>
  <c r="D57" i="119"/>
  <c r="F56" i="119"/>
  <c r="E56" i="119"/>
  <c r="D56" i="119"/>
  <c r="F55" i="119"/>
  <c r="E55" i="119"/>
  <c r="F54" i="119"/>
  <c r="E54" i="119"/>
  <c r="D54" i="119"/>
  <c r="F53" i="119"/>
  <c r="E53" i="119"/>
  <c r="D53" i="119"/>
  <c r="F52" i="119"/>
  <c r="E52" i="119"/>
  <c r="D52" i="119"/>
  <c r="F47" i="119"/>
  <c r="E47" i="119"/>
  <c r="F46" i="119"/>
  <c r="E46" i="119"/>
  <c r="D46" i="119"/>
  <c r="F45" i="119"/>
  <c r="E45" i="119"/>
  <c r="D45" i="119"/>
  <c r="F44" i="119"/>
  <c r="E44" i="119"/>
  <c r="D44" i="119"/>
  <c r="F43" i="119"/>
  <c r="E43" i="119"/>
  <c r="F42" i="119"/>
  <c r="E42" i="119"/>
  <c r="D42" i="119"/>
  <c r="F41" i="119"/>
  <c r="E41" i="119"/>
  <c r="F40" i="119"/>
  <c r="E40" i="119"/>
  <c r="D40" i="119"/>
  <c r="F39" i="119"/>
  <c r="E39" i="119"/>
  <c r="F38" i="119"/>
  <c r="E38" i="119"/>
  <c r="D38" i="119"/>
  <c r="F37" i="119"/>
  <c r="E37" i="119"/>
  <c r="F36" i="119"/>
  <c r="E36" i="119"/>
  <c r="D36" i="119"/>
  <c r="F35" i="119"/>
  <c r="E35" i="119"/>
  <c r="F34" i="119"/>
  <c r="E34" i="119"/>
  <c r="D34" i="119"/>
  <c r="N29" i="119"/>
  <c r="M29" i="119"/>
  <c r="I29" i="119"/>
  <c r="H29" i="119"/>
  <c r="N28" i="119"/>
  <c r="M28" i="119"/>
  <c r="H28" i="119" s="1"/>
  <c r="I28" i="119"/>
  <c r="N27" i="119"/>
  <c r="M27" i="119"/>
  <c r="H27" i="119" s="1"/>
  <c r="I27" i="119"/>
  <c r="D87" i="119" s="1"/>
  <c r="N26" i="119"/>
  <c r="M26" i="119"/>
  <c r="I26" i="119"/>
  <c r="D75" i="119" s="1"/>
  <c r="H26" i="119"/>
  <c r="N25" i="119"/>
  <c r="M25" i="119"/>
  <c r="I25" i="119"/>
  <c r="D85" i="119" s="1"/>
  <c r="H25" i="119"/>
  <c r="N24" i="119"/>
  <c r="M24" i="119"/>
  <c r="H24" i="119" s="1"/>
  <c r="I24" i="119"/>
  <c r="N23" i="119"/>
  <c r="M23" i="119"/>
  <c r="H23" i="119" s="1"/>
  <c r="I23" i="119"/>
  <c r="D83" i="119" s="1"/>
  <c r="N22" i="119"/>
  <c r="M22" i="119"/>
  <c r="I22" i="119"/>
  <c r="D71" i="119" s="1"/>
  <c r="H22" i="119"/>
  <c r="N21" i="119"/>
  <c r="M21" i="119"/>
  <c r="I21" i="119"/>
  <c r="D69" i="119" s="1"/>
  <c r="H21" i="119"/>
  <c r="N20" i="119"/>
  <c r="M20" i="119"/>
  <c r="H20" i="119" s="1"/>
  <c r="I20" i="119"/>
  <c r="D67" i="119" s="1"/>
  <c r="N17" i="119"/>
  <c r="M17" i="119"/>
  <c r="H17" i="119" s="1"/>
  <c r="I17" i="119"/>
  <c r="D61" i="119" s="1"/>
  <c r="N16" i="119"/>
  <c r="M16" i="119"/>
  <c r="I16" i="119"/>
  <c r="D47" i="119" s="1"/>
  <c r="H16" i="119"/>
  <c r="N15" i="119"/>
  <c r="M15" i="119"/>
  <c r="I15" i="119"/>
  <c r="D59" i="119" s="1"/>
  <c r="H15" i="119"/>
  <c r="N14" i="119"/>
  <c r="M14" i="119"/>
  <c r="H14" i="119" s="1"/>
  <c r="L14" i="119"/>
  <c r="I14" i="119"/>
  <c r="N13" i="119"/>
  <c r="L13" i="119" s="1"/>
  <c r="M13" i="119"/>
  <c r="H13" i="119" s="1"/>
  <c r="I13" i="119"/>
  <c r="N12" i="119"/>
  <c r="M12" i="119"/>
  <c r="I12" i="119"/>
  <c r="D43" i="119" s="1"/>
  <c r="H12" i="119"/>
  <c r="N11" i="119"/>
  <c r="M11" i="119"/>
  <c r="I11" i="119"/>
  <c r="D55" i="119" s="1"/>
  <c r="H11" i="119"/>
  <c r="N10" i="119"/>
  <c r="M10" i="119"/>
  <c r="H10" i="119" s="1"/>
  <c r="I10" i="119"/>
  <c r="D41" i="119" s="1"/>
  <c r="N9" i="119"/>
  <c r="L9" i="119" s="1"/>
  <c r="M9" i="119"/>
  <c r="H9" i="119" s="1"/>
  <c r="I9" i="119"/>
  <c r="N8" i="119"/>
  <c r="M8" i="119"/>
  <c r="I8" i="119"/>
  <c r="D39" i="119" s="1"/>
  <c r="H8" i="119"/>
  <c r="N7" i="119"/>
  <c r="M7" i="119"/>
  <c r="I7" i="119"/>
  <c r="D37" i="119" s="1"/>
  <c r="H7" i="119"/>
  <c r="N6" i="119"/>
  <c r="M6" i="119"/>
  <c r="H6" i="119" s="1"/>
  <c r="I6" i="119"/>
  <c r="D35" i="119" s="1"/>
  <c r="F89" i="118"/>
  <c r="E89" i="118"/>
  <c r="F88" i="118"/>
  <c r="E88" i="118"/>
  <c r="D88" i="118"/>
  <c r="F87" i="118"/>
  <c r="E87" i="118"/>
  <c r="F86" i="118"/>
  <c r="E86" i="118"/>
  <c r="D86" i="118"/>
  <c r="F85" i="118"/>
  <c r="E85" i="118"/>
  <c r="F84" i="118"/>
  <c r="E84" i="118"/>
  <c r="D84" i="118"/>
  <c r="F83" i="118"/>
  <c r="E83" i="118"/>
  <c r="F82" i="118"/>
  <c r="E82" i="118"/>
  <c r="D82" i="118"/>
  <c r="F77" i="118"/>
  <c r="E77" i="118"/>
  <c r="F76" i="118"/>
  <c r="E76" i="118"/>
  <c r="D76" i="118"/>
  <c r="F75" i="118"/>
  <c r="E75" i="118"/>
  <c r="F74" i="118"/>
  <c r="E74" i="118"/>
  <c r="D74" i="118"/>
  <c r="F73" i="118"/>
  <c r="E73" i="118"/>
  <c r="F72" i="118"/>
  <c r="E72" i="118"/>
  <c r="D72" i="118"/>
  <c r="F71" i="118"/>
  <c r="E71" i="118"/>
  <c r="F70" i="118"/>
  <c r="E70" i="118"/>
  <c r="D70" i="118"/>
  <c r="F69" i="118"/>
  <c r="E69" i="118"/>
  <c r="F68" i="118"/>
  <c r="E68" i="118"/>
  <c r="D68" i="118"/>
  <c r="F67" i="118"/>
  <c r="E67" i="118"/>
  <c r="F66" i="118"/>
  <c r="E66" i="118"/>
  <c r="D66" i="118"/>
  <c r="F61" i="118"/>
  <c r="E61" i="118"/>
  <c r="F60" i="118"/>
  <c r="E60" i="118"/>
  <c r="D60" i="118"/>
  <c r="F59" i="118"/>
  <c r="E59" i="118"/>
  <c r="F58" i="118"/>
  <c r="E58" i="118"/>
  <c r="D58" i="118"/>
  <c r="F57" i="118"/>
  <c r="E57" i="118"/>
  <c r="F56" i="118"/>
  <c r="E56" i="118"/>
  <c r="D56" i="118"/>
  <c r="F55" i="118"/>
  <c r="E55" i="118"/>
  <c r="F54" i="118"/>
  <c r="E54" i="118"/>
  <c r="D54" i="118"/>
  <c r="F53" i="118"/>
  <c r="E53" i="118"/>
  <c r="F52" i="118"/>
  <c r="E52" i="118"/>
  <c r="D52" i="118"/>
  <c r="F47" i="118"/>
  <c r="E47" i="118"/>
  <c r="F46" i="118"/>
  <c r="E46" i="118"/>
  <c r="D46" i="118"/>
  <c r="F45" i="118"/>
  <c r="E45" i="118"/>
  <c r="F44" i="118"/>
  <c r="E44" i="118"/>
  <c r="D44" i="118"/>
  <c r="F43" i="118"/>
  <c r="E43" i="118"/>
  <c r="F42" i="118"/>
  <c r="E42" i="118"/>
  <c r="D42" i="118"/>
  <c r="F41" i="118"/>
  <c r="E41" i="118"/>
  <c r="F40" i="118"/>
  <c r="E40" i="118"/>
  <c r="D40" i="118"/>
  <c r="F39" i="118"/>
  <c r="E39" i="118"/>
  <c r="F38" i="118"/>
  <c r="E38" i="118"/>
  <c r="D38" i="118"/>
  <c r="F37" i="118"/>
  <c r="E37" i="118"/>
  <c r="F36" i="118"/>
  <c r="E36" i="118"/>
  <c r="D36" i="118"/>
  <c r="F35" i="118"/>
  <c r="E35" i="118"/>
  <c r="F34" i="118"/>
  <c r="E34" i="118"/>
  <c r="D34" i="118"/>
  <c r="N29" i="118"/>
  <c r="M29" i="118"/>
  <c r="I29" i="118"/>
  <c r="D89" i="118" s="1"/>
  <c r="H29" i="118"/>
  <c r="N28" i="118"/>
  <c r="M28" i="118"/>
  <c r="I28" i="118"/>
  <c r="D77" i="118" s="1"/>
  <c r="H28" i="118"/>
  <c r="N27" i="118"/>
  <c r="M27" i="118"/>
  <c r="H27" i="118" s="1"/>
  <c r="I27" i="118"/>
  <c r="D87" i="118" s="1"/>
  <c r="N26" i="118"/>
  <c r="M26" i="118"/>
  <c r="I26" i="118"/>
  <c r="D75" i="118" s="1"/>
  <c r="H26" i="118"/>
  <c r="N25" i="118"/>
  <c r="M25" i="118"/>
  <c r="I25" i="118"/>
  <c r="D85" i="118" s="1"/>
  <c r="H25" i="118"/>
  <c r="N24" i="118"/>
  <c r="M24" i="118"/>
  <c r="I24" i="118"/>
  <c r="D73" i="118" s="1"/>
  <c r="H24" i="118"/>
  <c r="N23" i="118"/>
  <c r="M23" i="118"/>
  <c r="H23" i="118" s="1"/>
  <c r="I23" i="118"/>
  <c r="D83" i="118" s="1"/>
  <c r="N22" i="118"/>
  <c r="M22" i="118"/>
  <c r="I22" i="118"/>
  <c r="D71" i="118" s="1"/>
  <c r="H22" i="118"/>
  <c r="N21" i="118"/>
  <c r="M21" i="118"/>
  <c r="I21" i="118"/>
  <c r="D69" i="118" s="1"/>
  <c r="H21" i="118"/>
  <c r="N20" i="118"/>
  <c r="M20" i="118"/>
  <c r="I20" i="118"/>
  <c r="D67" i="118" s="1"/>
  <c r="H20" i="118"/>
  <c r="N17" i="118"/>
  <c r="M17" i="118"/>
  <c r="H17" i="118" s="1"/>
  <c r="L17" i="118"/>
  <c r="I17" i="118"/>
  <c r="D61" i="118" s="1"/>
  <c r="N16" i="118"/>
  <c r="L16" i="118" s="1"/>
  <c r="M16" i="118"/>
  <c r="I16" i="118"/>
  <c r="D47" i="118" s="1"/>
  <c r="H16" i="118"/>
  <c r="N15" i="118"/>
  <c r="M15" i="118"/>
  <c r="I15" i="118"/>
  <c r="D59" i="118" s="1"/>
  <c r="H15" i="118"/>
  <c r="N14" i="118"/>
  <c r="M14" i="118"/>
  <c r="L14" i="118"/>
  <c r="I14" i="118"/>
  <c r="D45" i="118" s="1"/>
  <c r="H14" i="118"/>
  <c r="N13" i="118"/>
  <c r="M13" i="118"/>
  <c r="H13" i="118" s="1"/>
  <c r="I13" i="118"/>
  <c r="D57" i="118" s="1"/>
  <c r="N12" i="118"/>
  <c r="M12" i="118"/>
  <c r="I12" i="118"/>
  <c r="D43" i="118" s="1"/>
  <c r="H12" i="118"/>
  <c r="N11" i="118"/>
  <c r="M11" i="118"/>
  <c r="I11" i="118"/>
  <c r="D55" i="118" s="1"/>
  <c r="H11" i="118"/>
  <c r="N10" i="118"/>
  <c r="M10" i="118"/>
  <c r="I10" i="118"/>
  <c r="D41" i="118" s="1"/>
  <c r="H10" i="118"/>
  <c r="N9" i="118"/>
  <c r="M9" i="118"/>
  <c r="H9" i="118" s="1"/>
  <c r="L9" i="118"/>
  <c r="I9" i="118"/>
  <c r="D53" i="118" s="1"/>
  <c r="N8" i="118"/>
  <c r="L8" i="118" s="1"/>
  <c r="M8" i="118"/>
  <c r="I8" i="118"/>
  <c r="D39" i="118" s="1"/>
  <c r="H8" i="118"/>
  <c r="N7" i="118"/>
  <c r="M7" i="118"/>
  <c r="I7" i="118"/>
  <c r="D37" i="118" s="1"/>
  <c r="H7" i="118"/>
  <c r="N6" i="118"/>
  <c r="M6" i="118"/>
  <c r="L6" i="118"/>
  <c r="I6" i="118"/>
  <c r="D35" i="118" s="1"/>
  <c r="H6" i="118"/>
  <c r="F89" i="117"/>
  <c r="E89" i="117"/>
  <c r="F88" i="117"/>
  <c r="E88" i="117"/>
  <c r="D88" i="117"/>
  <c r="F87" i="117"/>
  <c r="E87" i="117"/>
  <c r="F86" i="117"/>
  <c r="E86" i="117"/>
  <c r="D86" i="117"/>
  <c r="F85" i="117"/>
  <c r="E85" i="117"/>
  <c r="F84" i="117"/>
  <c r="E84" i="117"/>
  <c r="D84" i="117"/>
  <c r="F83" i="117"/>
  <c r="E83" i="117"/>
  <c r="F82" i="117"/>
  <c r="E82" i="117"/>
  <c r="D82" i="117"/>
  <c r="F77" i="117"/>
  <c r="E77" i="117"/>
  <c r="F76" i="117"/>
  <c r="E76" i="117"/>
  <c r="D76" i="117"/>
  <c r="F75" i="117"/>
  <c r="E75" i="117"/>
  <c r="F74" i="117"/>
  <c r="E74" i="117"/>
  <c r="D74" i="117"/>
  <c r="F73" i="117"/>
  <c r="E73" i="117"/>
  <c r="F72" i="117"/>
  <c r="E72" i="117"/>
  <c r="D72" i="117"/>
  <c r="F71" i="117"/>
  <c r="E71" i="117"/>
  <c r="F70" i="117"/>
  <c r="E70" i="117"/>
  <c r="D70" i="117"/>
  <c r="F69" i="117"/>
  <c r="E69" i="117"/>
  <c r="F68" i="117"/>
  <c r="E68" i="117"/>
  <c r="D68" i="117"/>
  <c r="F67" i="117"/>
  <c r="E67" i="117"/>
  <c r="F66" i="117"/>
  <c r="E66" i="117"/>
  <c r="D66" i="117"/>
  <c r="F61" i="117"/>
  <c r="E61" i="117"/>
  <c r="F60" i="117"/>
  <c r="E60" i="117"/>
  <c r="D60" i="117"/>
  <c r="F59" i="117"/>
  <c r="E59" i="117"/>
  <c r="F58" i="117"/>
  <c r="E58" i="117"/>
  <c r="D58" i="117"/>
  <c r="F57" i="117"/>
  <c r="E57" i="117"/>
  <c r="F56" i="117"/>
  <c r="E56" i="117"/>
  <c r="D56" i="117"/>
  <c r="F55" i="117"/>
  <c r="E55" i="117"/>
  <c r="F54" i="117"/>
  <c r="E54" i="117"/>
  <c r="D54" i="117"/>
  <c r="F53" i="117"/>
  <c r="E53" i="117"/>
  <c r="F52" i="117"/>
  <c r="E52" i="117"/>
  <c r="D52" i="117"/>
  <c r="F47" i="117"/>
  <c r="E47" i="117"/>
  <c r="F46" i="117"/>
  <c r="E46" i="117"/>
  <c r="D46" i="117"/>
  <c r="F45" i="117"/>
  <c r="E45" i="117"/>
  <c r="F44" i="117"/>
  <c r="E44" i="117"/>
  <c r="D44" i="117"/>
  <c r="F43" i="117"/>
  <c r="E43" i="117"/>
  <c r="F42" i="117"/>
  <c r="E42" i="117"/>
  <c r="D42" i="117"/>
  <c r="F41" i="117"/>
  <c r="E41" i="117"/>
  <c r="F40" i="117"/>
  <c r="E40" i="117"/>
  <c r="D40" i="117"/>
  <c r="F39" i="117"/>
  <c r="E39" i="117"/>
  <c r="F38" i="117"/>
  <c r="E38" i="117"/>
  <c r="D38" i="117"/>
  <c r="F37" i="117"/>
  <c r="E37" i="117"/>
  <c r="F36" i="117"/>
  <c r="E36" i="117"/>
  <c r="D36" i="117"/>
  <c r="F35" i="117"/>
  <c r="E35" i="117"/>
  <c r="F34" i="117"/>
  <c r="E34" i="117"/>
  <c r="D34" i="117"/>
  <c r="N29" i="117"/>
  <c r="M29" i="117"/>
  <c r="I29" i="117"/>
  <c r="D89" i="117" s="1"/>
  <c r="H29" i="117"/>
  <c r="N28" i="117"/>
  <c r="M28" i="117"/>
  <c r="I28" i="117"/>
  <c r="D77" i="117" s="1"/>
  <c r="H28" i="117"/>
  <c r="N27" i="117"/>
  <c r="M27" i="117"/>
  <c r="H27" i="117" s="1"/>
  <c r="I27" i="117"/>
  <c r="D87" i="117" s="1"/>
  <c r="N26" i="117"/>
  <c r="M26" i="117"/>
  <c r="I26" i="117"/>
  <c r="D75" i="117" s="1"/>
  <c r="H26" i="117"/>
  <c r="N25" i="117"/>
  <c r="M25" i="117"/>
  <c r="H25" i="117" s="1"/>
  <c r="I25" i="117"/>
  <c r="D85" i="117" s="1"/>
  <c r="N24" i="117"/>
  <c r="M24" i="117"/>
  <c r="I24" i="117"/>
  <c r="D73" i="117" s="1"/>
  <c r="H24" i="117"/>
  <c r="N23" i="117"/>
  <c r="M23" i="117"/>
  <c r="H23" i="117" s="1"/>
  <c r="I23" i="117"/>
  <c r="D83" i="117" s="1"/>
  <c r="N22" i="117"/>
  <c r="M22" i="117"/>
  <c r="I22" i="117"/>
  <c r="D71" i="117" s="1"/>
  <c r="H22" i="117"/>
  <c r="N21" i="117"/>
  <c r="M21" i="117"/>
  <c r="H21" i="117" s="1"/>
  <c r="I21" i="117"/>
  <c r="D69" i="117" s="1"/>
  <c r="N20" i="117"/>
  <c r="M20" i="117"/>
  <c r="I20" i="117"/>
  <c r="D67" i="117" s="1"/>
  <c r="H20" i="117"/>
  <c r="N17" i="117"/>
  <c r="M17" i="117"/>
  <c r="H17" i="117" s="1"/>
  <c r="I17" i="117"/>
  <c r="L17" i="117" s="1"/>
  <c r="N16" i="117"/>
  <c r="L16" i="117" s="1"/>
  <c r="M16" i="117"/>
  <c r="H16" i="117" s="1"/>
  <c r="I16" i="117"/>
  <c r="D47" i="117" s="1"/>
  <c r="N15" i="117"/>
  <c r="M15" i="117"/>
  <c r="H15" i="117" s="1"/>
  <c r="I15" i="117"/>
  <c r="D59" i="117" s="1"/>
  <c r="N14" i="117"/>
  <c r="M14" i="117"/>
  <c r="L14" i="117"/>
  <c r="I14" i="117"/>
  <c r="D45" i="117" s="1"/>
  <c r="H14" i="117"/>
  <c r="N13" i="117"/>
  <c r="M13" i="117"/>
  <c r="H13" i="117" s="1"/>
  <c r="I13" i="117"/>
  <c r="L13" i="117" s="1"/>
  <c r="N12" i="117"/>
  <c r="M12" i="117"/>
  <c r="I12" i="117"/>
  <c r="D43" i="117" s="1"/>
  <c r="H12" i="117"/>
  <c r="N11" i="117"/>
  <c r="M11" i="117"/>
  <c r="H11" i="117" s="1"/>
  <c r="I11" i="117"/>
  <c r="D55" i="117" s="1"/>
  <c r="N10" i="117"/>
  <c r="M10" i="117"/>
  <c r="H10" i="117" s="1"/>
  <c r="I10" i="117"/>
  <c r="D41" i="117" s="1"/>
  <c r="N9" i="117"/>
  <c r="M9" i="117"/>
  <c r="H9" i="117" s="1"/>
  <c r="I9" i="117"/>
  <c r="L9" i="117" s="1"/>
  <c r="N8" i="117"/>
  <c r="L8" i="117" s="1"/>
  <c r="M8" i="117"/>
  <c r="I8" i="117"/>
  <c r="D39" i="117" s="1"/>
  <c r="H8" i="117"/>
  <c r="N7" i="117"/>
  <c r="M7" i="117"/>
  <c r="H7" i="117" s="1"/>
  <c r="I7" i="117"/>
  <c r="D37" i="117" s="1"/>
  <c r="N6" i="117"/>
  <c r="M6" i="117"/>
  <c r="H6" i="117" s="1"/>
  <c r="L6" i="117"/>
  <c r="I6" i="117"/>
  <c r="D35" i="117" s="1"/>
  <c r="F89" i="116"/>
  <c r="E89" i="116"/>
  <c r="F88" i="116"/>
  <c r="E88" i="116"/>
  <c r="D88" i="116"/>
  <c r="F87" i="116"/>
  <c r="E87" i="116"/>
  <c r="F86" i="116"/>
  <c r="E86" i="116"/>
  <c r="D86" i="116"/>
  <c r="F85" i="116"/>
  <c r="E85" i="116"/>
  <c r="F84" i="116"/>
  <c r="E84" i="116"/>
  <c r="D84" i="116"/>
  <c r="F83" i="116"/>
  <c r="E83" i="116"/>
  <c r="F82" i="116"/>
  <c r="E82" i="116"/>
  <c r="D82" i="116"/>
  <c r="F77" i="116"/>
  <c r="E77" i="116"/>
  <c r="F76" i="116"/>
  <c r="E76" i="116"/>
  <c r="D76" i="116"/>
  <c r="F75" i="116"/>
  <c r="E75" i="116"/>
  <c r="F74" i="116"/>
  <c r="E74" i="116"/>
  <c r="D74" i="116"/>
  <c r="F73" i="116"/>
  <c r="E73" i="116"/>
  <c r="F72" i="116"/>
  <c r="E72" i="116"/>
  <c r="D72" i="116"/>
  <c r="F71" i="116"/>
  <c r="E71" i="116"/>
  <c r="F70" i="116"/>
  <c r="E70" i="116"/>
  <c r="D70" i="116"/>
  <c r="F69" i="116"/>
  <c r="E69" i="116"/>
  <c r="F68" i="116"/>
  <c r="E68" i="116"/>
  <c r="D68" i="116"/>
  <c r="F67" i="116"/>
  <c r="E67" i="116"/>
  <c r="F66" i="116"/>
  <c r="E66" i="116"/>
  <c r="D66" i="116"/>
  <c r="F61" i="116"/>
  <c r="E61" i="116"/>
  <c r="F60" i="116"/>
  <c r="E60" i="116"/>
  <c r="D60" i="116"/>
  <c r="F59" i="116"/>
  <c r="E59" i="116"/>
  <c r="F58" i="116"/>
  <c r="E58" i="116"/>
  <c r="D58" i="116"/>
  <c r="F57" i="116"/>
  <c r="E57" i="116"/>
  <c r="F56" i="116"/>
  <c r="E56" i="116"/>
  <c r="D56" i="116"/>
  <c r="F55" i="116"/>
  <c r="E55" i="116"/>
  <c r="F54" i="116"/>
  <c r="E54" i="116"/>
  <c r="D54" i="116"/>
  <c r="F53" i="116"/>
  <c r="E53" i="116"/>
  <c r="F52" i="116"/>
  <c r="E52" i="116"/>
  <c r="D52" i="116"/>
  <c r="F47" i="116"/>
  <c r="E47" i="116"/>
  <c r="F46" i="116"/>
  <c r="E46" i="116"/>
  <c r="D46" i="116"/>
  <c r="F45" i="116"/>
  <c r="E45" i="116"/>
  <c r="F44" i="116"/>
  <c r="E44" i="116"/>
  <c r="D44" i="116"/>
  <c r="F43" i="116"/>
  <c r="E43" i="116"/>
  <c r="F42" i="116"/>
  <c r="E42" i="116"/>
  <c r="D42" i="116"/>
  <c r="F41" i="116"/>
  <c r="E41" i="116"/>
  <c r="F40" i="116"/>
  <c r="E40" i="116"/>
  <c r="D40" i="116"/>
  <c r="F39" i="116"/>
  <c r="E39" i="116"/>
  <c r="F38" i="116"/>
  <c r="E38" i="116"/>
  <c r="D38" i="116"/>
  <c r="F37" i="116"/>
  <c r="E37" i="116"/>
  <c r="F36" i="116"/>
  <c r="E36" i="116"/>
  <c r="D36" i="116"/>
  <c r="F35" i="116"/>
  <c r="E35" i="116"/>
  <c r="F34" i="116"/>
  <c r="E34" i="116"/>
  <c r="D34" i="116"/>
  <c r="N29" i="116"/>
  <c r="M29" i="116"/>
  <c r="H29" i="116" s="1"/>
  <c r="I29" i="116"/>
  <c r="D89" i="116" s="1"/>
  <c r="N28" i="116"/>
  <c r="M28" i="116"/>
  <c r="I28" i="116"/>
  <c r="D77" i="116" s="1"/>
  <c r="H28" i="116"/>
  <c r="N27" i="116"/>
  <c r="M27" i="116"/>
  <c r="H27" i="116" s="1"/>
  <c r="I27" i="116"/>
  <c r="D87" i="116" s="1"/>
  <c r="N26" i="116"/>
  <c r="M26" i="116"/>
  <c r="I26" i="116"/>
  <c r="D75" i="116" s="1"/>
  <c r="H26" i="116"/>
  <c r="N25" i="116"/>
  <c r="M25" i="116"/>
  <c r="H25" i="116" s="1"/>
  <c r="I25" i="116"/>
  <c r="D85" i="116" s="1"/>
  <c r="N24" i="116"/>
  <c r="M24" i="116"/>
  <c r="I24" i="116"/>
  <c r="D73" i="116" s="1"/>
  <c r="H24" i="116"/>
  <c r="N23" i="116"/>
  <c r="M23" i="116"/>
  <c r="H23" i="116" s="1"/>
  <c r="I23" i="116"/>
  <c r="D83" i="116" s="1"/>
  <c r="N22" i="116"/>
  <c r="M22" i="116"/>
  <c r="I22" i="116"/>
  <c r="D71" i="116" s="1"/>
  <c r="H22" i="116"/>
  <c r="N21" i="116"/>
  <c r="M21" i="116"/>
  <c r="H21" i="116" s="1"/>
  <c r="I21" i="116"/>
  <c r="D69" i="116" s="1"/>
  <c r="N20" i="116"/>
  <c r="M20" i="116"/>
  <c r="I20" i="116"/>
  <c r="D67" i="116" s="1"/>
  <c r="H20" i="116"/>
  <c r="N17" i="116"/>
  <c r="M17" i="116"/>
  <c r="H17" i="116" s="1"/>
  <c r="I17" i="116"/>
  <c r="L17" i="116" s="1"/>
  <c r="N16" i="116"/>
  <c r="M16" i="116"/>
  <c r="I16" i="116"/>
  <c r="D47" i="116" s="1"/>
  <c r="H16" i="116"/>
  <c r="N15" i="116"/>
  <c r="M15" i="116"/>
  <c r="H15" i="116" s="1"/>
  <c r="I15" i="116"/>
  <c r="D59" i="116" s="1"/>
  <c r="N14" i="116"/>
  <c r="M14" i="116"/>
  <c r="L14" i="116"/>
  <c r="I14" i="116"/>
  <c r="D45" i="116" s="1"/>
  <c r="H14" i="116"/>
  <c r="N13" i="116"/>
  <c r="M13" i="116"/>
  <c r="H13" i="116" s="1"/>
  <c r="I13" i="116"/>
  <c r="L13" i="116" s="1"/>
  <c r="N12" i="116"/>
  <c r="M12" i="116"/>
  <c r="I12" i="116"/>
  <c r="D43" i="116" s="1"/>
  <c r="H12" i="116"/>
  <c r="N11" i="116"/>
  <c r="M11" i="116"/>
  <c r="H11" i="116" s="1"/>
  <c r="I11" i="116"/>
  <c r="D55" i="116" s="1"/>
  <c r="N10" i="116"/>
  <c r="M10" i="116"/>
  <c r="I10" i="116"/>
  <c r="D41" i="116" s="1"/>
  <c r="H10" i="116"/>
  <c r="N9" i="116"/>
  <c r="M9" i="116"/>
  <c r="H9" i="116" s="1"/>
  <c r="I9" i="116"/>
  <c r="L9" i="116" s="1"/>
  <c r="N8" i="116"/>
  <c r="L8" i="116" s="1"/>
  <c r="M8" i="116"/>
  <c r="I8" i="116"/>
  <c r="D39" i="116" s="1"/>
  <c r="H8" i="116"/>
  <c r="N7" i="116"/>
  <c r="M7" i="116"/>
  <c r="H7" i="116" s="1"/>
  <c r="I7" i="116"/>
  <c r="D37" i="116" s="1"/>
  <c r="N6" i="116"/>
  <c r="M6" i="116"/>
  <c r="I6" i="116"/>
  <c r="D35" i="116" s="1"/>
  <c r="H6" i="116"/>
  <c r="F89" i="115"/>
  <c r="E89" i="115"/>
  <c r="F88" i="115"/>
  <c r="E88" i="115"/>
  <c r="D88" i="115"/>
  <c r="F87" i="115"/>
  <c r="E87" i="115"/>
  <c r="F86" i="115"/>
  <c r="E86" i="115"/>
  <c r="D86" i="115"/>
  <c r="F85" i="115"/>
  <c r="E85" i="115"/>
  <c r="F84" i="115"/>
  <c r="E84" i="115"/>
  <c r="D84" i="115"/>
  <c r="F83" i="115"/>
  <c r="E83" i="115"/>
  <c r="F82" i="115"/>
  <c r="E82" i="115"/>
  <c r="D82" i="115"/>
  <c r="F77" i="115"/>
  <c r="E77" i="115"/>
  <c r="D77" i="115"/>
  <c r="F76" i="115"/>
  <c r="E76" i="115"/>
  <c r="D76" i="115"/>
  <c r="F75" i="115"/>
  <c r="E75" i="115"/>
  <c r="F74" i="115"/>
  <c r="E74" i="115"/>
  <c r="D74" i="115"/>
  <c r="F73" i="115"/>
  <c r="E73" i="115"/>
  <c r="D73" i="115"/>
  <c r="F72" i="115"/>
  <c r="E72" i="115"/>
  <c r="D72" i="115"/>
  <c r="F71" i="115"/>
  <c r="E71" i="115"/>
  <c r="F70" i="115"/>
  <c r="E70" i="115"/>
  <c r="D70" i="115"/>
  <c r="F69" i="115"/>
  <c r="E69" i="115"/>
  <c r="F68" i="115"/>
  <c r="E68" i="115"/>
  <c r="D68" i="115"/>
  <c r="F67" i="115"/>
  <c r="E67" i="115"/>
  <c r="F66" i="115"/>
  <c r="E66" i="115"/>
  <c r="D66" i="115"/>
  <c r="F61" i="115"/>
  <c r="E61" i="115"/>
  <c r="F60" i="115"/>
  <c r="E60" i="115"/>
  <c r="D60" i="115"/>
  <c r="F59" i="115"/>
  <c r="E59" i="115"/>
  <c r="F58" i="115"/>
  <c r="E58" i="115"/>
  <c r="D58" i="115"/>
  <c r="F57" i="115"/>
  <c r="E57" i="115"/>
  <c r="F56" i="115"/>
  <c r="E56" i="115"/>
  <c r="D56" i="115"/>
  <c r="F55" i="115"/>
  <c r="E55" i="115"/>
  <c r="F54" i="115"/>
  <c r="E54" i="115"/>
  <c r="D54" i="115"/>
  <c r="F53" i="115"/>
  <c r="E53" i="115"/>
  <c r="D53" i="115"/>
  <c r="F52" i="115"/>
  <c r="E52" i="115"/>
  <c r="D52" i="115"/>
  <c r="F47" i="115"/>
  <c r="E47" i="115"/>
  <c r="F46" i="115"/>
  <c r="E46" i="115"/>
  <c r="D46" i="115"/>
  <c r="F45" i="115"/>
  <c r="E45" i="115"/>
  <c r="D45" i="115"/>
  <c r="F44" i="115"/>
  <c r="E44" i="115"/>
  <c r="D44" i="115"/>
  <c r="F43" i="115"/>
  <c r="E43" i="115"/>
  <c r="F42" i="115"/>
  <c r="E42" i="115"/>
  <c r="D42" i="115"/>
  <c r="F41" i="115"/>
  <c r="E41" i="115"/>
  <c r="F40" i="115"/>
  <c r="E40" i="115"/>
  <c r="D40" i="115"/>
  <c r="F39" i="115"/>
  <c r="E39" i="115"/>
  <c r="F38" i="115"/>
  <c r="E38" i="115"/>
  <c r="D38" i="115"/>
  <c r="F37" i="115"/>
  <c r="E37" i="115"/>
  <c r="F36" i="115"/>
  <c r="E36" i="115"/>
  <c r="D36" i="115"/>
  <c r="F35" i="115"/>
  <c r="E35" i="115"/>
  <c r="F34" i="115"/>
  <c r="E34" i="115"/>
  <c r="D34" i="115"/>
  <c r="N29" i="115"/>
  <c r="M29" i="115"/>
  <c r="I29" i="115"/>
  <c r="D89" i="115" s="1"/>
  <c r="H29" i="115"/>
  <c r="N28" i="115"/>
  <c r="M28" i="115"/>
  <c r="H28" i="115" s="1"/>
  <c r="I28" i="115"/>
  <c r="N27" i="115"/>
  <c r="M27" i="115"/>
  <c r="H27" i="115" s="1"/>
  <c r="I27" i="115"/>
  <c r="D87" i="115" s="1"/>
  <c r="N26" i="115"/>
  <c r="M26" i="115"/>
  <c r="I26" i="115"/>
  <c r="D75" i="115" s="1"/>
  <c r="H26" i="115"/>
  <c r="N25" i="115"/>
  <c r="M25" i="115"/>
  <c r="I25" i="115"/>
  <c r="D85" i="115" s="1"/>
  <c r="H25" i="115"/>
  <c r="N24" i="115"/>
  <c r="M24" i="115"/>
  <c r="H24" i="115" s="1"/>
  <c r="I24" i="115"/>
  <c r="N23" i="115"/>
  <c r="M23" i="115"/>
  <c r="H23" i="115" s="1"/>
  <c r="I23" i="115"/>
  <c r="D83" i="115" s="1"/>
  <c r="N22" i="115"/>
  <c r="M22" i="115"/>
  <c r="I22" i="115"/>
  <c r="D71" i="115" s="1"/>
  <c r="H22" i="115"/>
  <c r="N21" i="115"/>
  <c r="M21" i="115"/>
  <c r="I21" i="115"/>
  <c r="D69" i="115" s="1"/>
  <c r="H21" i="115"/>
  <c r="N20" i="115"/>
  <c r="M20" i="115"/>
  <c r="H20" i="115" s="1"/>
  <c r="I20" i="115"/>
  <c r="D67" i="115" s="1"/>
  <c r="N17" i="115"/>
  <c r="L17" i="115" s="1"/>
  <c r="M17" i="115"/>
  <c r="H17" i="115" s="1"/>
  <c r="I17" i="115"/>
  <c r="D61" i="115" s="1"/>
  <c r="N16" i="115"/>
  <c r="M16" i="115"/>
  <c r="H16" i="115" s="1"/>
  <c r="I16" i="115"/>
  <c r="D47" i="115" s="1"/>
  <c r="N15" i="115"/>
  <c r="M15" i="115"/>
  <c r="I15" i="115"/>
  <c r="D59" i="115" s="1"/>
  <c r="H15" i="115"/>
  <c r="N14" i="115"/>
  <c r="M14" i="115"/>
  <c r="H14" i="115" s="1"/>
  <c r="L14" i="115"/>
  <c r="I14" i="115"/>
  <c r="N13" i="115"/>
  <c r="L13" i="115" s="1"/>
  <c r="M13" i="115"/>
  <c r="H13" i="115" s="1"/>
  <c r="I13" i="115"/>
  <c r="D57" i="115" s="1"/>
  <c r="N12" i="115"/>
  <c r="M12" i="115"/>
  <c r="I12" i="115"/>
  <c r="D43" i="115" s="1"/>
  <c r="H12" i="115"/>
  <c r="N11" i="115"/>
  <c r="M11" i="115"/>
  <c r="I11" i="115"/>
  <c r="D55" i="115" s="1"/>
  <c r="H11" i="115"/>
  <c r="N10" i="115"/>
  <c r="M10" i="115"/>
  <c r="H10" i="115" s="1"/>
  <c r="L10" i="115"/>
  <c r="I10" i="115"/>
  <c r="D41" i="115" s="1"/>
  <c r="N9" i="115"/>
  <c r="L9" i="115" s="1"/>
  <c r="M9" i="115"/>
  <c r="H9" i="115" s="1"/>
  <c r="I9" i="115"/>
  <c r="N8" i="115"/>
  <c r="M8" i="115"/>
  <c r="I8" i="115"/>
  <c r="D39" i="115" s="1"/>
  <c r="H8" i="115"/>
  <c r="N7" i="115"/>
  <c r="M7" i="115"/>
  <c r="I7" i="115"/>
  <c r="D37" i="115" s="1"/>
  <c r="H7" i="115"/>
  <c r="N6" i="115"/>
  <c r="M6" i="115"/>
  <c r="H6" i="115" s="1"/>
  <c r="I6" i="115"/>
  <c r="D35" i="115" s="1"/>
  <c r="F89" i="114"/>
  <c r="E89" i="114"/>
  <c r="F88" i="114"/>
  <c r="E88" i="114"/>
  <c r="D88" i="114"/>
  <c r="F87" i="114"/>
  <c r="E87" i="114"/>
  <c r="F86" i="114"/>
  <c r="E86" i="114"/>
  <c r="D86" i="114"/>
  <c r="F85" i="114"/>
  <c r="E85" i="114"/>
  <c r="F84" i="114"/>
  <c r="E84" i="114"/>
  <c r="D84" i="114"/>
  <c r="F83" i="114"/>
  <c r="E83" i="114"/>
  <c r="F82" i="114"/>
  <c r="E82" i="114"/>
  <c r="D82" i="114"/>
  <c r="F77" i="114"/>
  <c r="E77" i="114"/>
  <c r="F76" i="114"/>
  <c r="E76" i="114"/>
  <c r="D76" i="114"/>
  <c r="F75" i="114"/>
  <c r="E75" i="114"/>
  <c r="F74" i="114"/>
  <c r="E74" i="114"/>
  <c r="D74" i="114"/>
  <c r="F73" i="114"/>
  <c r="E73" i="114"/>
  <c r="F72" i="114"/>
  <c r="E72" i="114"/>
  <c r="D72" i="114"/>
  <c r="F71" i="114"/>
  <c r="E71" i="114"/>
  <c r="F70" i="114"/>
  <c r="E70" i="114"/>
  <c r="D70" i="114"/>
  <c r="F69" i="114"/>
  <c r="E69" i="114"/>
  <c r="F68" i="114"/>
  <c r="E68" i="114"/>
  <c r="D68" i="114"/>
  <c r="F67" i="114"/>
  <c r="E67" i="114"/>
  <c r="F66" i="114"/>
  <c r="E66" i="114"/>
  <c r="D66" i="114"/>
  <c r="F61" i="114"/>
  <c r="E61" i="114"/>
  <c r="F60" i="114"/>
  <c r="E60" i="114"/>
  <c r="D60" i="114"/>
  <c r="F59" i="114"/>
  <c r="E59" i="114"/>
  <c r="F58" i="114"/>
  <c r="E58" i="114"/>
  <c r="D58" i="114"/>
  <c r="F57" i="114"/>
  <c r="E57" i="114"/>
  <c r="F56" i="114"/>
  <c r="E56" i="114"/>
  <c r="D56" i="114"/>
  <c r="F55" i="114"/>
  <c r="E55" i="114"/>
  <c r="F54" i="114"/>
  <c r="E54" i="114"/>
  <c r="D54" i="114"/>
  <c r="F53" i="114"/>
  <c r="E53" i="114"/>
  <c r="F52" i="114"/>
  <c r="E52" i="114"/>
  <c r="D52" i="114"/>
  <c r="F47" i="114"/>
  <c r="E47" i="114"/>
  <c r="F46" i="114"/>
  <c r="E46" i="114"/>
  <c r="D46" i="114"/>
  <c r="F45" i="114"/>
  <c r="E45" i="114"/>
  <c r="F44" i="114"/>
  <c r="E44" i="114"/>
  <c r="D44" i="114"/>
  <c r="F43" i="114"/>
  <c r="E43" i="114"/>
  <c r="F42" i="114"/>
  <c r="E42" i="114"/>
  <c r="D42" i="114"/>
  <c r="F41" i="114"/>
  <c r="E41" i="114"/>
  <c r="F40" i="114"/>
  <c r="E40" i="114"/>
  <c r="D40" i="114"/>
  <c r="F39" i="114"/>
  <c r="E39" i="114"/>
  <c r="F38" i="114"/>
  <c r="E38" i="114"/>
  <c r="D38" i="114"/>
  <c r="F37" i="114"/>
  <c r="E37" i="114"/>
  <c r="F36" i="114"/>
  <c r="E36" i="114"/>
  <c r="D36" i="114"/>
  <c r="F35" i="114"/>
  <c r="E35" i="114"/>
  <c r="F34" i="114"/>
  <c r="E34" i="114"/>
  <c r="D34" i="114"/>
  <c r="N29" i="114"/>
  <c r="M29" i="114"/>
  <c r="I29" i="114"/>
  <c r="D89" i="114" s="1"/>
  <c r="H29" i="114"/>
  <c r="N28" i="114"/>
  <c r="M28" i="114"/>
  <c r="I28" i="114"/>
  <c r="D77" i="114" s="1"/>
  <c r="H28" i="114"/>
  <c r="N27" i="114"/>
  <c r="M27" i="114"/>
  <c r="H27" i="114" s="1"/>
  <c r="I27" i="114"/>
  <c r="D87" i="114" s="1"/>
  <c r="N26" i="114"/>
  <c r="M26" i="114"/>
  <c r="I26" i="114"/>
  <c r="D75" i="114" s="1"/>
  <c r="H26" i="114"/>
  <c r="N25" i="114"/>
  <c r="M25" i="114"/>
  <c r="H25" i="114" s="1"/>
  <c r="I25" i="114"/>
  <c r="D85" i="114" s="1"/>
  <c r="N24" i="114"/>
  <c r="M24" i="114"/>
  <c r="I24" i="114"/>
  <c r="D73" i="114" s="1"/>
  <c r="H24" i="114"/>
  <c r="N23" i="114"/>
  <c r="M23" i="114"/>
  <c r="H23" i="114" s="1"/>
  <c r="I23" i="114"/>
  <c r="D83" i="114" s="1"/>
  <c r="N22" i="114"/>
  <c r="M22" i="114"/>
  <c r="I22" i="114"/>
  <c r="D71" i="114" s="1"/>
  <c r="H22" i="114"/>
  <c r="N21" i="114"/>
  <c r="M21" i="114"/>
  <c r="H21" i="114" s="1"/>
  <c r="I21" i="114"/>
  <c r="D69" i="114" s="1"/>
  <c r="N20" i="114"/>
  <c r="M20" i="114"/>
  <c r="I20" i="114"/>
  <c r="D67" i="114" s="1"/>
  <c r="H20" i="114"/>
  <c r="N17" i="114"/>
  <c r="M17" i="114"/>
  <c r="H17" i="114" s="1"/>
  <c r="I17" i="114"/>
  <c r="N16" i="114"/>
  <c r="M16" i="114"/>
  <c r="H16" i="114" s="1"/>
  <c r="I16" i="114"/>
  <c r="D47" i="114" s="1"/>
  <c r="N15" i="114"/>
  <c r="M15" i="114"/>
  <c r="H15" i="114" s="1"/>
  <c r="I15" i="114"/>
  <c r="D59" i="114" s="1"/>
  <c r="N14" i="114"/>
  <c r="M14" i="114"/>
  <c r="L14" i="114"/>
  <c r="I14" i="114"/>
  <c r="D45" i="114" s="1"/>
  <c r="H14" i="114"/>
  <c r="N13" i="114"/>
  <c r="M13" i="114"/>
  <c r="H13" i="114" s="1"/>
  <c r="I13" i="114"/>
  <c r="L13" i="114" s="1"/>
  <c r="N12" i="114"/>
  <c r="M12" i="114"/>
  <c r="I12" i="114"/>
  <c r="D43" i="114" s="1"/>
  <c r="H12" i="114"/>
  <c r="N11" i="114"/>
  <c r="M11" i="114"/>
  <c r="H11" i="114" s="1"/>
  <c r="I11" i="114"/>
  <c r="D55" i="114" s="1"/>
  <c r="N10" i="114"/>
  <c r="M10" i="114"/>
  <c r="I10" i="114"/>
  <c r="D41" i="114" s="1"/>
  <c r="H10" i="114"/>
  <c r="N9" i="114"/>
  <c r="M9" i="114"/>
  <c r="H9" i="114" s="1"/>
  <c r="I9" i="114"/>
  <c r="L9" i="114" s="1"/>
  <c r="N8" i="114"/>
  <c r="L8" i="114" s="1"/>
  <c r="M8" i="114"/>
  <c r="I8" i="114"/>
  <c r="D39" i="114" s="1"/>
  <c r="H8" i="114"/>
  <c r="N7" i="114"/>
  <c r="M7" i="114"/>
  <c r="H7" i="114" s="1"/>
  <c r="I7" i="114"/>
  <c r="D37" i="114" s="1"/>
  <c r="N6" i="114"/>
  <c r="M6" i="114"/>
  <c r="I6" i="114"/>
  <c r="D35" i="114" s="1"/>
  <c r="H6" i="114"/>
  <c r="F89" i="113"/>
  <c r="E89" i="113"/>
  <c r="F88" i="113"/>
  <c r="E88" i="113"/>
  <c r="D88" i="113"/>
  <c r="F87" i="113"/>
  <c r="E87" i="113"/>
  <c r="F86" i="113"/>
  <c r="E86" i="113"/>
  <c r="D86" i="113"/>
  <c r="F85" i="113"/>
  <c r="E85" i="113"/>
  <c r="F84" i="113"/>
  <c r="E84" i="113"/>
  <c r="D84" i="113"/>
  <c r="F83" i="113"/>
  <c r="E83" i="113"/>
  <c r="F82" i="113"/>
  <c r="E82" i="113"/>
  <c r="D82" i="113"/>
  <c r="F77" i="113"/>
  <c r="E77" i="113"/>
  <c r="F76" i="113"/>
  <c r="E76" i="113"/>
  <c r="D76" i="113"/>
  <c r="F75" i="113"/>
  <c r="E75" i="113"/>
  <c r="F74" i="113"/>
  <c r="E74" i="113"/>
  <c r="D74" i="113"/>
  <c r="F73" i="113"/>
  <c r="E73" i="113"/>
  <c r="F72" i="113"/>
  <c r="E72" i="113"/>
  <c r="D72" i="113"/>
  <c r="F71" i="113"/>
  <c r="E71" i="113"/>
  <c r="F70" i="113"/>
  <c r="E70" i="113"/>
  <c r="D70" i="113"/>
  <c r="F69" i="113"/>
  <c r="E69" i="113"/>
  <c r="F68" i="113"/>
  <c r="E68" i="113"/>
  <c r="D68" i="113"/>
  <c r="F67" i="113"/>
  <c r="E67" i="113"/>
  <c r="F66" i="113"/>
  <c r="E66" i="113"/>
  <c r="D66" i="113"/>
  <c r="F61" i="113"/>
  <c r="E61" i="113"/>
  <c r="F60" i="113"/>
  <c r="E60" i="113"/>
  <c r="D60" i="113"/>
  <c r="F59" i="113"/>
  <c r="E59" i="113"/>
  <c r="F58" i="113"/>
  <c r="E58" i="113"/>
  <c r="D58" i="113"/>
  <c r="F57" i="113"/>
  <c r="E57" i="113"/>
  <c r="F56" i="113"/>
  <c r="E56" i="113"/>
  <c r="D56" i="113"/>
  <c r="F55" i="113"/>
  <c r="E55" i="113"/>
  <c r="F54" i="113"/>
  <c r="E54" i="113"/>
  <c r="D54" i="113"/>
  <c r="F53" i="113"/>
  <c r="E53" i="113"/>
  <c r="F52" i="113"/>
  <c r="E52" i="113"/>
  <c r="D52" i="113"/>
  <c r="F47" i="113"/>
  <c r="E47" i="113"/>
  <c r="F46" i="113"/>
  <c r="E46" i="113"/>
  <c r="D46" i="113"/>
  <c r="F45" i="113"/>
  <c r="E45" i="113"/>
  <c r="F44" i="113"/>
  <c r="E44" i="113"/>
  <c r="D44" i="113"/>
  <c r="F43" i="113"/>
  <c r="E43" i="113"/>
  <c r="F42" i="113"/>
  <c r="E42" i="113"/>
  <c r="D42" i="113"/>
  <c r="F41" i="113"/>
  <c r="E41" i="113"/>
  <c r="F40" i="113"/>
  <c r="E40" i="113"/>
  <c r="D40" i="113"/>
  <c r="F39" i="113"/>
  <c r="E39" i="113"/>
  <c r="F38" i="113"/>
  <c r="E38" i="113"/>
  <c r="D38" i="113"/>
  <c r="F37" i="113"/>
  <c r="E37" i="113"/>
  <c r="F36" i="113"/>
  <c r="E36" i="113"/>
  <c r="D36" i="113"/>
  <c r="F35" i="113"/>
  <c r="E35" i="113"/>
  <c r="F34" i="113"/>
  <c r="E34" i="113"/>
  <c r="D34" i="113"/>
  <c r="N29" i="113"/>
  <c r="M29" i="113"/>
  <c r="I29" i="113"/>
  <c r="D89" i="113" s="1"/>
  <c r="H29" i="113"/>
  <c r="N28" i="113"/>
  <c r="M28" i="113"/>
  <c r="I28" i="113"/>
  <c r="D77" i="113" s="1"/>
  <c r="H28" i="113"/>
  <c r="N27" i="113"/>
  <c r="M27" i="113"/>
  <c r="H27" i="113" s="1"/>
  <c r="I27" i="113"/>
  <c r="D87" i="113" s="1"/>
  <c r="N26" i="113"/>
  <c r="M26" i="113"/>
  <c r="I26" i="113"/>
  <c r="D75" i="113" s="1"/>
  <c r="H26" i="113"/>
  <c r="N25" i="113"/>
  <c r="M25" i="113"/>
  <c r="H25" i="113" s="1"/>
  <c r="I25" i="113"/>
  <c r="D85" i="113" s="1"/>
  <c r="N24" i="113"/>
  <c r="M24" i="113"/>
  <c r="I24" i="113"/>
  <c r="D73" i="113" s="1"/>
  <c r="H24" i="113"/>
  <c r="N23" i="113"/>
  <c r="M23" i="113"/>
  <c r="H23" i="113" s="1"/>
  <c r="I23" i="113"/>
  <c r="D83" i="113" s="1"/>
  <c r="N22" i="113"/>
  <c r="M22" i="113"/>
  <c r="I22" i="113"/>
  <c r="D71" i="113" s="1"/>
  <c r="H22" i="113"/>
  <c r="N21" i="113"/>
  <c r="M21" i="113"/>
  <c r="H21" i="113" s="1"/>
  <c r="I21" i="113"/>
  <c r="D69" i="113" s="1"/>
  <c r="N20" i="113"/>
  <c r="M20" i="113"/>
  <c r="I20" i="113"/>
  <c r="D67" i="113" s="1"/>
  <c r="H20" i="113"/>
  <c r="N17" i="113"/>
  <c r="M17" i="113"/>
  <c r="H17" i="113" s="1"/>
  <c r="I17" i="113"/>
  <c r="L17" i="113" s="1"/>
  <c r="N16" i="113"/>
  <c r="L16" i="113" s="1"/>
  <c r="M16" i="113"/>
  <c r="H16" i="113" s="1"/>
  <c r="I16" i="113"/>
  <c r="D47" i="113" s="1"/>
  <c r="N15" i="113"/>
  <c r="M15" i="113"/>
  <c r="H15" i="113" s="1"/>
  <c r="I15" i="113"/>
  <c r="D59" i="113" s="1"/>
  <c r="N14" i="113"/>
  <c r="M14" i="113"/>
  <c r="L14" i="113"/>
  <c r="I14" i="113"/>
  <c r="D45" i="113" s="1"/>
  <c r="H14" i="113"/>
  <c r="N13" i="113"/>
  <c r="M13" i="113"/>
  <c r="H13" i="113" s="1"/>
  <c r="I13" i="113"/>
  <c r="L13" i="113" s="1"/>
  <c r="N12" i="113"/>
  <c r="M12" i="113"/>
  <c r="I12" i="113"/>
  <c r="D43" i="113" s="1"/>
  <c r="H12" i="113"/>
  <c r="N11" i="113"/>
  <c r="M11" i="113"/>
  <c r="H11" i="113" s="1"/>
  <c r="I11" i="113"/>
  <c r="D55" i="113" s="1"/>
  <c r="N10" i="113"/>
  <c r="M10" i="113"/>
  <c r="H10" i="113" s="1"/>
  <c r="I10" i="113"/>
  <c r="D41" i="113" s="1"/>
  <c r="N9" i="113"/>
  <c r="M9" i="113"/>
  <c r="H9" i="113" s="1"/>
  <c r="I9" i="113"/>
  <c r="L9" i="113" s="1"/>
  <c r="N8" i="113"/>
  <c r="L8" i="113" s="1"/>
  <c r="M8" i="113"/>
  <c r="I8" i="113"/>
  <c r="D39" i="113" s="1"/>
  <c r="H8" i="113"/>
  <c r="N7" i="113"/>
  <c r="M7" i="113"/>
  <c r="H7" i="113" s="1"/>
  <c r="I7" i="113"/>
  <c r="D37" i="113" s="1"/>
  <c r="N6" i="113"/>
  <c r="M6" i="113"/>
  <c r="L6" i="113"/>
  <c r="I6" i="113"/>
  <c r="D35" i="113" s="1"/>
  <c r="H6" i="113"/>
  <c r="F89" i="112"/>
  <c r="E89" i="112"/>
  <c r="F88" i="112"/>
  <c r="E88" i="112"/>
  <c r="D88" i="112"/>
  <c r="F87" i="112"/>
  <c r="E87" i="112"/>
  <c r="F86" i="112"/>
  <c r="E86" i="112"/>
  <c r="D86" i="112"/>
  <c r="F85" i="112"/>
  <c r="E85" i="112"/>
  <c r="F84" i="112"/>
  <c r="E84" i="112"/>
  <c r="D84" i="112"/>
  <c r="F83" i="112"/>
  <c r="E83" i="112"/>
  <c r="F82" i="112"/>
  <c r="E82" i="112"/>
  <c r="D82" i="112"/>
  <c r="F77" i="112"/>
  <c r="E77" i="112"/>
  <c r="F76" i="112"/>
  <c r="E76" i="112"/>
  <c r="D76" i="112"/>
  <c r="F75" i="112"/>
  <c r="E75" i="112"/>
  <c r="F74" i="112"/>
  <c r="E74" i="112"/>
  <c r="D74" i="112"/>
  <c r="F73" i="112"/>
  <c r="E73" i="112"/>
  <c r="F72" i="112"/>
  <c r="E72" i="112"/>
  <c r="D72" i="112"/>
  <c r="F71" i="112"/>
  <c r="E71" i="112"/>
  <c r="F70" i="112"/>
  <c r="E70" i="112"/>
  <c r="D70" i="112"/>
  <c r="F69" i="112"/>
  <c r="E69" i="112"/>
  <c r="F68" i="112"/>
  <c r="E68" i="112"/>
  <c r="D68" i="112"/>
  <c r="F67" i="112"/>
  <c r="E67" i="112"/>
  <c r="F66" i="112"/>
  <c r="E66" i="112"/>
  <c r="D66" i="112"/>
  <c r="F61" i="112"/>
  <c r="E61" i="112"/>
  <c r="F60" i="112"/>
  <c r="E60" i="112"/>
  <c r="D60" i="112"/>
  <c r="F59" i="112"/>
  <c r="E59" i="112"/>
  <c r="F58" i="112"/>
  <c r="E58" i="112"/>
  <c r="D58" i="112"/>
  <c r="F57" i="112"/>
  <c r="E57" i="112"/>
  <c r="F56" i="112"/>
  <c r="E56" i="112"/>
  <c r="D56" i="112"/>
  <c r="F55" i="112"/>
  <c r="E55" i="112"/>
  <c r="F54" i="112"/>
  <c r="E54" i="112"/>
  <c r="D54" i="112"/>
  <c r="F53" i="112"/>
  <c r="E53" i="112"/>
  <c r="F52" i="112"/>
  <c r="E52" i="112"/>
  <c r="D52" i="112"/>
  <c r="F47" i="112"/>
  <c r="E47" i="112"/>
  <c r="F46" i="112"/>
  <c r="E46" i="112"/>
  <c r="D46" i="112"/>
  <c r="F45" i="112"/>
  <c r="E45" i="112"/>
  <c r="F44" i="112"/>
  <c r="E44" i="112"/>
  <c r="D44" i="112"/>
  <c r="F43" i="112"/>
  <c r="E43" i="112"/>
  <c r="F42" i="112"/>
  <c r="E42" i="112"/>
  <c r="D42" i="112"/>
  <c r="F41" i="112"/>
  <c r="E41" i="112"/>
  <c r="F40" i="112"/>
  <c r="E40" i="112"/>
  <c r="D40" i="112"/>
  <c r="F39" i="112"/>
  <c r="E39" i="112"/>
  <c r="F38" i="112"/>
  <c r="E38" i="112"/>
  <c r="D38" i="112"/>
  <c r="F37" i="112"/>
  <c r="E37" i="112"/>
  <c r="F36" i="112"/>
  <c r="E36" i="112"/>
  <c r="D36" i="112"/>
  <c r="F35" i="112"/>
  <c r="E35" i="112"/>
  <c r="F34" i="112"/>
  <c r="E34" i="112"/>
  <c r="D34" i="112"/>
  <c r="N29" i="112"/>
  <c r="M29" i="112"/>
  <c r="I29" i="112"/>
  <c r="D89" i="112" s="1"/>
  <c r="H29" i="112"/>
  <c r="N28" i="112"/>
  <c r="M28" i="112"/>
  <c r="I28" i="112"/>
  <c r="D77" i="112" s="1"/>
  <c r="H28" i="112"/>
  <c r="N27" i="112"/>
  <c r="M27" i="112"/>
  <c r="H27" i="112" s="1"/>
  <c r="I27" i="112"/>
  <c r="D87" i="112" s="1"/>
  <c r="N26" i="112"/>
  <c r="M26" i="112"/>
  <c r="I26" i="112"/>
  <c r="D75" i="112" s="1"/>
  <c r="H26" i="112"/>
  <c r="N25" i="112"/>
  <c r="M25" i="112"/>
  <c r="I25" i="112"/>
  <c r="D85" i="112" s="1"/>
  <c r="H25" i="112"/>
  <c r="N24" i="112"/>
  <c r="M24" i="112"/>
  <c r="I24" i="112"/>
  <c r="D73" i="112" s="1"/>
  <c r="H24" i="112"/>
  <c r="N23" i="112"/>
  <c r="M23" i="112"/>
  <c r="H23" i="112" s="1"/>
  <c r="I23" i="112"/>
  <c r="D83" i="112" s="1"/>
  <c r="N22" i="112"/>
  <c r="M22" i="112"/>
  <c r="I22" i="112"/>
  <c r="D71" i="112" s="1"/>
  <c r="H22" i="112"/>
  <c r="N21" i="112"/>
  <c r="M21" i="112"/>
  <c r="I21" i="112"/>
  <c r="D69" i="112" s="1"/>
  <c r="H21" i="112"/>
  <c r="N20" i="112"/>
  <c r="M20" i="112"/>
  <c r="I20" i="112"/>
  <c r="D67" i="112" s="1"/>
  <c r="H20" i="112"/>
  <c r="N17" i="112"/>
  <c r="M17" i="112"/>
  <c r="H17" i="112" s="1"/>
  <c r="L17" i="112"/>
  <c r="I17" i="112"/>
  <c r="D61" i="112" s="1"/>
  <c r="N16" i="112"/>
  <c r="L16" i="112" s="1"/>
  <c r="M16" i="112"/>
  <c r="H16" i="112" s="1"/>
  <c r="I16" i="112"/>
  <c r="D47" i="112" s="1"/>
  <c r="N15" i="112"/>
  <c r="M15" i="112"/>
  <c r="I15" i="112"/>
  <c r="D59" i="112" s="1"/>
  <c r="H15" i="112"/>
  <c r="N14" i="112"/>
  <c r="M14" i="112"/>
  <c r="L14" i="112"/>
  <c r="I14" i="112"/>
  <c r="D45" i="112" s="1"/>
  <c r="H14" i="112"/>
  <c r="N13" i="112"/>
  <c r="M13" i="112"/>
  <c r="H13" i="112" s="1"/>
  <c r="I13" i="112"/>
  <c r="D57" i="112" s="1"/>
  <c r="N12" i="112"/>
  <c r="M12" i="112"/>
  <c r="I12" i="112"/>
  <c r="D43" i="112" s="1"/>
  <c r="H12" i="112"/>
  <c r="N11" i="112"/>
  <c r="M11" i="112"/>
  <c r="I11" i="112"/>
  <c r="D55" i="112" s="1"/>
  <c r="H11" i="112"/>
  <c r="N10" i="112"/>
  <c r="M10" i="112"/>
  <c r="I10" i="112"/>
  <c r="D41" i="112" s="1"/>
  <c r="H10" i="112"/>
  <c r="N9" i="112"/>
  <c r="M9" i="112"/>
  <c r="H9" i="112" s="1"/>
  <c r="L9" i="112"/>
  <c r="I9" i="112"/>
  <c r="D53" i="112" s="1"/>
  <c r="N8" i="112"/>
  <c r="L8" i="112" s="1"/>
  <c r="M8" i="112"/>
  <c r="I8" i="112"/>
  <c r="D39" i="112" s="1"/>
  <c r="H8" i="112"/>
  <c r="N7" i="112"/>
  <c r="M7" i="112"/>
  <c r="I7" i="112"/>
  <c r="D37" i="112" s="1"/>
  <c r="H7" i="112"/>
  <c r="N6" i="112"/>
  <c r="M6" i="112"/>
  <c r="L6" i="112"/>
  <c r="I6" i="112"/>
  <c r="D35" i="112" s="1"/>
  <c r="H6" i="112"/>
  <c r="F89" i="111"/>
  <c r="E89" i="111"/>
  <c r="F88" i="111"/>
  <c r="E88" i="111"/>
  <c r="D88" i="111"/>
  <c r="F87" i="111"/>
  <c r="E87" i="111"/>
  <c r="F86" i="111"/>
  <c r="E86" i="111"/>
  <c r="D86" i="111"/>
  <c r="F85" i="111"/>
  <c r="E85" i="111"/>
  <c r="F84" i="111"/>
  <c r="E84" i="111"/>
  <c r="D84" i="111"/>
  <c r="F83" i="111"/>
  <c r="E83" i="111"/>
  <c r="F82" i="111"/>
  <c r="E82" i="111"/>
  <c r="D82" i="111"/>
  <c r="F77" i="111"/>
  <c r="E77" i="111"/>
  <c r="D77" i="111"/>
  <c r="F76" i="111"/>
  <c r="E76" i="111"/>
  <c r="D76" i="111"/>
  <c r="F75" i="111"/>
  <c r="E75" i="111"/>
  <c r="F74" i="111"/>
  <c r="E74" i="111"/>
  <c r="D74" i="111"/>
  <c r="F73" i="111"/>
  <c r="E73" i="111"/>
  <c r="D73" i="111"/>
  <c r="F72" i="111"/>
  <c r="E72" i="111"/>
  <c r="D72" i="111"/>
  <c r="F71" i="111"/>
  <c r="E71" i="111"/>
  <c r="F70" i="111"/>
  <c r="E70" i="111"/>
  <c r="D70" i="111"/>
  <c r="F69" i="111"/>
  <c r="E69" i="111"/>
  <c r="F68" i="111"/>
  <c r="E68" i="111"/>
  <c r="D68" i="111"/>
  <c r="F67" i="111"/>
  <c r="E67" i="111"/>
  <c r="F66" i="111"/>
  <c r="E66" i="111"/>
  <c r="D66" i="111"/>
  <c r="F61" i="111"/>
  <c r="E61" i="111"/>
  <c r="F60" i="111"/>
  <c r="E60" i="111"/>
  <c r="D60" i="111"/>
  <c r="F59" i="111"/>
  <c r="E59" i="111"/>
  <c r="F58" i="111"/>
  <c r="E58" i="111"/>
  <c r="D58" i="111"/>
  <c r="F57" i="111"/>
  <c r="E57" i="111"/>
  <c r="D57" i="111"/>
  <c r="F56" i="111"/>
  <c r="E56" i="111"/>
  <c r="D56" i="111"/>
  <c r="F55" i="111"/>
  <c r="E55" i="111"/>
  <c r="F54" i="111"/>
  <c r="E54" i="111"/>
  <c r="D54" i="111"/>
  <c r="F53" i="111"/>
  <c r="E53" i="111"/>
  <c r="D53" i="111"/>
  <c r="F52" i="111"/>
  <c r="E52" i="111"/>
  <c r="D52" i="111"/>
  <c r="F47" i="111"/>
  <c r="E47" i="111"/>
  <c r="F46" i="111"/>
  <c r="E46" i="111"/>
  <c r="D46" i="111"/>
  <c r="F45" i="111"/>
  <c r="E45" i="111"/>
  <c r="D45" i="111"/>
  <c r="F44" i="111"/>
  <c r="E44" i="111"/>
  <c r="D44" i="111"/>
  <c r="F43" i="111"/>
  <c r="E43" i="111"/>
  <c r="F42" i="111"/>
  <c r="E42" i="111"/>
  <c r="D42" i="111"/>
  <c r="F41" i="111"/>
  <c r="E41" i="111"/>
  <c r="D41" i="111"/>
  <c r="F40" i="111"/>
  <c r="E40" i="111"/>
  <c r="D40" i="111"/>
  <c r="F39" i="111"/>
  <c r="E39" i="111"/>
  <c r="F38" i="111"/>
  <c r="E38" i="111"/>
  <c r="D38" i="111"/>
  <c r="F37" i="111"/>
  <c r="E37" i="111"/>
  <c r="F36" i="111"/>
  <c r="E36" i="111"/>
  <c r="D36" i="111"/>
  <c r="F35" i="111"/>
  <c r="E35" i="111"/>
  <c r="F34" i="111"/>
  <c r="E34" i="111"/>
  <c r="D34" i="111"/>
  <c r="N29" i="111"/>
  <c r="M29" i="111"/>
  <c r="H29" i="111" s="1"/>
  <c r="I29" i="111"/>
  <c r="D89" i="111" s="1"/>
  <c r="N28" i="111"/>
  <c r="M28" i="111"/>
  <c r="H28" i="111" s="1"/>
  <c r="I28" i="111"/>
  <c r="N27" i="111"/>
  <c r="M27" i="111"/>
  <c r="H27" i="111" s="1"/>
  <c r="I27" i="111"/>
  <c r="D87" i="111" s="1"/>
  <c r="N26" i="111"/>
  <c r="M26" i="111"/>
  <c r="I26" i="111"/>
  <c r="D75" i="111" s="1"/>
  <c r="H26" i="111"/>
  <c r="N25" i="111"/>
  <c r="M25" i="111"/>
  <c r="H25" i="111" s="1"/>
  <c r="I25" i="111"/>
  <c r="D85" i="111" s="1"/>
  <c r="N24" i="111"/>
  <c r="M24" i="111"/>
  <c r="H24" i="111" s="1"/>
  <c r="I24" i="111"/>
  <c r="N23" i="111"/>
  <c r="M23" i="111"/>
  <c r="H23" i="111" s="1"/>
  <c r="I23" i="111"/>
  <c r="D83" i="111" s="1"/>
  <c r="N22" i="111"/>
  <c r="M22" i="111"/>
  <c r="I22" i="111"/>
  <c r="D71" i="111" s="1"/>
  <c r="H22" i="111"/>
  <c r="N21" i="111"/>
  <c r="M21" i="111"/>
  <c r="H21" i="111" s="1"/>
  <c r="I21" i="111"/>
  <c r="D69" i="111" s="1"/>
  <c r="N20" i="111"/>
  <c r="M20" i="111"/>
  <c r="H20" i="111" s="1"/>
  <c r="I20" i="111"/>
  <c r="D67" i="111" s="1"/>
  <c r="N17" i="111"/>
  <c r="M17" i="111"/>
  <c r="H17" i="111" s="1"/>
  <c r="I17" i="111"/>
  <c r="L17" i="111" s="1"/>
  <c r="N16" i="111"/>
  <c r="M16" i="111"/>
  <c r="I16" i="111"/>
  <c r="D47" i="111" s="1"/>
  <c r="H16" i="111"/>
  <c r="N15" i="111"/>
  <c r="M15" i="111"/>
  <c r="H15" i="111" s="1"/>
  <c r="I15" i="111"/>
  <c r="D59" i="111" s="1"/>
  <c r="N14" i="111"/>
  <c r="M14" i="111"/>
  <c r="H14" i="111" s="1"/>
  <c r="L14" i="111"/>
  <c r="I14" i="111"/>
  <c r="N13" i="111"/>
  <c r="M13" i="111"/>
  <c r="H13" i="111" s="1"/>
  <c r="I13" i="111"/>
  <c r="L13" i="111" s="1"/>
  <c r="N12" i="111"/>
  <c r="M12" i="111"/>
  <c r="I12" i="111"/>
  <c r="D43" i="111" s="1"/>
  <c r="H12" i="111"/>
  <c r="N11" i="111"/>
  <c r="M11" i="111"/>
  <c r="H11" i="111" s="1"/>
  <c r="I11" i="111"/>
  <c r="D55" i="111" s="1"/>
  <c r="N10" i="111"/>
  <c r="M10" i="111"/>
  <c r="H10" i="111" s="1"/>
  <c r="L10" i="111"/>
  <c r="I10" i="111"/>
  <c r="N9" i="111"/>
  <c r="M9" i="111"/>
  <c r="H9" i="111" s="1"/>
  <c r="I9" i="111"/>
  <c r="L9" i="111" s="1"/>
  <c r="N8" i="111"/>
  <c r="M8" i="111"/>
  <c r="I8" i="111"/>
  <c r="D39" i="111" s="1"/>
  <c r="H8" i="111"/>
  <c r="N7" i="111"/>
  <c r="M7" i="111"/>
  <c r="H7" i="111" s="1"/>
  <c r="I7" i="111"/>
  <c r="D37" i="111" s="1"/>
  <c r="N6" i="111"/>
  <c r="M6" i="111"/>
  <c r="H6" i="111" s="1"/>
  <c r="I6" i="111"/>
  <c r="D35" i="111" s="1"/>
  <c r="F89" i="110"/>
  <c r="E89" i="110"/>
  <c r="F88" i="110"/>
  <c r="E88" i="110"/>
  <c r="D88" i="110"/>
  <c r="F87" i="110"/>
  <c r="E87" i="110"/>
  <c r="F86" i="110"/>
  <c r="E86" i="110"/>
  <c r="D86" i="110"/>
  <c r="F85" i="110"/>
  <c r="E85" i="110"/>
  <c r="F84" i="110"/>
  <c r="E84" i="110"/>
  <c r="D84" i="110"/>
  <c r="F83" i="110"/>
  <c r="E83" i="110"/>
  <c r="F82" i="110"/>
  <c r="E82" i="110"/>
  <c r="D82" i="110"/>
  <c r="F77" i="110"/>
  <c r="E77" i="110"/>
  <c r="F76" i="110"/>
  <c r="E76" i="110"/>
  <c r="D76" i="110"/>
  <c r="F75" i="110"/>
  <c r="E75" i="110"/>
  <c r="D75" i="110"/>
  <c r="F74" i="110"/>
  <c r="E74" i="110"/>
  <c r="D74" i="110"/>
  <c r="F73" i="110"/>
  <c r="E73" i="110"/>
  <c r="F72" i="110"/>
  <c r="E72" i="110"/>
  <c r="D72" i="110"/>
  <c r="F71" i="110"/>
  <c r="E71" i="110"/>
  <c r="D71" i="110"/>
  <c r="F70" i="110"/>
  <c r="E70" i="110"/>
  <c r="D70" i="110"/>
  <c r="F69" i="110"/>
  <c r="E69" i="110"/>
  <c r="F68" i="110"/>
  <c r="E68" i="110"/>
  <c r="D68" i="110"/>
  <c r="F67" i="110"/>
  <c r="E67" i="110"/>
  <c r="F66" i="110"/>
  <c r="E66" i="110"/>
  <c r="D66" i="110"/>
  <c r="F61" i="110"/>
  <c r="E61" i="110"/>
  <c r="F60" i="110"/>
  <c r="E60" i="110"/>
  <c r="D60" i="110"/>
  <c r="F59" i="110"/>
  <c r="E59" i="110"/>
  <c r="F58" i="110"/>
  <c r="E58" i="110"/>
  <c r="D58" i="110"/>
  <c r="F57" i="110"/>
  <c r="E57" i="110"/>
  <c r="F56" i="110"/>
  <c r="E56" i="110"/>
  <c r="D56" i="110"/>
  <c r="F55" i="110"/>
  <c r="E55" i="110"/>
  <c r="F54" i="110"/>
  <c r="E54" i="110"/>
  <c r="D54" i="110"/>
  <c r="F53" i="110"/>
  <c r="E53" i="110"/>
  <c r="F52" i="110"/>
  <c r="E52" i="110"/>
  <c r="D52" i="110"/>
  <c r="F47" i="110"/>
  <c r="E47" i="110"/>
  <c r="F46" i="110"/>
  <c r="E46" i="110"/>
  <c r="D46" i="110"/>
  <c r="F45" i="110"/>
  <c r="E45" i="110"/>
  <c r="F44" i="110"/>
  <c r="E44" i="110"/>
  <c r="D44" i="110"/>
  <c r="F43" i="110"/>
  <c r="E43" i="110"/>
  <c r="F42" i="110"/>
  <c r="E42" i="110"/>
  <c r="D42" i="110"/>
  <c r="F41" i="110"/>
  <c r="E41" i="110"/>
  <c r="F40" i="110"/>
  <c r="E40" i="110"/>
  <c r="D40" i="110"/>
  <c r="F39" i="110"/>
  <c r="E39" i="110"/>
  <c r="F38" i="110"/>
  <c r="E38" i="110"/>
  <c r="D38" i="110"/>
  <c r="F37" i="110"/>
  <c r="E37" i="110"/>
  <c r="F36" i="110"/>
  <c r="E36" i="110"/>
  <c r="D36" i="110"/>
  <c r="F35" i="110"/>
  <c r="E35" i="110"/>
  <c r="F34" i="110"/>
  <c r="E34" i="110"/>
  <c r="D34" i="110"/>
  <c r="N29" i="110"/>
  <c r="M29" i="110"/>
  <c r="I29" i="110"/>
  <c r="D89" i="110" s="1"/>
  <c r="H29" i="110"/>
  <c r="N28" i="110"/>
  <c r="M28" i="110"/>
  <c r="I28" i="110"/>
  <c r="D77" i="110" s="1"/>
  <c r="H28" i="110"/>
  <c r="N27" i="110"/>
  <c r="M27" i="110"/>
  <c r="H27" i="110" s="1"/>
  <c r="I27" i="110"/>
  <c r="D87" i="110" s="1"/>
  <c r="N26" i="110"/>
  <c r="M26" i="110"/>
  <c r="I26" i="110"/>
  <c r="H26" i="110"/>
  <c r="N25" i="110"/>
  <c r="M25" i="110"/>
  <c r="I25" i="110"/>
  <c r="D85" i="110" s="1"/>
  <c r="H25" i="110"/>
  <c r="N24" i="110"/>
  <c r="M24" i="110"/>
  <c r="I24" i="110"/>
  <c r="D73" i="110" s="1"/>
  <c r="H24" i="110"/>
  <c r="N23" i="110"/>
  <c r="M23" i="110"/>
  <c r="H23" i="110" s="1"/>
  <c r="I23" i="110"/>
  <c r="D83" i="110" s="1"/>
  <c r="N22" i="110"/>
  <c r="M22" i="110"/>
  <c r="I22" i="110"/>
  <c r="H22" i="110"/>
  <c r="N21" i="110"/>
  <c r="M21" i="110"/>
  <c r="I21" i="110"/>
  <c r="D69" i="110" s="1"/>
  <c r="H21" i="110"/>
  <c r="N20" i="110"/>
  <c r="M20" i="110"/>
  <c r="I20" i="110"/>
  <c r="D67" i="110" s="1"/>
  <c r="H20" i="110"/>
  <c r="N17" i="110"/>
  <c r="M17" i="110"/>
  <c r="H17" i="110" s="1"/>
  <c r="I17" i="110"/>
  <c r="D61" i="110" s="1"/>
  <c r="N16" i="110"/>
  <c r="M16" i="110"/>
  <c r="I16" i="110"/>
  <c r="D47" i="110" s="1"/>
  <c r="H16" i="110"/>
  <c r="N15" i="110"/>
  <c r="M15" i="110"/>
  <c r="I15" i="110"/>
  <c r="D59" i="110" s="1"/>
  <c r="H15" i="110"/>
  <c r="N14" i="110"/>
  <c r="M14" i="110"/>
  <c r="L14" i="110"/>
  <c r="I14" i="110"/>
  <c r="D45" i="110" s="1"/>
  <c r="H14" i="110"/>
  <c r="N13" i="110"/>
  <c r="M13" i="110"/>
  <c r="H13" i="110" s="1"/>
  <c r="I13" i="110"/>
  <c r="D57" i="110" s="1"/>
  <c r="N12" i="110"/>
  <c r="L12" i="110" s="1"/>
  <c r="M12" i="110"/>
  <c r="I12" i="110"/>
  <c r="D43" i="110" s="1"/>
  <c r="H12" i="110"/>
  <c r="N11" i="110"/>
  <c r="M11" i="110"/>
  <c r="I11" i="110"/>
  <c r="D55" i="110" s="1"/>
  <c r="H11" i="110"/>
  <c r="N10" i="110"/>
  <c r="M10" i="110"/>
  <c r="I10" i="110"/>
  <c r="D41" i="110" s="1"/>
  <c r="H10" i="110"/>
  <c r="N9" i="110"/>
  <c r="M9" i="110"/>
  <c r="H9" i="110" s="1"/>
  <c r="L9" i="110"/>
  <c r="I9" i="110"/>
  <c r="D53" i="110" s="1"/>
  <c r="N8" i="110"/>
  <c r="L8" i="110" s="1"/>
  <c r="M8" i="110"/>
  <c r="I8" i="110"/>
  <c r="D39" i="110" s="1"/>
  <c r="H8" i="110"/>
  <c r="N7" i="110"/>
  <c r="M7" i="110"/>
  <c r="I7" i="110"/>
  <c r="D37" i="110" s="1"/>
  <c r="H7" i="110"/>
  <c r="N6" i="110"/>
  <c r="M6" i="110"/>
  <c r="I6" i="110"/>
  <c r="D35" i="110" s="1"/>
  <c r="H6" i="110"/>
  <c r="D52" i="109"/>
  <c r="F89" i="109"/>
  <c r="E89" i="109"/>
  <c r="F88" i="109"/>
  <c r="E88" i="109"/>
  <c r="D88" i="109"/>
  <c r="F87" i="109"/>
  <c r="E87" i="109"/>
  <c r="F86" i="109"/>
  <c r="E86" i="109"/>
  <c r="D86" i="109"/>
  <c r="F85" i="109"/>
  <c r="E85" i="109"/>
  <c r="F84" i="109"/>
  <c r="E84" i="109"/>
  <c r="D84" i="109"/>
  <c r="F83" i="109"/>
  <c r="E83" i="109"/>
  <c r="F82" i="109"/>
  <c r="E82" i="109"/>
  <c r="D82" i="109"/>
  <c r="F77" i="109"/>
  <c r="E77" i="109"/>
  <c r="F76" i="109"/>
  <c r="E76" i="109"/>
  <c r="D76" i="109"/>
  <c r="F75" i="109"/>
  <c r="E75" i="109"/>
  <c r="F74" i="109"/>
  <c r="E74" i="109"/>
  <c r="D74" i="109"/>
  <c r="F73" i="109"/>
  <c r="E73" i="109"/>
  <c r="F72" i="109"/>
  <c r="E72" i="109"/>
  <c r="D72" i="109"/>
  <c r="F71" i="109"/>
  <c r="E71" i="109"/>
  <c r="F70" i="109"/>
  <c r="E70" i="109"/>
  <c r="D70" i="109"/>
  <c r="F69" i="109"/>
  <c r="E69" i="109"/>
  <c r="F68" i="109"/>
  <c r="E68" i="109"/>
  <c r="D68" i="109"/>
  <c r="F67" i="109"/>
  <c r="E67" i="109"/>
  <c r="F66" i="109"/>
  <c r="E66" i="109"/>
  <c r="D66" i="109"/>
  <c r="F61" i="109"/>
  <c r="E61" i="109"/>
  <c r="F60" i="109"/>
  <c r="E60" i="109"/>
  <c r="D60" i="109"/>
  <c r="F59" i="109"/>
  <c r="E59" i="109"/>
  <c r="F58" i="109"/>
  <c r="E58" i="109"/>
  <c r="D58" i="109"/>
  <c r="F57" i="109"/>
  <c r="E57" i="109"/>
  <c r="F56" i="109"/>
  <c r="E56" i="109"/>
  <c r="D56" i="109"/>
  <c r="F55" i="109"/>
  <c r="E55" i="109"/>
  <c r="F54" i="109"/>
  <c r="E54" i="109"/>
  <c r="D54" i="109"/>
  <c r="F53" i="109"/>
  <c r="E53" i="109"/>
  <c r="F52" i="109"/>
  <c r="E52" i="109"/>
  <c r="F47" i="109"/>
  <c r="E47" i="109"/>
  <c r="F46" i="109"/>
  <c r="E46" i="109"/>
  <c r="D46" i="109"/>
  <c r="F45" i="109"/>
  <c r="E45" i="109"/>
  <c r="F44" i="109"/>
  <c r="E44" i="109"/>
  <c r="D44" i="109"/>
  <c r="F43" i="109"/>
  <c r="E43" i="109"/>
  <c r="F42" i="109"/>
  <c r="E42" i="109"/>
  <c r="D42" i="109"/>
  <c r="F41" i="109"/>
  <c r="E41" i="109"/>
  <c r="F40" i="109"/>
  <c r="E40" i="109"/>
  <c r="F39" i="109"/>
  <c r="E39" i="109"/>
  <c r="F38" i="109"/>
  <c r="E38" i="109"/>
  <c r="D38" i="109"/>
  <c r="F37" i="109"/>
  <c r="E37" i="109"/>
  <c r="F36" i="109"/>
  <c r="E36" i="109"/>
  <c r="D36" i="109"/>
  <c r="F35" i="109"/>
  <c r="E35" i="109"/>
  <c r="F34" i="109"/>
  <c r="E34" i="109"/>
  <c r="N29" i="109"/>
  <c r="M29" i="109"/>
  <c r="H29" i="109" s="1"/>
  <c r="I29" i="109"/>
  <c r="D89" i="109" s="1"/>
  <c r="N28" i="109"/>
  <c r="M28" i="109"/>
  <c r="H28" i="109" s="1"/>
  <c r="I28" i="109"/>
  <c r="D77" i="109" s="1"/>
  <c r="N27" i="109"/>
  <c r="M27" i="109"/>
  <c r="H27" i="109" s="1"/>
  <c r="I27" i="109"/>
  <c r="D87" i="109" s="1"/>
  <c r="N26" i="109"/>
  <c r="M26" i="109"/>
  <c r="H26" i="109" s="1"/>
  <c r="I26" i="109"/>
  <c r="D75" i="109" s="1"/>
  <c r="N25" i="109"/>
  <c r="M25" i="109"/>
  <c r="H25" i="109" s="1"/>
  <c r="I25" i="109"/>
  <c r="D85" i="109" s="1"/>
  <c r="N24" i="109"/>
  <c r="M24" i="109"/>
  <c r="H24" i="109" s="1"/>
  <c r="I24" i="109"/>
  <c r="N23" i="109"/>
  <c r="M23" i="109"/>
  <c r="H23" i="109" s="1"/>
  <c r="I23" i="109"/>
  <c r="N22" i="109"/>
  <c r="M22" i="109"/>
  <c r="H22" i="109" s="1"/>
  <c r="I22" i="109"/>
  <c r="D71" i="109" s="1"/>
  <c r="N21" i="109"/>
  <c r="M21" i="109"/>
  <c r="H21" i="109" s="1"/>
  <c r="I21" i="109"/>
  <c r="N20" i="109"/>
  <c r="M20" i="109"/>
  <c r="H20" i="109" s="1"/>
  <c r="I20" i="109"/>
  <c r="D67" i="109" s="1"/>
  <c r="N17" i="109"/>
  <c r="M17" i="109"/>
  <c r="H17" i="109" s="1"/>
  <c r="I17" i="109"/>
  <c r="D61" i="109" s="1"/>
  <c r="N16" i="109"/>
  <c r="M16" i="109"/>
  <c r="H16" i="109" s="1"/>
  <c r="I16" i="109"/>
  <c r="D47" i="109" s="1"/>
  <c r="N15" i="109"/>
  <c r="M15" i="109"/>
  <c r="H15" i="109" s="1"/>
  <c r="I15" i="109"/>
  <c r="D59" i="109" s="1"/>
  <c r="N14" i="109"/>
  <c r="M14" i="109"/>
  <c r="H14" i="109" s="1"/>
  <c r="I14" i="109"/>
  <c r="N13" i="109"/>
  <c r="M13" i="109"/>
  <c r="H13" i="109" s="1"/>
  <c r="I13" i="109"/>
  <c r="D57" i="109" s="1"/>
  <c r="N12" i="109"/>
  <c r="M12" i="109"/>
  <c r="H12" i="109" s="1"/>
  <c r="I12" i="109"/>
  <c r="D43" i="109" s="1"/>
  <c r="N11" i="109"/>
  <c r="M11" i="109"/>
  <c r="H11" i="109" s="1"/>
  <c r="I11" i="109"/>
  <c r="D55" i="109" s="1"/>
  <c r="N10" i="109"/>
  <c r="M10" i="109"/>
  <c r="I10" i="109"/>
  <c r="D41" i="109" s="1"/>
  <c r="D40" i="109"/>
  <c r="N9" i="109"/>
  <c r="M9" i="109"/>
  <c r="H9" i="109" s="1"/>
  <c r="I9" i="109"/>
  <c r="N8" i="109"/>
  <c r="M8" i="109"/>
  <c r="H8" i="109" s="1"/>
  <c r="I8" i="109"/>
  <c r="D39" i="109" s="1"/>
  <c r="N7" i="109"/>
  <c r="M7" i="109"/>
  <c r="H7" i="109" s="1"/>
  <c r="I7" i="109"/>
  <c r="D37" i="109" s="1"/>
  <c r="N6" i="109"/>
  <c r="M6" i="109"/>
  <c r="H6" i="109" s="1"/>
  <c r="I6" i="109"/>
  <c r="D35" i="109" s="1"/>
  <c r="L6" i="134" l="1"/>
  <c r="L6" i="133"/>
  <c r="L17" i="133"/>
  <c r="L16" i="133"/>
  <c r="L13" i="133"/>
  <c r="L10" i="133"/>
  <c r="L10" i="132"/>
  <c r="L17" i="131"/>
  <c r="L16" i="131"/>
  <c r="L12" i="131"/>
  <c r="L6" i="131"/>
  <c r="L17" i="130"/>
  <c r="L13" i="130"/>
  <c r="L12" i="130"/>
  <c r="L10" i="130"/>
  <c r="L16" i="129"/>
  <c r="L12" i="129"/>
  <c r="L6" i="129"/>
  <c r="L17" i="128"/>
  <c r="L16" i="128"/>
  <c r="L12" i="128"/>
  <c r="L17" i="126"/>
  <c r="L13" i="126"/>
  <c r="L6" i="126"/>
  <c r="D61" i="125"/>
  <c r="D57" i="125"/>
  <c r="L6" i="125"/>
  <c r="L6" i="124"/>
  <c r="L17" i="123"/>
  <c r="L16" i="123"/>
  <c r="L13" i="123"/>
  <c r="L10" i="123"/>
  <c r="L6" i="123"/>
  <c r="L12" i="122"/>
  <c r="L6" i="122"/>
  <c r="D61" i="121"/>
  <c r="D57" i="121"/>
  <c r="L6" i="121"/>
  <c r="L6" i="120"/>
  <c r="L17" i="120"/>
  <c r="L12" i="120"/>
  <c r="L10" i="120"/>
  <c r="L17" i="119"/>
  <c r="L10" i="119"/>
  <c r="L6" i="119"/>
  <c r="L13" i="118"/>
  <c r="L12" i="118"/>
  <c r="L10" i="118"/>
  <c r="L10" i="117"/>
  <c r="L12" i="117"/>
  <c r="L12" i="116"/>
  <c r="L16" i="116"/>
  <c r="L10" i="116"/>
  <c r="L6" i="116"/>
  <c r="L6" i="115"/>
  <c r="L17" i="114"/>
  <c r="L16" i="114"/>
  <c r="L12" i="114"/>
  <c r="L10" i="114"/>
  <c r="L6" i="114"/>
  <c r="L12" i="113"/>
  <c r="L10" i="113"/>
  <c r="L13" i="112"/>
  <c r="L12" i="112"/>
  <c r="L10" i="112"/>
  <c r="D61" i="111"/>
  <c r="L6" i="111"/>
  <c r="L6" i="110"/>
  <c r="L17" i="110"/>
  <c r="L16" i="110"/>
  <c r="L13" i="110"/>
  <c r="L10" i="110"/>
  <c r="L7" i="139"/>
  <c r="L8" i="139"/>
  <c r="L12" i="139"/>
  <c r="L16" i="139"/>
  <c r="L11" i="139"/>
  <c r="L15" i="139"/>
  <c r="L7" i="138"/>
  <c r="L11" i="138"/>
  <c r="L15" i="138"/>
  <c r="L12" i="138"/>
  <c r="L7" i="137"/>
  <c r="L11" i="137"/>
  <c r="L15" i="137"/>
  <c r="D53" i="137"/>
  <c r="D57" i="137"/>
  <c r="D61" i="137"/>
  <c r="D37" i="136"/>
  <c r="D69" i="136"/>
  <c r="L8" i="136"/>
  <c r="L12" i="136"/>
  <c r="L16" i="136"/>
  <c r="L11" i="136"/>
  <c r="L15" i="136"/>
  <c r="L7" i="135"/>
  <c r="L11" i="135"/>
  <c r="L15" i="135"/>
  <c r="L8" i="134"/>
  <c r="L12" i="134"/>
  <c r="L16" i="134"/>
  <c r="L7" i="134"/>
  <c r="L11" i="134"/>
  <c r="L15" i="134"/>
  <c r="L7" i="133"/>
  <c r="L11" i="133"/>
  <c r="L15" i="133"/>
  <c r="L7" i="132"/>
  <c r="L11" i="132"/>
  <c r="L15" i="132"/>
  <c r="D53" i="132"/>
  <c r="D57" i="132"/>
  <c r="D61" i="132"/>
  <c r="L7" i="131"/>
  <c r="L11" i="131"/>
  <c r="L15" i="131"/>
  <c r="L7" i="130"/>
  <c r="L11" i="130"/>
  <c r="L15" i="130"/>
  <c r="L7" i="129"/>
  <c r="L11" i="129"/>
  <c r="L15" i="129"/>
  <c r="L7" i="128"/>
  <c r="L11" i="128"/>
  <c r="L15" i="128"/>
  <c r="L7" i="127"/>
  <c r="L11" i="127"/>
  <c r="L15" i="127"/>
  <c r="D53" i="127"/>
  <c r="D57" i="127"/>
  <c r="D61" i="127"/>
  <c r="L7" i="126"/>
  <c r="D69" i="126"/>
  <c r="L8" i="126"/>
  <c r="L12" i="126"/>
  <c r="L16" i="126"/>
  <c r="L11" i="126"/>
  <c r="L15" i="126"/>
  <c r="L11" i="125"/>
  <c r="L8" i="125"/>
  <c r="L12" i="125"/>
  <c r="L16" i="125"/>
  <c r="L7" i="125"/>
  <c r="L15" i="125"/>
  <c r="L7" i="124"/>
  <c r="L11" i="124"/>
  <c r="L15" i="124"/>
  <c r="D53" i="124"/>
  <c r="D57" i="124"/>
  <c r="D61" i="124"/>
  <c r="L7" i="123"/>
  <c r="L11" i="123"/>
  <c r="L15" i="123"/>
  <c r="L7" i="122"/>
  <c r="L11" i="122"/>
  <c r="L15" i="122"/>
  <c r="D53" i="122"/>
  <c r="D57" i="122"/>
  <c r="D61" i="122"/>
  <c r="L8" i="121"/>
  <c r="L12" i="121"/>
  <c r="L16" i="121"/>
  <c r="L7" i="121"/>
  <c r="L11" i="121"/>
  <c r="L15" i="121"/>
  <c r="L7" i="120"/>
  <c r="L11" i="120"/>
  <c r="L15" i="120"/>
  <c r="L11" i="119"/>
  <c r="D89" i="119"/>
  <c r="L8" i="119"/>
  <c r="L12" i="119"/>
  <c r="L16" i="119"/>
  <c r="L7" i="119"/>
  <c r="L15" i="119"/>
  <c r="L7" i="118"/>
  <c r="L11" i="118"/>
  <c r="L15" i="118"/>
  <c r="L7" i="117"/>
  <c r="L11" i="117"/>
  <c r="L15" i="117"/>
  <c r="D53" i="117"/>
  <c r="D57" i="117"/>
  <c r="D61" i="117"/>
  <c r="L7" i="116"/>
  <c r="L11" i="116"/>
  <c r="L15" i="116"/>
  <c r="D53" i="116"/>
  <c r="D57" i="116"/>
  <c r="D61" i="116"/>
  <c r="L11" i="115"/>
  <c r="L8" i="115"/>
  <c r="L12" i="115"/>
  <c r="L16" i="115"/>
  <c r="L7" i="115"/>
  <c r="L15" i="115"/>
  <c r="L7" i="114"/>
  <c r="L11" i="114"/>
  <c r="L15" i="114"/>
  <c r="D53" i="114"/>
  <c r="D57" i="114"/>
  <c r="D61" i="114"/>
  <c r="L7" i="113"/>
  <c r="L11" i="113"/>
  <c r="L15" i="113"/>
  <c r="D53" i="113"/>
  <c r="D57" i="113"/>
  <c r="D61" i="113"/>
  <c r="L7" i="112"/>
  <c r="L11" i="112"/>
  <c r="L15" i="112"/>
  <c r="L7" i="111"/>
  <c r="L11" i="111"/>
  <c r="L15" i="111"/>
  <c r="L12" i="111"/>
  <c r="L16" i="111"/>
  <c r="L8" i="111"/>
  <c r="L7" i="110"/>
  <c r="L11" i="110"/>
  <c r="L15" i="110"/>
  <c r="L7" i="109"/>
  <c r="D69" i="109"/>
  <c r="L13" i="109"/>
  <c r="L14" i="109"/>
  <c r="L9" i="109"/>
  <c r="L16" i="109"/>
  <c r="L10" i="109"/>
  <c r="L6" i="109"/>
  <c r="L12" i="109"/>
  <c r="D34" i="109"/>
  <c r="D45" i="109"/>
  <c r="D53" i="109"/>
  <c r="D73" i="109"/>
  <c r="D83" i="109"/>
  <c r="H10" i="109"/>
  <c r="L11" i="109"/>
  <c r="L15" i="109"/>
  <c r="L8" i="109"/>
  <c r="L17" i="109"/>
</calcChain>
</file>

<file path=xl/sharedStrings.xml><?xml version="1.0" encoding="utf-8"?>
<sst xmlns="http://schemas.openxmlformats.org/spreadsheetml/2006/main" count="4286" uniqueCount="49">
  <si>
    <t>Day Shift</t>
  </si>
  <si>
    <t>Night Shift</t>
  </si>
  <si>
    <t>Description</t>
  </si>
  <si>
    <t>Type</t>
  </si>
  <si>
    <t>Start Inventory</t>
  </si>
  <si>
    <t>End Inventory</t>
  </si>
  <si>
    <t>Head Usage</t>
  </si>
  <si>
    <t>Femto</t>
  </si>
  <si>
    <t>Top</t>
  </si>
  <si>
    <t>DFH</t>
  </si>
  <si>
    <t>HFH Tiger 3</t>
  </si>
  <si>
    <t>Sorted Head</t>
  </si>
  <si>
    <t>Shift</t>
  </si>
  <si>
    <t>Start Invent. (pcs)</t>
  </si>
  <si>
    <t>End Invent. (pcs)</t>
  </si>
  <si>
    <t>Day</t>
  </si>
  <si>
    <t>Night</t>
  </si>
  <si>
    <t>WDB WWH</t>
  </si>
  <si>
    <t xml:space="preserve">PMR6 PIH </t>
  </si>
  <si>
    <t>Fresh Head Top</t>
  </si>
  <si>
    <t>Fresh Head Bot</t>
  </si>
  <si>
    <t>Ahead - Tek</t>
  </si>
  <si>
    <t>Bot</t>
  </si>
  <si>
    <t>HFH Tiger 3 In- house</t>
  </si>
  <si>
    <t>Fresh Head</t>
  </si>
  <si>
    <t>Sorted Head Top</t>
  </si>
  <si>
    <t>HFH Tiger 3    In-house</t>
  </si>
  <si>
    <t>Sorted Head Bot</t>
  </si>
  <si>
    <t>Ahead- Tek 3122</t>
  </si>
  <si>
    <t>Ahead- Tek 3125</t>
  </si>
  <si>
    <t>DFH In- house</t>
  </si>
  <si>
    <t>Name:</t>
  </si>
  <si>
    <t>Trays Drawn</t>
  </si>
  <si>
    <t>Head Drawn (Trays)</t>
  </si>
  <si>
    <t>C</t>
  </si>
  <si>
    <t>HEZRIE</t>
  </si>
  <si>
    <t>D</t>
  </si>
  <si>
    <t>MATHI</t>
  </si>
  <si>
    <t>LEE KC/RAZIQ</t>
  </si>
  <si>
    <t>LEE KC/ZHANG YL</t>
  </si>
  <si>
    <t>LEEKC/HEZRIE</t>
  </si>
  <si>
    <t>A</t>
  </si>
  <si>
    <t>TAN SL</t>
  </si>
  <si>
    <t>LEEKC/</t>
  </si>
  <si>
    <t>NICK</t>
  </si>
  <si>
    <t>kirin</t>
  </si>
  <si>
    <t>nick</t>
  </si>
  <si>
    <t>Lee</t>
  </si>
  <si>
    <t>KIRIN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</si>
</sst>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_);[Red]\(0\)"/>
  </numFmts>
  <fonts count="1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Trebuchet MS"/>
      <family val="2"/>
    </font>
    <font>
      <sz val="10"/>
      <color indexed="12"/>
      <name val="Trebuchet MS"/>
      <family val="2"/>
    </font>
    <font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66FF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3" tint="0.79998168889431442"/>
        <bgColor indexed="64"/>
      </patternFill>
    </fill>
  </fills>
  <borders count="3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ashed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 style="thin">
        <color indexed="64"/>
      </right>
      <top style="dashed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77">
    <xf numFmtId="0" fontId="0" fillId="0" borderId="0" xfId="0"/>
    <xf numFmtId="16" fontId="0" fillId="0" borderId="0" xfId="0" applyNumberFormat="1"/>
    <xf numFmtId="0" fontId="0" fillId="0" borderId="0" xfId="0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0" fillId="0" borderId="0" xfId="0" applyFont="1"/>
    <xf numFmtId="0" fontId="7" fillId="0" borderId="10" xfId="0" applyFont="1" applyBorder="1" applyAlignment="1">
      <alignment horizontal="center" vertical="center"/>
    </xf>
    <xf numFmtId="0" fontId="5" fillId="6" borderId="0" xfId="0" applyFont="1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9" borderId="16" xfId="0" applyFont="1" applyFill="1" applyBorder="1" applyAlignment="1">
      <alignment vertical="center"/>
    </xf>
    <xf numFmtId="0" fontId="3" fillId="3" borderId="16" xfId="0" applyFont="1" applyFill="1" applyBorder="1" applyAlignment="1">
      <alignment vertical="center"/>
    </xf>
    <xf numFmtId="0" fontId="4" fillId="0" borderId="1" xfId="0" applyFont="1" applyBorder="1" applyAlignment="1">
      <alignment vertical="center" wrapText="1"/>
    </xf>
    <xf numFmtId="0" fontId="5" fillId="6" borderId="20" xfId="0" applyFont="1" applyFill="1" applyBorder="1" applyAlignment="1">
      <alignment horizontal="center" vertical="center"/>
    </xf>
    <xf numFmtId="0" fontId="13" fillId="6" borderId="21" xfId="0" applyFont="1" applyFill="1" applyBorder="1" applyAlignment="1">
      <alignment horizontal="center" vertical="center"/>
    </xf>
    <xf numFmtId="0" fontId="13" fillId="6" borderId="20" xfId="0" applyFont="1" applyFill="1" applyBorder="1" applyAlignment="1">
      <alignment horizontal="center" vertical="center"/>
    </xf>
    <xf numFmtId="0" fontId="1" fillId="8" borderId="20" xfId="0" applyFont="1" applyFill="1" applyBorder="1" applyAlignment="1">
      <alignment horizontal="center" vertical="center"/>
    </xf>
    <xf numFmtId="0" fontId="13" fillId="6" borderId="22" xfId="0" applyFont="1" applyFill="1" applyBorder="1" applyAlignment="1">
      <alignment horizontal="center" vertical="center"/>
    </xf>
    <xf numFmtId="0" fontId="4" fillId="6" borderId="23" xfId="0" applyFont="1" applyFill="1" applyBorder="1" applyAlignment="1">
      <alignment horizontal="center" vertical="center"/>
    </xf>
    <xf numFmtId="0" fontId="13" fillId="7" borderId="24" xfId="0" applyFont="1" applyFill="1" applyBorder="1" applyAlignment="1">
      <alignment horizontal="center" vertical="center"/>
    </xf>
    <xf numFmtId="0" fontId="13" fillId="7" borderId="23" xfId="0" applyFont="1" applyFill="1" applyBorder="1" applyAlignment="1">
      <alignment horizontal="center" vertical="center"/>
    </xf>
    <xf numFmtId="0" fontId="1" fillId="8" borderId="23" xfId="0" applyFont="1" applyFill="1" applyBorder="1" applyAlignment="1">
      <alignment horizontal="center" vertical="center"/>
    </xf>
    <xf numFmtId="0" fontId="13" fillId="7" borderId="25" xfId="0" applyFont="1" applyFill="1" applyBorder="1" applyAlignment="1">
      <alignment horizontal="center" vertical="center"/>
    </xf>
    <xf numFmtId="0" fontId="5" fillId="6" borderId="23" xfId="0" applyFont="1" applyFill="1" applyBorder="1" applyAlignment="1">
      <alignment horizontal="center" vertical="center"/>
    </xf>
    <xf numFmtId="0" fontId="4" fillId="6" borderId="20" xfId="0" applyFont="1" applyFill="1" applyBorder="1" applyAlignment="1">
      <alignment horizontal="center" vertical="center"/>
    </xf>
    <xf numFmtId="0" fontId="13" fillId="6" borderId="26" xfId="0" applyFont="1" applyFill="1" applyBorder="1" applyAlignment="1">
      <alignment horizontal="center" vertical="center"/>
    </xf>
    <xf numFmtId="0" fontId="13" fillId="7" borderId="27" xfId="0" applyFont="1" applyFill="1" applyBorder="1" applyAlignment="1">
      <alignment horizontal="center" vertical="center"/>
    </xf>
    <xf numFmtId="164" fontId="8" fillId="4" borderId="20" xfId="0" applyNumberFormat="1" applyFont="1" applyFill="1" applyBorder="1" applyAlignment="1" applyProtection="1">
      <alignment horizontal="center"/>
      <protection locked="0"/>
    </xf>
    <xf numFmtId="164" fontId="9" fillId="5" borderId="23" xfId="0" applyNumberFormat="1" applyFont="1" applyFill="1" applyBorder="1" applyAlignment="1" applyProtection="1">
      <alignment horizontal="center"/>
      <protection locked="0"/>
    </xf>
    <xf numFmtId="0" fontId="6" fillId="0" borderId="28" xfId="0" applyFont="1" applyBorder="1" applyAlignment="1">
      <alignment horizontal="center" vertical="center"/>
    </xf>
    <xf numFmtId="0" fontId="6" fillId="0" borderId="29" xfId="0" applyFont="1" applyBorder="1" applyAlignment="1">
      <alignment horizontal="center" vertical="center"/>
    </xf>
    <xf numFmtId="0" fontId="6" fillId="0" borderId="30" xfId="0" applyFont="1" applyBorder="1" applyAlignment="1">
      <alignment horizontal="center" vertical="center"/>
    </xf>
    <xf numFmtId="0" fontId="6" fillId="5" borderId="31" xfId="0" applyFont="1" applyFill="1" applyBorder="1" applyAlignment="1">
      <alignment horizontal="center" vertical="center"/>
    </xf>
    <xf numFmtId="0" fontId="6" fillId="5" borderId="32" xfId="0" applyFont="1" applyFill="1" applyBorder="1" applyAlignment="1">
      <alignment horizontal="center" vertical="center"/>
    </xf>
    <xf numFmtId="0" fontId="6" fillId="5" borderId="33" xfId="0" applyFont="1" applyFill="1" applyBorder="1" applyAlignment="1">
      <alignment horizontal="center" vertical="center"/>
    </xf>
    <xf numFmtId="0" fontId="6" fillId="0" borderId="34" xfId="0" applyFont="1" applyBorder="1" applyAlignment="1">
      <alignment horizontal="center" vertical="center"/>
    </xf>
    <xf numFmtId="0" fontId="6" fillId="5" borderId="35" xfId="0" applyFont="1" applyFill="1" applyBorder="1" applyAlignment="1">
      <alignment horizontal="center" vertical="center"/>
    </xf>
    <xf numFmtId="0" fontId="4" fillId="6" borderId="0" xfId="0" applyFont="1" applyFill="1" applyBorder="1" applyAlignment="1">
      <alignment horizontal="center" vertical="center"/>
    </xf>
    <xf numFmtId="164" fontId="9" fillId="0" borderId="0" xfId="0" applyNumberFormat="1" applyFont="1" applyFill="1" applyBorder="1" applyAlignment="1" applyProtection="1">
      <alignment horizontal="center"/>
      <protection locked="0"/>
    </xf>
    <xf numFmtId="0" fontId="6" fillId="0" borderId="0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6" borderId="4" xfId="0" applyFont="1" applyFill="1" applyBorder="1" applyAlignment="1">
      <alignment horizontal="center" vertical="center"/>
    </xf>
    <xf numFmtId="0" fontId="4" fillId="6" borderId="12" xfId="0" applyFont="1" applyFill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1" fillId="0" borderId="36" xfId="0" applyFont="1" applyBorder="1" applyAlignment="1">
      <alignment horizontal="center" vertical="center"/>
    </xf>
    <xf numFmtId="0" fontId="4" fillId="0" borderId="37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2" fillId="6" borderId="0" xfId="0" applyFont="1" applyFill="1" applyBorder="1" applyAlignment="1">
      <alignment horizontal="center" vertical="center"/>
    </xf>
    <xf numFmtId="0" fontId="12" fillId="9" borderId="17" xfId="0" applyFont="1" applyFill="1" applyBorder="1" applyAlignment="1">
      <alignment horizontal="center" vertical="center"/>
    </xf>
    <xf numFmtId="0" fontId="12" fillId="9" borderId="18" xfId="0" applyFont="1" applyFill="1" applyBorder="1" applyAlignment="1">
      <alignment horizontal="center" vertical="center"/>
    </xf>
    <xf numFmtId="0" fontId="12" fillId="9" borderId="19" xfId="0" applyFont="1" applyFill="1" applyBorder="1" applyAlignment="1">
      <alignment horizontal="center" vertical="center"/>
    </xf>
    <xf numFmtId="0" fontId="12" fillId="3" borderId="17" xfId="0" applyFont="1" applyFill="1" applyBorder="1" applyAlignment="1">
      <alignment horizontal="center" vertical="center"/>
    </xf>
    <xf numFmtId="0" fontId="12" fillId="3" borderId="18" xfId="0" applyFont="1" applyFill="1" applyBorder="1" applyAlignment="1">
      <alignment horizontal="center" vertical="center"/>
    </xf>
    <xf numFmtId="0" fontId="12" fillId="3" borderId="19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14" fontId="12" fillId="9" borderId="17" xfId="0" applyNumberFormat="1" applyFont="1" applyFill="1" applyBorder="1" applyAlignment="1">
      <alignment horizontal="center" vertical="center"/>
    </xf>
    <xf numFmtId="16" fontId="12" fillId="9" borderId="17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93">
    <dxf>
      <fill>
        <patternFill patternType="solid">
          <fgColor auto="1"/>
          <bgColor rgb="FF00B0F0"/>
        </patternFill>
      </fill>
    </dxf>
    <dxf>
      <fill>
        <patternFill patternType="solid">
          <fgColor auto="1"/>
          <bgColor rgb="FF00B0F0"/>
        </patternFill>
      </fill>
    </dxf>
    <dxf>
      <fill>
        <patternFill>
          <bgColor rgb="FF00B0F0"/>
        </patternFill>
      </fill>
    </dxf>
    <dxf>
      <fill>
        <patternFill patternType="solid">
          <fgColor auto="1"/>
          <bgColor rgb="FF00B0F0"/>
        </patternFill>
      </fill>
    </dxf>
    <dxf>
      <fill>
        <patternFill patternType="solid">
          <fgColor auto="1"/>
          <bgColor rgb="FF00B0F0"/>
        </patternFill>
      </fill>
    </dxf>
    <dxf>
      <fill>
        <patternFill>
          <bgColor rgb="FF00B0F0"/>
        </patternFill>
      </fill>
    </dxf>
    <dxf>
      <fill>
        <patternFill patternType="solid">
          <fgColor auto="1"/>
          <bgColor rgb="FF00B0F0"/>
        </patternFill>
      </fill>
    </dxf>
    <dxf>
      <fill>
        <patternFill patternType="solid">
          <fgColor auto="1"/>
          <bgColor rgb="FF00B0F0"/>
        </patternFill>
      </fill>
    </dxf>
    <dxf>
      <fill>
        <patternFill>
          <bgColor rgb="FF00B0F0"/>
        </patternFill>
      </fill>
    </dxf>
    <dxf>
      <fill>
        <patternFill patternType="solid">
          <fgColor auto="1"/>
          <bgColor rgb="FF00B0F0"/>
        </patternFill>
      </fill>
    </dxf>
    <dxf>
      <fill>
        <patternFill patternType="solid">
          <fgColor auto="1"/>
          <bgColor rgb="FF00B0F0"/>
        </patternFill>
      </fill>
    </dxf>
    <dxf>
      <fill>
        <patternFill>
          <bgColor rgb="FF00B0F0"/>
        </patternFill>
      </fill>
    </dxf>
    <dxf>
      <fill>
        <patternFill patternType="solid">
          <fgColor auto="1"/>
          <bgColor rgb="FF00B0F0"/>
        </patternFill>
      </fill>
    </dxf>
    <dxf>
      <fill>
        <patternFill patternType="solid">
          <fgColor auto="1"/>
          <bgColor rgb="FF00B0F0"/>
        </patternFill>
      </fill>
    </dxf>
    <dxf>
      <fill>
        <patternFill>
          <bgColor rgb="FF00B0F0"/>
        </patternFill>
      </fill>
    </dxf>
    <dxf>
      <fill>
        <patternFill patternType="solid">
          <fgColor auto="1"/>
          <bgColor rgb="FF00B0F0"/>
        </patternFill>
      </fill>
    </dxf>
    <dxf>
      <fill>
        <patternFill patternType="solid">
          <fgColor auto="1"/>
          <bgColor rgb="FF00B0F0"/>
        </patternFill>
      </fill>
    </dxf>
    <dxf>
      <fill>
        <patternFill>
          <bgColor rgb="FF00B0F0"/>
        </patternFill>
      </fill>
    </dxf>
    <dxf>
      <fill>
        <patternFill patternType="solid">
          <fgColor auto="1"/>
          <bgColor rgb="FF00B0F0"/>
        </patternFill>
      </fill>
    </dxf>
    <dxf>
      <fill>
        <patternFill patternType="solid">
          <fgColor auto="1"/>
          <bgColor rgb="FF00B0F0"/>
        </patternFill>
      </fill>
    </dxf>
    <dxf>
      <fill>
        <patternFill>
          <bgColor rgb="FF00B0F0"/>
        </patternFill>
      </fill>
    </dxf>
    <dxf>
      <fill>
        <patternFill patternType="solid">
          <fgColor auto="1"/>
          <bgColor rgb="FF00B0F0"/>
        </patternFill>
      </fill>
    </dxf>
    <dxf>
      <fill>
        <patternFill patternType="solid">
          <fgColor auto="1"/>
          <bgColor rgb="FF00B0F0"/>
        </patternFill>
      </fill>
    </dxf>
    <dxf>
      <fill>
        <patternFill>
          <bgColor rgb="FF00B0F0"/>
        </patternFill>
      </fill>
    </dxf>
    <dxf>
      <fill>
        <patternFill patternType="solid">
          <fgColor auto="1"/>
          <bgColor rgb="FF00B0F0"/>
        </patternFill>
      </fill>
    </dxf>
    <dxf>
      <fill>
        <patternFill patternType="solid">
          <fgColor auto="1"/>
          <bgColor rgb="FF00B0F0"/>
        </patternFill>
      </fill>
    </dxf>
    <dxf>
      <fill>
        <patternFill>
          <bgColor rgb="FF00B0F0"/>
        </patternFill>
      </fill>
    </dxf>
    <dxf>
      <fill>
        <patternFill patternType="solid">
          <fgColor auto="1"/>
          <bgColor rgb="FF00B0F0"/>
        </patternFill>
      </fill>
    </dxf>
    <dxf>
      <fill>
        <patternFill patternType="solid">
          <fgColor auto="1"/>
          <bgColor rgb="FF00B0F0"/>
        </patternFill>
      </fill>
    </dxf>
    <dxf>
      <fill>
        <patternFill>
          <bgColor rgb="FF00B0F0"/>
        </patternFill>
      </fill>
    </dxf>
    <dxf>
      <fill>
        <patternFill patternType="solid">
          <fgColor auto="1"/>
          <bgColor rgb="FF00B0F0"/>
        </patternFill>
      </fill>
    </dxf>
    <dxf>
      <fill>
        <patternFill patternType="solid">
          <fgColor auto="1"/>
          <bgColor rgb="FF00B0F0"/>
        </patternFill>
      </fill>
    </dxf>
    <dxf>
      <fill>
        <patternFill>
          <bgColor rgb="FF00B0F0"/>
        </patternFill>
      </fill>
    </dxf>
    <dxf>
      <fill>
        <patternFill patternType="solid">
          <fgColor auto="1"/>
          <bgColor rgb="FF00B0F0"/>
        </patternFill>
      </fill>
    </dxf>
    <dxf>
      <fill>
        <patternFill patternType="solid">
          <fgColor auto="1"/>
          <bgColor rgb="FF00B0F0"/>
        </patternFill>
      </fill>
    </dxf>
    <dxf>
      <fill>
        <patternFill>
          <bgColor rgb="FF00B0F0"/>
        </patternFill>
      </fill>
    </dxf>
    <dxf>
      <fill>
        <patternFill patternType="solid">
          <fgColor auto="1"/>
          <bgColor rgb="FF00B0F0"/>
        </patternFill>
      </fill>
    </dxf>
    <dxf>
      <fill>
        <patternFill patternType="solid">
          <fgColor auto="1"/>
          <bgColor rgb="FF00B0F0"/>
        </patternFill>
      </fill>
    </dxf>
    <dxf>
      <fill>
        <patternFill>
          <bgColor rgb="FF00B0F0"/>
        </patternFill>
      </fill>
    </dxf>
    <dxf>
      <fill>
        <patternFill patternType="solid">
          <fgColor auto="1"/>
          <bgColor rgb="FF00B0F0"/>
        </patternFill>
      </fill>
    </dxf>
    <dxf>
      <fill>
        <patternFill patternType="solid">
          <fgColor auto="1"/>
          <bgColor rgb="FF00B0F0"/>
        </patternFill>
      </fill>
    </dxf>
    <dxf>
      <fill>
        <patternFill>
          <bgColor rgb="FF00B0F0"/>
        </patternFill>
      </fill>
    </dxf>
    <dxf>
      <fill>
        <patternFill patternType="solid">
          <fgColor auto="1"/>
          <bgColor rgb="FF00B0F0"/>
        </patternFill>
      </fill>
    </dxf>
    <dxf>
      <fill>
        <patternFill patternType="solid">
          <fgColor auto="1"/>
          <bgColor rgb="FF00B0F0"/>
        </patternFill>
      </fill>
    </dxf>
    <dxf>
      <fill>
        <patternFill>
          <bgColor rgb="FF00B0F0"/>
        </patternFill>
      </fill>
    </dxf>
    <dxf>
      <fill>
        <patternFill patternType="solid">
          <fgColor auto="1"/>
          <bgColor rgb="FF00B0F0"/>
        </patternFill>
      </fill>
    </dxf>
    <dxf>
      <fill>
        <patternFill patternType="solid">
          <fgColor auto="1"/>
          <bgColor rgb="FF00B0F0"/>
        </patternFill>
      </fill>
    </dxf>
    <dxf>
      <fill>
        <patternFill>
          <bgColor rgb="FF00B0F0"/>
        </patternFill>
      </fill>
    </dxf>
    <dxf>
      <fill>
        <patternFill patternType="solid">
          <fgColor auto="1"/>
          <bgColor rgb="FF00B0F0"/>
        </patternFill>
      </fill>
    </dxf>
    <dxf>
      <fill>
        <patternFill patternType="solid">
          <fgColor auto="1"/>
          <bgColor rgb="FF00B0F0"/>
        </patternFill>
      </fill>
    </dxf>
    <dxf>
      <fill>
        <patternFill>
          <bgColor rgb="FF00B0F0"/>
        </patternFill>
      </fill>
    </dxf>
    <dxf>
      <fill>
        <patternFill patternType="solid">
          <fgColor auto="1"/>
          <bgColor rgb="FF00B0F0"/>
        </patternFill>
      </fill>
    </dxf>
    <dxf>
      <fill>
        <patternFill patternType="solid">
          <fgColor auto="1"/>
          <bgColor rgb="FF00B0F0"/>
        </patternFill>
      </fill>
    </dxf>
    <dxf>
      <fill>
        <patternFill>
          <bgColor rgb="FF00B0F0"/>
        </patternFill>
      </fill>
    </dxf>
    <dxf>
      <fill>
        <patternFill patternType="solid">
          <fgColor auto="1"/>
          <bgColor rgb="FF00B0F0"/>
        </patternFill>
      </fill>
    </dxf>
    <dxf>
      <fill>
        <patternFill patternType="solid">
          <fgColor auto="1"/>
          <bgColor rgb="FF00B0F0"/>
        </patternFill>
      </fill>
    </dxf>
    <dxf>
      <fill>
        <patternFill>
          <bgColor rgb="FF00B0F0"/>
        </patternFill>
      </fill>
    </dxf>
    <dxf>
      <fill>
        <patternFill patternType="solid">
          <fgColor auto="1"/>
          <bgColor rgb="FF00B0F0"/>
        </patternFill>
      </fill>
    </dxf>
    <dxf>
      <fill>
        <patternFill patternType="solid">
          <fgColor auto="1"/>
          <bgColor rgb="FF00B0F0"/>
        </patternFill>
      </fill>
    </dxf>
    <dxf>
      <fill>
        <patternFill>
          <bgColor rgb="FF00B0F0"/>
        </patternFill>
      </fill>
    </dxf>
    <dxf>
      <fill>
        <patternFill patternType="solid">
          <fgColor auto="1"/>
          <bgColor rgb="FF00B0F0"/>
        </patternFill>
      </fill>
    </dxf>
    <dxf>
      <fill>
        <patternFill patternType="solid">
          <fgColor auto="1"/>
          <bgColor rgb="FF00B0F0"/>
        </patternFill>
      </fill>
    </dxf>
    <dxf>
      <fill>
        <patternFill>
          <bgColor rgb="FF00B0F0"/>
        </patternFill>
      </fill>
    </dxf>
    <dxf>
      <fill>
        <patternFill patternType="solid">
          <fgColor auto="1"/>
          <bgColor rgb="FF00B0F0"/>
        </patternFill>
      </fill>
    </dxf>
    <dxf>
      <fill>
        <patternFill patternType="solid">
          <fgColor auto="1"/>
          <bgColor rgb="FF00B0F0"/>
        </patternFill>
      </fill>
    </dxf>
    <dxf>
      <fill>
        <patternFill>
          <bgColor rgb="FF00B0F0"/>
        </patternFill>
      </fill>
    </dxf>
    <dxf>
      <fill>
        <patternFill patternType="solid">
          <fgColor auto="1"/>
          <bgColor rgb="FF00B0F0"/>
        </patternFill>
      </fill>
    </dxf>
    <dxf>
      <fill>
        <patternFill patternType="solid">
          <fgColor auto="1"/>
          <bgColor rgb="FF00B0F0"/>
        </patternFill>
      </fill>
    </dxf>
    <dxf>
      <fill>
        <patternFill>
          <bgColor rgb="FF00B0F0"/>
        </patternFill>
      </fill>
    </dxf>
    <dxf>
      <fill>
        <patternFill patternType="solid">
          <fgColor auto="1"/>
          <bgColor rgb="FF00B0F0"/>
        </patternFill>
      </fill>
    </dxf>
    <dxf>
      <fill>
        <patternFill patternType="solid">
          <fgColor auto="1"/>
          <bgColor rgb="FF00B0F0"/>
        </patternFill>
      </fill>
    </dxf>
    <dxf>
      <fill>
        <patternFill>
          <bgColor rgb="FF00B0F0"/>
        </patternFill>
      </fill>
    </dxf>
    <dxf>
      <fill>
        <patternFill patternType="solid">
          <fgColor auto="1"/>
          <bgColor rgb="FF00B0F0"/>
        </patternFill>
      </fill>
    </dxf>
    <dxf>
      <fill>
        <patternFill patternType="solid">
          <fgColor auto="1"/>
          <bgColor rgb="FF00B0F0"/>
        </patternFill>
      </fill>
    </dxf>
    <dxf>
      <fill>
        <patternFill>
          <bgColor rgb="FF00B0F0"/>
        </patternFill>
      </fill>
    </dxf>
    <dxf>
      <fill>
        <patternFill patternType="solid">
          <fgColor auto="1"/>
          <bgColor rgb="FF00B0F0"/>
        </patternFill>
      </fill>
    </dxf>
    <dxf>
      <fill>
        <patternFill patternType="solid">
          <fgColor auto="1"/>
          <bgColor rgb="FF00B0F0"/>
        </patternFill>
      </fill>
    </dxf>
    <dxf>
      <fill>
        <patternFill>
          <bgColor rgb="FF00B0F0"/>
        </patternFill>
      </fill>
    </dxf>
    <dxf>
      <fill>
        <patternFill patternType="solid">
          <fgColor auto="1"/>
          <bgColor rgb="FF00B0F0"/>
        </patternFill>
      </fill>
    </dxf>
    <dxf>
      <fill>
        <patternFill patternType="solid">
          <fgColor auto="1"/>
          <bgColor rgb="FF00B0F0"/>
        </patternFill>
      </fill>
    </dxf>
    <dxf>
      <fill>
        <patternFill>
          <bgColor rgb="FF00B0F0"/>
        </patternFill>
      </fill>
    </dxf>
    <dxf>
      <fill>
        <patternFill patternType="solid">
          <fgColor auto="1"/>
          <bgColor rgb="FF00B0F0"/>
        </patternFill>
      </fill>
    </dxf>
    <dxf>
      <fill>
        <patternFill patternType="solid">
          <fgColor auto="1"/>
          <bgColor rgb="FF00B0F0"/>
        </patternFill>
      </fill>
    </dxf>
    <dxf>
      <fill>
        <patternFill>
          <bgColor rgb="FF00B0F0"/>
        </patternFill>
      </fill>
    </dxf>
    <dxf>
      <fill>
        <patternFill patternType="solid">
          <fgColor auto="1"/>
          <bgColor rgb="FF00B0F0"/>
        </patternFill>
      </fill>
    </dxf>
    <dxf>
      <fill>
        <patternFill patternType="solid">
          <fgColor auto="1"/>
          <bgColor rgb="FF00B0F0"/>
        </patternFill>
      </fill>
    </dxf>
    <dxf>
      <fill>
        <patternFill>
          <bgColor rgb="FF00B0F0"/>
        </patternFill>
      </fill>
    </dxf>
    <dxf>
      <fill>
        <patternFill patternType="solid">
          <fgColor auto="1"/>
          <bgColor rgb="FF00B0F0"/>
        </patternFill>
      </fill>
    </dxf>
    <dxf>
      <fill>
        <patternFill patternType="solid">
          <fgColor auto="1"/>
          <bgColor rgb="FF00B0F0"/>
        </patternFill>
      </fill>
    </dxf>
    <dxf>
      <fill>
        <patternFill>
          <bgColor rgb="FF00B0F0"/>
        </patternFill>
      </fill>
    </dxf>
    <dxf>
      <fill>
        <patternFill patternType="solid">
          <fgColor auto="1"/>
          <bgColor rgb="FF00B0F0"/>
        </patternFill>
      </fill>
    </dxf>
    <dxf>
      <fill>
        <patternFill patternType="solid">
          <fgColor auto="1"/>
          <bgColor rgb="FF00B0F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Medium9"/>
  <colors>
    <mruColors>
      <color rgb="FFCCFFCC"/>
      <color rgb="FFFFCC99"/>
      <color rgb="FFFFFFCC"/>
      <color rgb="FFFFCCFF"/>
      <color rgb="FFCCCC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89"/>
  <sheetViews>
    <sheetView zoomScale="75" zoomScaleNormal="75" workbookViewId="0">
      <selection activeCell="L16" sqref="L16"/>
    </sheetView>
  </sheetViews>
  <sheetFormatPr defaultRowHeight="15" x14ac:dyDescent="0.25"/>
  <cols>
    <col min="2" max="2" width="16" customWidth="1"/>
    <col min="3" max="3" width="22.28515625" customWidth="1"/>
    <col min="4" max="4" width="11.28515625" customWidth="1"/>
    <col min="5" max="12" width="12.5703125" customWidth="1"/>
  </cols>
  <sheetData>
    <row r="1" spans="1:14" ht="18.75" customHeight="1" x14ac:dyDescent="0.25">
      <c r="A1" s="1"/>
      <c r="C1" s="13" t="s">
        <v>15</v>
      </c>
      <c r="D1" s="59" t="s">
        <v>34</v>
      </c>
      <c r="E1" s="60"/>
      <c r="F1" s="61"/>
      <c r="I1" s="14" t="s">
        <v>16</v>
      </c>
      <c r="J1" s="62" t="s">
        <v>36</v>
      </c>
      <c r="K1" s="63"/>
      <c r="L1" s="64"/>
    </row>
    <row r="2" spans="1:14" ht="18.75" customHeight="1" x14ac:dyDescent="0.25">
      <c r="C2" s="13" t="s">
        <v>31</v>
      </c>
      <c r="D2" s="59" t="s">
        <v>35</v>
      </c>
      <c r="E2" s="60"/>
      <c r="F2" s="61"/>
      <c r="I2" s="14" t="s">
        <v>31</v>
      </c>
      <c r="J2" s="62" t="s">
        <v>37</v>
      </c>
      <c r="K2" s="63"/>
      <c r="L2" s="64"/>
    </row>
    <row r="3" spans="1:14" ht="24" thickBot="1" x14ac:dyDescent="0.3">
      <c r="B3" s="66"/>
      <c r="C3" s="67" t="s">
        <v>24</v>
      </c>
      <c r="D3" s="67"/>
      <c r="E3" s="67"/>
      <c r="F3" s="67"/>
      <c r="G3" s="67"/>
      <c r="H3" s="67"/>
      <c r="I3" s="67"/>
      <c r="J3" s="67"/>
      <c r="K3" s="67"/>
      <c r="L3" s="67"/>
    </row>
    <row r="4" spans="1:14" ht="19.5" thickBot="1" x14ac:dyDescent="0.3">
      <c r="B4" s="66"/>
      <c r="C4" s="55" t="s">
        <v>2</v>
      </c>
      <c r="D4" s="55" t="s">
        <v>3</v>
      </c>
      <c r="E4" s="69" t="s">
        <v>0</v>
      </c>
      <c r="F4" s="70"/>
      <c r="G4" s="70"/>
      <c r="H4" s="71"/>
      <c r="I4" s="72" t="s">
        <v>1</v>
      </c>
      <c r="J4" s="73"/>
      <c r="K4" s="73"/>
      <c r="L4" s="74"/>
    </row>
    <row r="5" spans="1:14" ht="32.25" thickBot="1" x14ac:dyDescent="0.3">
      <c r="B5" s="2"/>
      <c r="C5" s="54"/>
      <c r="D5" s="68"/>
      <c r="E5" s="12" t="s">
        <v>4</v>
      </c>
      <c r="F5" s="12" t="s">
        <v>32</v>
      </c>
      <c r="G5" s="12" t="s">
        <v>5</v>
      </c>
      <c r="H5" s="12" t="s">
        <v>6</v>
      </c>
      <c r="I5" s="8" t="s">
        <v>4</v>
      </c>
      <c r="J5" s="12" t="s">
        <v>32</v>
      </c>
      <c r="K5" s="12" t="s">
        <v>5</v>
      </c>
      <c r="L5" s="15" t="s">
        <v>6</v>
      </c>
    </row>
    <row r="6" spans="1:14" ht="16.5" customHeight="1" x14ac:dyDescent="0.25">
      <c r="B6" s="2"/>
      <c r="C6" s="45" t="s">
        <v>21</v>
      </c>
      <c r="D6" s="16">
        <v>3122</v>
      </c>
      <c r="E6" s="17">
        <f>16+28</f>
        <v>44</v>
      </c>
      <c r="F6" s="18"/>
      <c r="G6" s="18">
        <f>16+26</f>
        <v>42</v>
      </c>
      <c r="H6" s="19">
        <f t="shared" ref="H6:H17" si="0">(E6-G6)+M6</f>
        <v>2</v>
      </c>
      <c r="I6" s="18">
        <f t="shared" ref="I6:I17" si="1">G6</f>
        <v>42</v>
      </c>
      <c r="J6" s="20"/>
      <c r="K6" s="17">
        <v>41</v>
      </c>
      <c r="L6" s="19">
        <f t="shared" ref="L6:L17" si="2">(I6-K6)+N6</f>
        <v>1</v>
      </c>
      <c r="M6">
        <f t="shared" ref="M6:M17" si="3">F6*20</f>
        <v>0</v>
      </c>
      <c r="N6">
        <f t="shared" ref="N6:N17" si="4">J6*20</f>
        <v>0</v>
      </c>
    </row>
    <row r="7" spans="1:14" ht="15.75" customHeight="1" thickBot="1" x14ac:dyDescent="0.3">
      <c r="B7" s="2"/>
      <c r="C7" s="46"/>
      <c r="D7" s="21">
        <v>3125</v>
      </c>
      <c r="E7" s="22"/>
      <c r="F7" s="23"/>
      <c r="G7" s="23"/>
      <c r="H7" s="24">
        <f t="shared" si="0"/>
        <v>0</v>
      </c>
      <c r="I7" s="23">
        <f t="shared" si="1"/>
        <v>0</v>
      </c>
      <c r="J7" s="25"/>
      <c r="K7" s="22"/>
      <c r="L7" s="24">
        <f t="shared" si="2"/>
        <v>0</v>
      </c>
      <c r="M7">
        <f t="shared" si="3"/>
        <v>0</v>
      </c>
      <c r="N7">
        <f t="shared" si="4"/>
        <v>0</v>
      </c>
    </row>
    <row r="8" spans="1:14" ht="15.75" x14ac:dyDescent="0.25">
      <c r="B8" s="2"/>
      <c r="C8" s="45" t="s">
        <v>7</v>
      </c>
      <c r="D8" s="16" t="s">
        <v>8</v>
      </c>
      <c r="E8" s="17"/>
      <c r="F8" s="18"/>
      <c r="G8" s="18"/>
      <c r="H8" s="19">
        <f t="shared" si="0"/>
        <v>0</v>
      </c>
      <c r="I8" s="18">
        <f t="shared" si="1"/>
        <v>0</v>
      </c>
      <c r="J8" s="20"/>
      <c r="K8" s="17"/>
      <c r="L8" s="19">
        <f t="shared" si="2"/>
        <v>0</v>
      </c>
      <c r="M8">
        <f t="shared" si="3"/>
        <v>0</v>
      </c>
      <c r="N8">
        <f t="shared" si="4"/>
        <v>0</v>
      </c>
    </row>
    <row r="9" spans="1:14" ht="16.5" thickBot="1" x14ac:dyDescent="0.3">
      <c r="B9" s="2"/>
      <c r="C9" s="46"/>
      <c r="D9" s="26" t="s">
        <v>22</v>
      </c>
      <c r="E9" s="22"/>
      <c r="F9" s="23"/>
      <c r="G9" s="23"/>
      <c r="H9" s="24">
        <f t="shared" si="0"/>
        <v>0</v>
      </c>
      <c r="I9" s="23">
        <f t="shared" si="1"/>
        <v>0</v>
      </c>
      <c r="J9" s="25"/>
      <c r="K9" s="22"/>
      <c r="L9" s="24">
        <f t="shared" si="2"/>
        <v>0</v>
      </c>
      <c r="M9">
        <f t="shared" si="3"/>
        <v>0</v>
      </c>
      <c r="N9">
        <f t="shared" si="4"/>
        <v>0</v>
      </c>
    </row>
    <row r="10" spans="1:14" ht="15.75" x14ac:dyDescent="0.25">
      <c r="B10" s="2"/>
      <c r="C10" s="45" t="s">
        <v>9</v>
      </c>
      <c r="D10" s="16" t="s">
        <v>8</v>
      </c>
      <c r="E10" s="17">
        <f>26+16</f>
        <v>42</v>
      </c>
      <c r="F10" s="18"/>
      <c r="G10" s="18">
        <f>25+11</f>
        <v>36</v>
      </c>
      <c r="H10" s="19">
        <f t="shared" si="0"/>
        <v>6</v>
      </c>
      <c r="I10" s="18">
        <f t="shared" si="1"/>
        <v>36</v>
      </c>
      <c r="J10" s="20"/>
      <c r="K10" s="17">
        <v>35</v>
      </c>
      <c r="L10" s="19">
        <f t="shared" si="2"/>
        <v>1</v>
      </c>
      <c r="M10">
        <f t="shared" si="3"/>
        <v>0</v>
      </c>
      <c r="N10">
        <f t="shared" si="4"/>
        <v>0</v>
      </c>
    </row>
    <row r="11" spans="1:14" ht="16.5" thickBot="1" x14ac:dyDescent="0.3">
      <c r="B11" s="2"/>
      <c r="C11" s="46"/>
      <c r="D11" s="26" t="s">
        <v>22</v>
      </c>
      <c r="E11" s="22">
        <v>58</v>
      </c>
      <c r="F11" s="23"/>
      <c r="G11" s="23">
        <f>34+22</f>
        <v>56</v>
      </c>
      <c r="H11" s="24">
        <f t="shared" si="0"/>
        <v>2</v>
      </c>
      <c r="I11" s="23">
        <f t="shared" si="1"/>
        <v>56</v>
      </c>
      <c r="J11" s="25"/>
      <c r="K11" s="22">
        <v>45</v>
      </c>
      <c r="L11" s="24">
        <f t="shared" si="2"/>
        <v>11</v>
      </c>
      <c r="M11">
        <f t="shared" si="3"/>
        <v>0</v>
      </c>
      <c r="N11">
        <f t="shared" si="4"/>
        <v>0</v>
      </c>
    </row>
    <row r="12" spans="1:14" ht="15.75" x14ac:dyDescent="0.25">
      <c r="B12" s="2"/>
      <c r="C12" s="65" t="s">
        <v>10</v>
      </c>
      <c r="D12" s="16" t="s">
        <v>8</v>
      </c>
      <c r="E12" s="17">
        <v>24</v>
      </c>
      <c r="F12" s="18"/>
      <c r="G12" s="18">
        <v>22</v>
      </c>
      <c r="H12" s="19">
        <f t="shared" si="0"/>
        <v>2</v>
      </c>
      <c r="I12" s="18">
        <f t="shared" si="1"/>
        <v>22</v>
      </c>
      <c r="J12" s="20"/>
      <c r="K12" s="17">
        <v>22</v>
      </c>
      <c r="L12" s="19">
        <f t="shared" si="2"/>
        <v>0</v>
      </c>
      <c r="M12">
        <f t="shared" si="3"/>
        <v>0</v>
      </c>
      <c r="N12">
        <f t="shared" si="4"/>
        <v>0</v>
      </c>
    </row>
    <row r="13" spans="1:14" ht="16.5" thickBot="1" x14ac:dyDescent="0.3">
      <c r="B13" s="2"/>
      <c r="C13" s="46"/>
      <c r="D13" s="26" t="s">
        <v>22</v>
      </c>
      <c r="E13" s="22">
        <v>15</v>
      </c>
      <c r="F13" s="23"/>
      <c r="G13" s="23">
        <v>15</v>
      </c>
      <c r="H13" s="24">
        <f t="shared" si="0"/>
        <v>0</v>
      </c>
      <c r="I13" s="23">
        <f t="shared" si="1"/>
        <v>15</v>
      </c>
      <c r="J13" s="25"/>
      <c r="K13" s="22">
        <v>15</v>
      </c>
      <c r="L13" s="24">
        <f t="shared" si="2"/>
        <v>0</v>
      </c>
      <c r="M13">
        <f t="shared" si="3"/>
        <v>0</v>
      </c>
      <c r="N13">
        <f t="shared" si="4"/>
        <v>0</v>
      </c>
    </row>
    <row r="14" spans="1:14" ht="15.75" x14ac:dyDescent="0.25">
      <c r="B14" s="2"/>
      <c r="C14" s="56" t="s">
        <v>17</v>
      </c>
      <c r="D14" s="16" t="s">
        <v>8</v>
      </c>
      <c r="E14" s="17"/>
      <c r="F14" s="18"/>
      <c r="G14" s="18"/>
      <c r="H14" s="19">
        <f t="shared" si="0"/>
        <v>0</v>
      </c>
      <c r="I14" s="18">
        <f t="shared" si="1"/>
        <v>0</v>
      </c>
      <c r="J14" s="20"/>
      <c r="K14" s="17"/>
      <c r="L14" s="19">
        <f t="shared" si="2"/>
        <v>0</v>
      </c>
      <c r="M14">
        <f t="shared" si="3"/>
        <v>0</v>
      </c>
      <c r="N14">
        <f t="shared" si="4"/>
        <v>0</v>
      </c>
    </row>
    <row r="15" spans="1:14" ht="16.5" thickBot="1" x14ac:dyDescent="0.3">
      <c r="B15" s="2"/>
      <c r="C15" s="57"/>
      <c r="D15" s="26" t="s">
        <v>22</v>
      </c>
      <c r="E15" s="22"/>
      <c r="F15" s="23"/>
      <c r="G15" s="23"/>
      <c r="H15" s="24">
        <f t="shared" si="0"/>
        <v>0</v>
      </c>
      <c r="I15" s="23">
        <f t="shared" si="1"/>
        <v>0</v>
      </c>
      <c r="J15" s="25"/>
      <c r="K15" s="22"/>
      <c r="L15" s="24">
        <f t="shared" si="2"/>
        <v>0</v>
      </c>
      <c r="M15">
        <f t="shared" si="3"/>
        <v>0</v>
      </c>
      <c r="N15">
        <f t="shared" si="4"/>
        <v>0</v>
      </c>
    </row>
    <row r="16" spans="1:14" ht="15.75" x14ac:dyDescent="0.25">
      <c r="B16" s="2"/>
      <c r="C16" s="56" t="s">
        <v>18</v>
      </c>
      <c r="D16" s="16" t="s">
        <v>8</v>
      </c>
      <c r="E16" s="18">
        <f>42+20</f>
        <v>62</v>
      </c>
      <c r="F16" s="18">
        <v>2</v>
      </c>
      <c r="G16" s="18">
        <f>33+48</f>
        <v>81</v>
      </c>
      <c r="H16" s="19">
        <f t="shared" si="0"/>
        <v>21</v>
      </c>
      <c r="I16" s="18">
        <f t="shared" si="1"/>
        <v>81</v>
      </c>
      <c r="J16" s="20"/>
      <c r="K16" s="18">
        <v>53</v>
      </c>
      <c r="L16" s="19">
        <f t="shared" si="2"/>
        <v>28</v>
      </c>
      <c r="M16">
        <f t="shared" si="3"/>
        <v>40</v>
      </c>
      <c r="N16">
        <f t="shared" si="4"/>
        <v>0</v>
      </c>
    </row>
    <row r="17" spans="2:37" ht="16.5" thickBot="1" x14ac:dyDescent="0.3">
      <c r="B17" s="2"/>
      <c r="C17" s="57"/>
      <c r="D17" s="26" t="s">
        <v>22</v>
      </c>
      <c r="E17" s="23">
        <f>39+21</f>
        <v>60</v>
      </c>
      <c r="F17" s="23">
        <v>2</v>
      </c>
      <c r="G17" s="23">
        <f>32+43</f>
        <v>75</v>
      </c>
      <c r="H17" s="24">
        <f t="shared" si="0"/>
        <v>25</v>
      </c>
      <c r="I17" s="23">
        <f t="shared" si="1"/>
        <v>75</v>
      </c>
      <c r="J17" s="25"/>
      <c r="K17" s="23">
        <v>53</v>
      </c>
      <c r="L17" s="24">
        <f t="shared" si="2"/>
        <v>22</v>
      </c>
      <c r="M17">
        <f t="shared" si="3"/>
        <v>40</v>
      </c>
      <c r="N17">
        <f t="shared" si="4"/>
        <v>0</v>
      </c>
    </row>
    <row r="18" spans="2:37" ht="15.75" x14ac:dyDescent="0.25">
      <c r="B18" s="2"/>
      <c r="C18" s="7"/>
      <c r="D18" s="6"/>
      <c r="E18" s="7"/>
      <c r="F18" s="7"/>
      <c r="G18" s="7"/>
      <c r="H18" s="7"/>
      <c r="I18" s="7"/>
      <c r="J18" s="7"/>
      <c r="K18" s="7"/>
      <c r="L18" s="7"/>
    </row>
    <row r="19" spans="2:37" ht="24" thickBot="1" x14ac:dyDescent="0.3">
      <c r="B19" s="2"/>
      <c r="C19" s="58" t="s">
        <v>11</v>
      </c>
      <c r="D19" s="58"/>
      <c r="E19" s="58"/>
      <c r="F19" s="58"/>
      <c r="G19" s="58"/>
      <c r="H19" s="58"/>
      <c r="I19" s="58"/>
      <c r="J19" s="58"/>
      <c r="K19" s="58"/>
      <c r="L19" s="58"/>
    </row>
    <row r="20" spans="2:37" ht="15.75" x14ac:dyDescent="0.25">
      <c r="B20" s="2"/>
      <c r="C20" s="45" t="s">
        <v>21</v>
      </c>
      <c r="D20" s="27">
        <v>3122</v>
      </c>
      <c r="E20" s="18"/>
      <c r="F20" s="18"/>
      <c r="G20" s="18"/>
      <c r="H20" s="19">
        <f t="shared" ref="H20:H29" si="5">(E20-G20)+M20</f>
        <v>0</v>
      </c>
      <c r="I20" s="18">
        <f t="shared" ref="I20:I29" si="6">G20</f>
        <v>0</v>
      </c>
      <c r="J20" s="18"/>
      <c r="K20" s="28"/>
      <c r="L20" s="19">
        <f t="shared" ref="L20:L29" si="7">(I20-K20)+N20</f>
        <v>0</v>
      </c>
      <c r="M20">
        <f t="shared" ref="M20:M29" si="8">F20*20</f>
        <v>0</v>
      </c>
      <c r="N20">
        <f t="shared" ref="N20:N29" si="9">J20*20</f>
        <v>0</v>
      </c>
    </row>
    <row r="21" spans="2:37" ht="16.5" thickBot="1" x14ac:dyDescent="0.3">
      <c r="B21" s="2"/>
      <c r="C21" s="46"/>
      <c r="D21" s="21">
        <v>3125</v>
      </c>
      <c r="E21" s="29"/>
      <c r="F21" s="23"/>
      <c r="G21" s="29"/>
      <c r="H21" s="24">
        <f t="shared" si="5"/>
        <v>0</v>
      </c>
      <c r="I21" s="23">
        <f t="shared" si="6"/>
        <v>0</v>
      </c>
      <c r="J21" s="23"/>
      <c r="K21" s="29"/>
      <c r="L21" s="24">
        <f t="shared" si="7"/>
        <v>0</v>
      </c>
      <c r="M21">
        <f t="shared" si="8"/>
        <v>0</v>
      </c>
      <c r="N21">
        <f t="shared" si="9"/>
        <v>0</v>
      </c>
    </row>
    <row r="22" spans="2:37" ht="15.75" x14ac:dyDescent="0.25">
      <c r="B22" s="2"/>
      <c r="C22" s="45" t="s">
        <v>7</v>
      </c>
      <c r="D22" s="16" t="s">
        <v>8</v>
      </c>
      <c r="E22" s="28"/>
      <c r="F22" s="18"/>
      <c r="G22" s="28"/>
      <c r="H22" s="19">
        <f t="shared" si="5"/>
        <v>0</v>
      </c>
      <c r="I22" s="18">
        <f>G22</f>
        <v>0</v>
      </c>
      <c r="J22" s="18"/>
      <c r="K22" s="28"/>
      <c r="L22" s="19">
        <f t="shared" si="7"/>
        <v>0</v>
      </c>
      <c r="M22">
        <f t="shared" si="8"/>
        <v>0</v>
      </c>
      <c r="N22">
        <f t="shared" si="9"/>
        <v>0</v>
      </c>
    </row>
    <row r="23" spans="2:37" ht="16.5" thickBot="1" x14ac:dyDescent="0.3">
      <c r="B23" s="2"/>
      <c r="C23" s="46"/>
      <c r="D23" s="26" t="s">
        <v>22</v>
      </c>
      <c r="E23" s="29"/>
      <c r="F23" s="23"/>
      <c r="G23" s="29"/>
      <c r="H23" s="24">
        <f t="shared" si="5"/>
        <v>0</v>
      </c>
      <c r="I23" s="23">
        <f t="shared" si="6"/>
        <v>0</v>
      </c>
      <c r="J23" s="23"/>
      <c r="K23" s="29"/>
      <c r="L23" s="24">
        <f t="shared" si="7"/>
        <v>0</v>
      </c>
      <c r="M23">
        <f t="shared" si="8"/>
        <v>0</v>
      </c>
      <c r="N23">
        <f t="shared" si="9"/>
        <v>0</v>
      </c>
    </row>
    <row r="24" spans="2:37" ht="15.75" x14ac:dyDescent="0.25">
      <c r="B24" s="2"/>
      <c r="C24" s="45" t="s">
        <v>9</v>
      </c>
      <c r="D24" s="16" t="s">
        <v>8</v>
      </c>
      <c r="E24" s="28"/>
      <c r="F24" s="18"/>
      <c r="G24" s="28"/>
      <c r="H24" s="19">
        <f t="shared" si="5"/>
        <v>0</v>
      </c>
      <c r="I24" s="18">
        <f t="shared" si="6"/>
        <v>0</v>
      </c>
      <c r="J24" s="18"/>
      <c r="K24" s="28"/>
      <c r="L24" s="19">
        <f t="shared" si="7"/>
        <v>0</v>
      </c>
      <c r="M24">
        <f t="shared" si="8"/>
        <v>0</v>
      </c>
      <c r="N24">
        <f t="shared" si="9"/>
        <v>0</v>
      </c>
    </row>
    <row r="25" spans="2:37" ht="16.5" thickBot="1" x14ac:dyDescent="0.3">
      <c r="B25" s="2"/>
      <c r="C25" s="46"/>
      <c r="D25" s="26" t="s">
        <v>22</v>
      </c>
      <c r="E25" s="29"/>
      <c r="F25" s="23"/>
      <c r="G25" s="29"/>
      <c r="H25" s="24">
        <f t="shared" si="5"/>
        <v>0</v>
      </c>
      <c r="I25" s="23">
        <f t="shared" si="6"/>
        <v>0</v>
      </c>
      <c r="J25" s="23"/>
      <c r="K25" s="29"/>
      <c r="L25" s="24">
        <f t="shared" si="7"/>
        <v>0</v>
      </c>
      <c r="M25">
        <f t="shared" si="8"/>
        <v>0</v>
      </c>
      <c r="N25">
        <f t="shared" si="9"/>
        <v>0</v>
      </c>
    </row>
    <row r="26" spans="2:37" ht="15.75" x14ac:dyDescent="0.25">
      <c r="B26" s="2"/>
      <c r="C26" s="45" t="s">
        <v>23</v>
      </c>
      <c r="D26" s="16" t="s">
        <v>8</v>
      </c>
      <c r="E26" s="28"/>
      <c r="F26" s="18"/>
      <c r="G26" s="28"/>
      <c r="H26" s="19">
        <f t="shared" si="5"/>
        <v>0</v>
      </c>
      <c r="I26" s="18">
        <f t="shared" si="6"/>
        <v>0</v>
      </c>
      <c r="J26" s="18"/>
      <c r="K26" s="28"/>
      <c r="L26" s="19">
        <f t="shared" si="7"/>
        <v>0</v>
      </c>
      <c r="M26">
        <f t="shared" si="8"/>
        <v>0</v>
      </c>
      <c r="N26">
        <f t="shared" si="9"/>
        <v>0</v>
      </c>
    </row>
    <row r="27" spans="2:37" ht="16.5" thickBot="1" x14ac:dyDescent="0.3">
      <c r="B27" s="2"/>
      <c r="C27" s="46"/>
      <c r="D27" s="26" t="s">
        <v>22</v>
      </c>
      <c r="E27" s="29"/>
      <c r="F27" s="23"/>
      <c r="G27" s="29"/>
      <c r="H27" s="24">
        <f t="shared" si="5"/>
        <v>0</v>
      </c>
      <c r="I27" s="23">
        <f t="shared" si="6"/>
        <v>0</v>
      </c>
      <c r="J27" s="23"/>
      <c r="K27" s="29"/>
      <c r="L27" s="24">
        <f t="shared" si="7"/>
        <v>0</v>
      </c>
      <c r="M27">
        <f t="shared" si="8"/>
        <v>0</v>
      </c>
      <c r="N27">
        <f t="shared" si="9"/>
        <v>0</v>
      </c>
    </row>
    <row r="28" spans="2:37" ht="15.75" x14ac:dyDescent="0.25">
      <c r="B28" s="2"/>
      <c r="C28" s="56" t="s">
        <v>18</v>
      </c>
      <c r="D28" s="16" t="s">
        <v>8</v>
      </c>
      <c r="E28" s="28"/>
      <c r="F28" s="18"/>
      <c r="G28" s="28"/>
      <c r="H28" s="19">
        <f t="shared" si="5"/>
        <v>0</v>
      </c>
      <c r="I28" s="18">
        <f t="shared" si="6"/>
        <v>0</v>
      </c>
      <c r="J28" s="18"/>
      <c r="K28" s="28"/>
      <c r="L28" s="19">
        <f t="shared" si="7"/>
        <v>0</v>
      </c>
      <c r="M28">
        <f t="shared" si="8"/>
        <v>0</v>
      </c>
      <c r="N28">
        <f t="shared" si="9"/>
        <v>0</v>
      </c>
    </row>
    <row r="29" spans="2:37" ht="16.5" thickBot="1" x14ac:dyDescent="0.3">
      <c r="B29" s="2"/>
      <c r="C29" s="57"/>
      <c r="D29" s="26" t="s">
        <v>22</v>
      </c>
      <c r="E29" s="29"/>
      <c r="F29" s="23"/>
      <c r="G29" s="29"/>
      <c r="H29" s="24">
        <f t="shared" si="5"/>
        <v>0</v>
      </c>
      <c r="I29" s="23">
        <f t="shared" si="6"/>
        <v>0</v>
      </c>
      <c r="J29" s="23"/>
      <c r="K29" s="29"/>
      <c r="L29" s="24">
        <f t="shared" si="7"/>
        <v>0</v>
      </c>
      <c r="M29">
        <f t="shared" si="8"/>
        <v>0</v>
      </c>
      <c r="N29">
        <f t="shared" si="9"/>
        <v>0</v>
      </c>
    </row>
    <row r="30" spans="2:37" ht="15.75" thickBot="1" x14ac:dyDescent="0.3"/>
    <row r="31" spans="2:37" ht="15" customHeight="1" x14ac:dyDescent="0.25">
      <c r="B31" s="47" t="s">
        <v>19</v>
      </c>
      <c r="C31" s="48"/>
      <c r="D31" s="48"/>
      <c r="E31" s="48"/>
      <c r="F31" s="49"/>
    </row>
    <row r="32" spans="2:37" s="4" customFormat="1" ht="15" customHeight="1" thickBot="1" x14ac:dyDescent="0.3">
      <c r="B32" s="50"/>
      <c r="C32" s="51"/>
      <c r="D32" s="51"/>
      <c r="E32" s="51"/>
      <c r="F32" s="5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</row>
    <row r="33" spans="2:37" s="4" customFormat="1" ht="45" customHeight="1" thickBot="1" x14ac:dyDescent="0.3">
      <c r="B33" s="3" t="s">
        <v>2</v>
      </c>
      <c r="C33" s="5" t="s">
        <v>12</v>
      </c>
      <c r="D33" s="9" t="s">
        <v>13</v>
      </c>
      <c r="E33" s="10" t="s">
        <v>33</v>
      </c>
      <c r="F33" s="11" t="s">
        <v>14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</row>
    <row r="34" spans="2:37" s="4" customFormat="1" ht="15" customHeight="1" x14ac:dyDescent="0.3">
      <c r="B34" s="43" t="s">
        <v>28</v>
      </c>
      <c r="C34" s="30" t="s">
        <v>15</v>
      </c>
      <c r="D34" s="32">
        <f>E6</f>
        <v>44</v>
      </c>
      <c r="E34" s="33">
        <f>F6</f>
        <v>0</v>
      </c>
      <c r="F34" s="34">
        <f>G6</f>
        <v>42</v>
      </c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</row>
    <row r="35" spans="2:37" s="4" customFormat="1" ht="15.75" customHeight="1" thickBot="1" x14ac:dyDescent="0.35">
      <c r="B35" s="44"/>
      <c r="C35" s="31" t="s">
        <v>16</v>
      </c>
      <c r="D35" s="35">
        <f>I6</f>
        <v>42</v>
      </c>
      <c r="E35" s="36">
        <f>J6</f>
        <v>0</v>
      </c>
      <c r="F35" s="37">
        <f>K6</f>
        <v>41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</row>
    <row r="36" spans="2:37" s="4" customFormat="1" ht="15.75" customHeight="1" x14ac:dyDescent="0.3">
      <c r="B36" s="43" t="s">
        <v>29</v>
      </c>
      <c r="C36" s="30" t="s">
        <v>15</v>
      </c>
      <c r="D36" s="38">
        <f>E7</f>
        <v>0</v>
      </c>
      <c r="E36" s="33">
        <f>F7</f>
        <v>0</v>
      </c>
      <c r="F36" s="34">
        <f>G7</f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</row>
    <row r="37" spans="2:37" s="4" customFormat="1" ht="15.75" customHeight="1" thickBot="1" x14ac:dyDescent="0.35">
      <c r="B37" s="44"/>
      <c r="C37" s="31" t="s">
        <v>16</v>
      </c>
      <c r="D37" s="39">
        <f>I7</f>
        <v>0</v>
      </c>
      <c r="E37" s="36">
        <f>J7</f>
        <v>0</v>
      </c>
      <c r="F37" s="37">
        <f>K7</f>
        <v>0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</row>
    <row r="38" spans="2:37" ht="15.75" x14ac:dyDescent="0.3">
      <c r="B38" s="55" t="s">
        <v>7</v>
      </c>
      <c r="C38" s="30" t="s">
        <v>15</v>
      </c>
      <c r="D38" s="38">
        <f>E8</f>
        <v>0</v>
      </c>
      <c r="E38" s="33">
        <f>F8</f>
        <v>0</v>
      </c>
      <c r="F38" s="34">
        <f>G8</f>
        <v>0</v>
      </c>
    </row>
    <row r="39" spans="2:37" ht="16.5" thickBot="1" x14ac:dyDescent="0.35">
      <c r="B39" s="54"/>
      <c r="C39" s="31" t="s">
        <v>16</v>
      </c>
      <c r="D39" s="39">
        <f>I8</f>
        <v>0</v>
      </c>
      <c r="E39" s="36">
        <f>J8</f>
        <v>0</v>
      </c>
      <c r="F39" s="37">
        <f>K8</f>
        <v>0</v>
      </c>
    </row>
    <row r="40" spans="2:37" ht="15.75" x14ac:dyDescent="0.3">
      <c r="B40" s="55" t="s">
        <v>9</v>
      </c>
      <c r="C40" s="30" t="s">
        <v>15</v>
      </c>
      <c r="D40" s="38">
        <f>E10</f>
        <v>42</v>
      </c>
      <c r="E40" s="33">
        <f>F10</f>
        <v>0</v>
      </c>
      <c r="F40" s="34">
        <f>G10</f>
        <v>36</v>
      </c>
    </row>
    <row r="41" spans="2:37" ht="16.5" thickBot="1" x14ac:dyDescent="0.35">
      <c r="B41" s="54"/>
      <c r="C41" s="31" t="s">
        <v>16</v>
      </c>
      <c r="D41" s="39">
        <f>I10</f>
        <v>36</v>
      </c>
      <c r="E41" s="36">
        <f>J10</f>
        <v>0</v>
      </c>
      <c r="F41" s="37">
        <f>K10</f>
        <v>35</v>
      </c>
    </row>
    <row r="42" spans="2:37" ht="15.75" x14ac:dyDescent="0.3">
      <c r="B42" s="55" t="s">
        <v>10</v>
      </c>
      <c r="C42" s="30" t="s">
        <v>15</v>
      </c>
      <c r="D42" s="38">
        <f>E12</f>
        <v>24</v>
      </c>
      <c r="E42" s="33">
        <f>F12</f>
        <v>0</v>
      </c>
      <c r="F42" s="34">
        <f>G12</f>
        <v>22</v>
      </c>
    </row>
    <row r="43" spans="2:37" ht="16.5" thickBot="1" x14ac:dyDescent="0.35">
      <c r="B43" s="54"/>
      <c r="C43" s="31" t="s">
        <v>16</v>
      </c>
      <c r="D43" s="39">
        <f>I12</f>
        <v>22</v>
      </c>
      <c r="E43" s="36">
        <f>J12</f>
        <v>0</v>
      </c>
      <c r="F43" s="37">
        <f>K12</f>
        <v>22</v>
      </c>
    </row>
    <row r="44" spans="2:37" ht="15.75" x14ac:dyDescent="0.3">
      <c r="B44" s="55" t="s">
        <v>17</v>
      </c>
      <c r="C44" s="30" t="s">
        <v>15</v>
      </c>
      <c r="D44" s="38">
        <f>E14</f>
        <v>0</v>
      </c>
      <c r="E44" s="33">
        <f>F14</f>
        <v>0</v>
      </c>
      <c r="F44" s="34">
        <f>G14</f>
        <v>0</v>
      </c>
    </row>
    <row r="45" spans="2:37" ht="16.5" thickBot="1" x14ac:dyDescent="0.35">
      <c r="B45" s="54"/>
      <c r="C45" s="31" t="s">
        <v>16</v>
      </c>
      <c r="D45" s="39">
        <f>I14</f>
        <v>0</v>
      </c>
      <c r="E45" s="36">
        <f>J14</f>
        <v>0</v>
      </c>
      <c r="F45" s="37">
        <f>K14</f>
        <v>0</v>
      </c>
    </row>
    <row r="46" spans="2:37" ht="15.75" x14ac:dyDescent="0.3">
      <c r="B46" s="55" t="s">
        <v>18</v>
      </c>
      <c r="C46" s="30" t="s">
        <v>15</v>
      </c>
      <c r="D46" s="38">
        <f>E16</f>
        <v>62</v>
      </c>
      <c r="E46" s="33">
        <f>F16</f>
        <v>2</v>
      </c>
      <c r="F46" s="34">
        <f>G16</f>
        <v>81</v>
      </c>
    </row>
    <row r="47" spans="2:37" ht="16.5" thickBot="1" x14ac:dyDescent="0.35">
      <c r="B47" s="54"/>
      <c r="C47" s="31" t="s">
        <v>16</v>
      </c>
      <c r="D47" s="39">
        <f>I16</f>
        <v>81</v>
      </c>
      <c r="E47" s="36">
        <f>J17</f>
        <v>0</v>
      </c>
      <c r="F47" s="37">
        <f>K16</f>
        <v>53</v>
      </c>
    </row>
    <row r="48" spans="2:37" ht="15.75" thickBot="1" x14ac:dyDescent="0.3"/>
    <row r="49" spans="2:6" ht="15" customHeight="1" x14ac:dyDescent="0.25">
      <c r="B49" s="47" t="s">
        <v>20</v>
      </c>
      <c r="C49" s="48"/>
      <c r="D49" s="48"/>
      <c r="E49" s="48"/>
      <c r="F49" s="49"/>
    </row>
    <row r="50" spans="2:6" ht="15.75" customHeight="1" thickBot="1" x14ac:dyDescent="0.3">
      <c r="B50" s="50"/>
      <c r="C50" s="51"/>
      <c r="D50" s="51"/>
      <c r="E50" s="51"/>
      <c r="F50" s="52"/>
    </row>
    <row r="51" spans="2:6" ht="45" customHeight="1" thickBot="1" x14ac:dyDescent="0.3">
      <c r="B51" s="3" t="s">
        <v>2</v>
      </c>
      <c r="C51" s="5" t="s">
        <v>12</v>
      </c>
      <c r="D51" s="9" t="s">
        <v>13</v>
      </c>
      <c r="E51" s="10" t="s">
        <v>33</v>
      </c>
      <c r="F51" s="11" t="s">
        <v>14</v>
      </c>
    </row>
    <row r="52" spans="2:6" ht="15.75" x14ac:dyDescent="0.3">
      <c r="B52" s="55" t="s">
        <v>7</v>
      </c>
      <c r="C52" s="30" t="s">
        <v>15</v>
      </c>
      <c r="D52" s="38">
        <f>E9</f>
        <v>0</v>
      </c>
      <c r="E52" s="33">
        <f>F9</f>
        <v>0</v>
      </c>
      <c r="F52" s="34">
        <f>G9</f>
        <v>0</v>
      </c>
    </row>
    <row r="53" spans="2:6" ht="16.5" thickBot="1" x14ac:dyDescent="0.35">
      <c r="B53" s="54"/>
      <c r="C53" s="31" t="s">
        <v>16</v>
      </c>
      <c r="D53" s="39">
        <f>I9</f>
        <v>0</v>
      </c>
      <c r="E53" s="36">
        <f>J9</f>
        <v>0</v>
      </c>
      <c r="F53" s="37">
        <f>K9</f>
        <v>0</v>
      </c>
    </row>
    <row r="54" spans="2:6" ht="15.75" x14ac:dyDescent="0.3">
      <c r="B54" s="55" t="s">
        <v>9</v>
      </c>
      <c r="C54" s="30" t="s">
        <v>15</v>
      </c>
      <c r="D54" s="38">
        <f>E11</f>
        <v>58</v>
      </c>
      <c r="E54" s="33">
        <f>F11</f>
        <v>0</v>
      </c>
      <c r="F54" s="34">
        <f>G11</f>
        <v>56</v>
      </c>
    </row>
    <row r="55" spans="2:6" ht="16.5" thickBot="1" x14ac:dyDescent="0.35">
      <c r="B55" s="54"/>
      <c r="C55" s="31" t="s">
        <v>16</v>
      </c>
      <c r="D55" s="39">
        <f>I11</f>
        <v>56</v>
      </c>
      <c r="E55" s="36">
        <f>J11</f>
        <v>0</v>
      </c>
      <c r="F55" s="37">
        <f>K11</f>
        <v>45</v>
      </c>
    </row>
    <row r="56" spans="2:6" ht="15.75" x14ac:dyDescent="0.3">
      <c r="B56" s="55" t="s">
        <v>10</v>
      </c>
      <c r="C56" s="30" t="s">
        <v>15</v>
      </c>
      <c r="D56" s="38">
        <f>E13</f>
        <v>15</v>
      </c>
      <c r="E56" s="33">
        <f>F13</f>
        <v>0</v>
      </c>
      <c r="F56" s="34">
        <f>G13</f>
        <v>15</v>
      </c>
    </row>
    <row r="57" spans="2:6" ht="16.5" thickBot="1" x14ac:dyDescent="0.35">
      <c r="B57" s="54"/>
      <c r="C57" s="31" t="s">
        <v>16</v>
      </c>
      <c r="D57" s="39">
        <f>I13</f>
        <v>15</v>
      </c>
      <c r="E57" s="36">
        <f>J13</f>
        <v>0</v>
      </c>
      <c r="F57" s="37">
        <f>K13</f>
        <v>15</v>
      </c>
    </row>
    <row r="58" spans="2:6" ht="15.75" x14ac:dyDescent="0.3">
      <c r="B58" s="55" t="s">
        <v>17</v>
      </c>
      <c r="C58" s="30" t="s">
        <v>15</v>
      </c>
      <c r="D58" s="38">
        <f>E15</f>
        <v>0</v>
      </c>
      <c r="E58" s="33">
        <f>F15</f>
        <v>0</v>
      </c>
      <c r="F58" s="34">
        <f>G15</f>
        <v>0</v>
      </c>
    </row>
    <row r="59" spans="2:6" ht="16.5" thickBot="1" x14ac:dyDescent="0.35">
      <c r="B59" s="54"/>
      <c r="C59" s="31" t="s">
        <v>16</v>
      </c>
      <c r="D59" s="39">
        <f>I15</f>
        <v>0</v>
      </c>
      <c r="E59" s="36">
        <f>J15</f>
        <v>0</v>
      </c>
      <c r="F59" s="37">
        <f>K15</f>
        <v>0</v>
      </c>
    </row>
    <row r="60" spans="2:6" ht="15.75" x14ac:dyDescent="0.3">
      <c r="B60" s="55" t="s">
        <v>18</v>
      </c>
      <c r="C60" s="30" t="s">
        <v>15</v>
      </c>
      <c r="D60" s="38">
        <f>E17</f>
        <v>60</v>
      </c>
      <c r="E60" s="33">
        <f>F17</f>
        <v>2</v>
      </c>
      <c r="F60" s="34">
        <f>G17</f>
        <v>75</v>
      </c>
    </row>
    <row r="61" spans="2:6" ht="16.5" thickBot="1" x14ac:dyDescent="0.35">
      <c r="B61" s="54"/>
      <c r="C61" s="31" t="s">
        <v>16</v>
      </c>
      <c r="D61" s="39">
        <f>I17</f>
        <v>75</v>
      </c>
      <c r="E61" s="36">
        <f>J17</f>
        <v>0</v>
      </c>
      <c r="F61" s="37">
        <f>K17</f>
        <v>53</v>
      </c>
    </row>
    <row r="62" spans="2:6" ht="15.75" thickBot="1" x14ac:dyDescent="0.3"/>
    <row r="63" spans="2:6" ht="15" customHeight="1" x14ac:dyDescent="0.25">
      <c r="B63" s="47" t="s">
        <v>25</v>
      </c>
      <c r="C63" s="48"/>
      <c r="D63" s="48"/>
      <c r="E63" s="48"/>
      <c r="F63" s="49"/>
    </row>
    <row r="64" spans="2:6" ht="15.75" customHeight="1" thickBot="1" x14ac:dyDescent="0.3">
      <c r="B64" s="50"/>
      <c r="C64" s="51"/>
      <c r="D64" s="51"/>
      <c r="E64" s="51"/>
      <c r="F64" s="52"/>
    </row>
    <row r="65" spans="2:6" ht="45" customHeight="1" thickBot="1" x14ac:dyDescent="0.3">
      <c r="B65" s="3" t="s">
        <v>2</v>
      </c>
      <c r="C65" s="5" t="s">
        <v>12</v>
      </c>
      <c r="D65" s="9" t="s">
        <v>13</v>
      </c>
      <c r="E65" s="10" t="s">
        <v>33</v>
      </c>
      <c r="F65" s="11" t="s">
        <v>14</v>
      </c>
    </row>
    <row r="66" spans="2:6" ht="15.75" x14ac:dyDescent="0.3">
      <c r="B66" s="43" t="s">
        <v>28</v>
      </c>
      <c r="C66" s="30" t="s">
        <v>15</v>
      </c>
      <c r="D66" s="38">
        <f>E20</f>
        <v>0</v>
      </c>
      <c r="E66" s="33">
        <f>F20</f>
        <v>0</v>
      </c>
      <c r="F66" s="34">
        <f>G20</f>
        <v>0</v>
      </c>
    </row>
    <row r="67" spans="2:6" ht="16.5" thickBot="1" x14ac:dyDescent="0.35">
      <c r="B67" s="44"/>
      <c r="C67" s="31" t="s">
        <v>16</v>
      </c>
      <c r="D67" s="39">
        <f>I20</f>
        <v>0</v>
      </c>
      <c r="E67" s="36">
        <f>J20</f>
        <v>0</v>
      </c>
      <c r="F67" s="37">
        <f>K20</f>
        <v>0</v>
      </c>
    </row>
    <row r="68" spans="2:6" ht="15.75" x14ac:dyDescent="0.3">
      <c r="B68" s="43" t="s">
        <v>29</v>
      </c>
      <c r="C68" s="30" t="s">
        <v>15</v>
      </c>
      <c r="D68" s="38">
        <f>E21</f>
        <v>0</v>
      </c>
      <c r="E68" s="33">
        <f>F21</f>
        <v>0</v>
      </c>
      <c r="F68" s="34">
        <f>G21</f>
        <v>0</v>
      </c>
    </row>
    <row r="69" spans="2:6" ht="16.5" thickBot="1" x14ac:dyDescent="0.35">
      <c r="B69" s="44"/>
      <c r="C69" s="31" t="s">
        <v>16</v>
      </c>
      <c r="D69" s="39">
        <f>I21</f>
        <v>0</v>
      </c>
      <c r="E69" s="36">
        <f>J21</f>
        <v>0</v>
      </c>
      <c r="F69" s="37">
        <f>K21</f>
        <v>0</v>
      </c>
    </row>
    <row r="70" spans="2:6" ht="15.75" x14ac:dyDescent="0.3">
      <c r="B70" s="55" t="s">
        <v>7</v>
      </c>
      <c r="C70" s="30" t="s">
        <v>15</v>
      </c>
      <c r="D70" s="38">
        <f>E22</f>
        <v>0</v>
      </c>
      <c r="E70" s="33">
        <f>F22</f>
        <v>0</v>
      </c>
      <c r="F70" s="34">
        <f>G22</f>
        <v>0</v>
      </c>
    </row>
    <row r="71" spans="2:6" ht="16.5" thickBot="1" x14ac:dyDescent="0.35">
      <c r="B71" s="54"/>
      <c r="C71" s="31" t="s">
        <v>16</v>
      </c>
      <c r="D71" s="39">
        <f>I22</f>
        <v>0</v>
      </c>
      <c r="E71" s="36">
        <f>J22</f>
        <v>0</v>
      </c>
      <c r="F71" s="37">
        <f>K22</f>
        <v>0</v>
      </c>
    </row>
    <row r="72" spans="2:6" ht="15.75" x14ac:dyDescent="0.3">
      <c r="B72" s="55" t="s">
        <v>9</v>
      </c>
      <c r="C72" s="30" t="s">
        <v>15</v>
      </c>
      <c r="D72" s="38">
        <f>E24</f>
        <v>0</v>
      </c>
      <c r="E72" s="33">
        <f>F24</f>
        <v>0</v>
      </c>
      <c r="F72" s="34">
        <f>G24</f>
        <v>0</v>
      </c>
    </row>
    <row r="73" spans="2:6" ht="16.5" thickBot="1" x14ac:dyDescent="0.35">
      <c r="B73" s="54"/>
      <c r="C73" s="31" t="s">
        <v>16</v>
      </c>
      <c r="D73" s="39">
        <f>I24</f>
        <v>0</v>
      </c>
      <c r="E73" s="36">
        <f>J24</f>
        <v>0</v>
      </c>
      <c r="F73" s="37">
        <f>K24</f>
        <v>0</v>
      </c>
    </row>
    <row r="74" spans="2:6" ht="15.75" x14ac:dyDescent="0.3">
      <c r="B74" s="43" t="s">
        <v>26</v>
      </c>
      <c r="C74" s="30" t="s">
        <v>15</v>
      </c>
      <c r="D74" s="38">
        <f>E26</f>
        <v>0</v>
      </c>
      <c r="E74" s="33">
        <f>F26</f>
        <v>0</v>
      </c>
      <c r="F74" s="34">
        <f>G26</f>
        <v>0</v>
      </c>
    </row>
    <row r="75" spans="2:6" ht="16.5" thickBot="1" x14ac:dyDescent="0.35">
      <c r="B75" s="44"/>
      <c r="C75" s="31" t="s">
        <v>16</v>
      </c>
      <c r="D75" s="39">
        <f>I26</f>
        <v>0</v>
      </c>
      <c r="E75" s="36">
        <f>J26</f>
        <v>0</v>
      </c>
      <c r="F75" s="37">
        <f>K26</f>
        <v>0</v>
      </c>
    </row>
    <row r="76" spans="2:6" ht="15.75" customHeight="1" x14ac:dyDescent="0.3">
      <c r="B76" s="45" t="s">
        <v>30</v>
      </c>
      <c r="C76" s="30" t="s">
        <v>15</v>
      </c>
      <c r="D76" s="38">
        <f>E28</f>
        <v>0</v>
      </c>
      <c r="E76" s="33">
        <f>F28</f>
        <v>0</v>
      </c>
      <c r="F76" s="34">
        <f>G28</f>
        <v>0</v>
      </c>
    </row>
    <row r="77" spans="2:6" ht="16.5" thickBot="1" x14ac:dyDescent="0.35">
      <c r="B77" s="46"/>
      <c r="C77" s="31" t="s">
        <v>16</v>
      </c>
      <c r="D77" s="39">
        <f>I28</f>
        <v>0</v>
      </c>
      <c r="E77" s="36">
        <f>J28</f>
        <v>0</v>
      </c>
      <c r="F77" s="37">
        <f>K28</f>
        <v>0</v>
      </c>
    </row>
    <row r="78" spans="2:6" ht="16.5" thickBot="1" x14ac:dyDescent="0.35">
      <c r="B78" s="40"/>
      <c r="C78" s="41"/>
      <c r="D78" s="42"/>
      <c r="E78" s="42"/>
      <c r="F78" s="42"/>
    </row>
    <row r="79" spans="2:6" ht="15" customHeight="1" x14ac:dyDescent="0.25">
      <c r="B79" s="47" t="s">
        <v>27</v>
      </c>
      <c r="C79" s="48"/>
      <c r="D79" s="48"/>
      <c r="E79" s="48"/>
      <c r="F79" s="49"/>
    </row>
    <row r="80" spans="2:6" ht="15.75" customHeight="1" thickBot="1" x14ac:dyDescent="0.3">
      <c r="B80" s="50"/>
      <c r="C80" s="51"/>
      <c r="D80" s="51"/>
      <c r="E80" s="51"/>
      <c r="F80" s="52"/>
    </row>
    <row r="81" spans="2:6" ht="45" customHeight="1" thickBot="1" x14ac:dyDescent="0.3">
      <c r="B81" s="3" t="s">
        <v>2</v>
      </c>
      <c r="C81" s="5" t="s">
        <v>12</v>
      </c>
      <c r="D81" s="9" t="s">
        <v>13</v>
      </c>
      <c r="E81" s="10" t="s">
        <v>33</v>
      </c>
      <c r="F81" s="11" t="s">
        <v>14</v>
      </c>
    </row>
    <row r="82" spans="2:6" ht="15.75" x14ac:dyDescent="0.3">
      <c r="B82" s="53" t="s">
        <v>7</v>
      </c>
      <c r="C82" s="30" t="s">
        <v>15</v>
      </c>
      <c r="D82" s="32">
        <f>E23</f>
        <v>0</v>
      </c>
      <c r="E82" s="33">
        <f>F23</f>
        <v>0</v>
      </c>
      <c r="F82" s="34">
        <f>G23</f>
        <v>0</v>
      </c>
    </row>
    <row r="83" spans="2:6" ht="16.5" thickBot="1" x14ac:dyDescent="0.35">
      <c r="B83" s="54"/>
      <c r="C83" s="31" t="s">
        <v>16</v>
      </c>
      <c r="D83" s="35">
        <f>I23</f>
        <v>0</v>
      </c>
      <c r="E83" s="36">
        <f>J23</f>
        <v>0</v>
      </c>
      <c r="F83" s="37">
        <f>K23</f>
        <v>0</v>
      </c>
    </row>
    <row r="84" spans="2:6" ht="15.75" x14ac:dyDescent="0.3">
      <c r="B84" s="55" t="s">
        <v>9</v>
      </c>
      <c r="C84" s="30" t="s">
        <v>15</v>
      </c>
      <c r="D84" s="32">
        <f>E25</f>
        <v>0</v>
      </c>
      <c r="E84" s="33">
        <f>F25</f>
        <v>0</v>
      </c>
      <c r="F84" s="34">
        <f>G25</f>
        <v>0</v>
      </c>
    </row>
    <row r="85" spans="2:6" ht="16.5" thickBot="1" x14ac:dyDescent="0.35">
      <c r="B85" s="54"/>
      <c r="C85" s="31" t="s">
        <v>16</v>
      </c>
      <c r="D85" s="35">
        <f>I25</f>
        <v>0</v>
      </c>
      <c r="E85" s="36">
        <f>J25</f>
        <v>0</v>
      </c>
      <c r="F85" s="37">
        <f>K25</f>
        <v>0</v>
      </c>
    </row>
    <row r="86" spans="2:6" ht="15.75" customHeight="1" x14ac:dyDescent="0.3">
      <c r="B86" s="43" t="s">
        <v>26</v>
      </c>
      <c r="C86" s="30" t="s">
        <v>15</v>
      </c>
      <c r="D86" s="32">
        <f>E27</f>
        <v>0</v>
      </c>
      <c r="E86" s="33">
        <f>F27</f>
        <v>0</v>
      </c>
      <c r="F86" s="34">
        <f>G27</f>
        <v>0</v>
      </c>
    </row>
    <row r="87" spans="2:6" ht="16.5" thickBot="1" x14ac:dyDescent="0.35">
      <c r="B87" s="44"/>
      <c r="C87" s="31" t="s">
        <v>16</v>
      </c>
      <c r="D87" s="35">
        <f>I27</f>
        <v>0</v>
      </c>
      <c r="E87" s="36">
        <f>J27</f>
        <v>0</v>
      </c>
      <c r="F87" s="37">
        <f>K27</f>
        <v>0</v>
      </c>
    </row>
    <row r="88" spans="2:6" ht="15.75" customHeight="1" x14ac:dyDescent="0.3">
      <c r="B88" s="45" t="s">
        <v>30</v>
      </c>
      <c r="C88" s="30" t="s">
        <v>15</v>
      </c>
      <c r="D88" s="32">
        <f>E29</f>
        <v>0</v>
      </c>
      <c r="E88" s="33">
        <f>F29</f>
        <v>0</v>
      </c>
      <c r="F88" s="34">
        <f>G29</f>
        <v>0</v>
      </c>
    </row>
    <row r="89" spans="2:6" ht="16.5" thickBot="1" x14ac:dyDescent="0.35">
      <c r="B89" s="46"/>
      <c r="C89" s="31" t="s">
        <v>16</v>
      </c>
      <c r="D89" s="35">
        <f>I29</f>
        <v>0</v>
      </c>
      <c r="E89" s="36">
        <f>J29</f>
        <v>0</v>
      </c>
      <c r="F89" s="37">
        <f>K29</f>
        <v>0</v>
      </c>
    </row>
  </sheetData>
  <mergeCells count="48">
    <mergeCell ref="B3:B4"/>
    <mergeCell ref="C3:L3"/>
    <mergeCell ref="C4:C5"/>
    <mergeCell ref="D4:D5"/>
    <mergeCell ref="E4:H4"/>
    <mergeCell ref="I4:L4"/>
    <mergeCell ref="C16:C17"/>
    <mergeCell ref="D1:F1"/>
    <mergeCell ref="J1:L1"/>
    <mergeCell ref="D2:F2"/>
    <mergeCell ref="J2:L2"/>
    <mergeCell ref="C6:C7"/>
    <mergeCell ref="C8:C9"/>
    <mergeCell ref="C10:C11"/>
    <mergeCell ref="C12:C13"/>
    <mergeCell ref="C14:C15"/>
    <mergeCell ref="C28:C29"/>
    <mergeCell ref="B34:B35"/>
    <mergeCell ref="B36:B37"/>
    <mergeCell ref="B38:B39"/>
    <mergeCell ref="C19:L19"/>
    <mergeCell ref="C20:C21"/>
    <mergeCell ref="C22:C23"/>
    <mergeCell ref="C24:C25"/>
    <mergeCell ref="C26:C27"/>
    <mergeCell ref="B56:B57"/>
    <mergeCell ref="B58:B59"/>
    <mergeCell ref="B60:B61"/>
    <mergeCell ref="B40:B41"/>
    <mergeCell ref="B42:B43"/>
    <mergeCell ref="B44:B45"/>
    <mergeCell ref="B46:B47"/>
    <mergeCell ref="B86:B87"/>
    <mergeCell ref="B88:B89"/>
    <mergeCell ref="B63:F64"/>
    <mergeCell ref="B49:F50"/>
    <mergeCell ref="B31:F32"/>
    <mergeCell ref="B79:F80"/>
    <mergeCell ref="B74:B75"/>
    <mergeCell ref="B76:B77"/>
    <mergeCell ref="B82:B83"/>
    <mergeCell ref="B84:B85"/>
    <mergeCell ref="B66:B67"/>
    <mergeCell ref="B68:B69"/>
    <mergeCell ref="B70:B71"/>
    <mergeCell ref="B72:B73"/>
    <mergeCell ref="B52:B53"/>
    <mergeCell ref="B54:B55"/>
  </mergeCells>
  <conditionalFormatting sqref="H6:H17 H20:H29">
    <cfRule type="cellIs" dxfId="92" priority="5" operator="lessThan">
      <formula>0</formula>
    </cfRule>
  </conditionalFormatting>
  <conditionalFormatting sqref="L6:L17">
    <cfRule type="cellIs" dxfId="91" priority="4" operator="lessThan">
      <formula>0</formula>
    </cfRule>
  </conditionalFormatting>
  <conditionalFormatting sqref="L20:L29">
    <cfRule type="cellIs" dxfId="90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89"/>
  <sheetViews>
    <sheetView zoomScale="75" zoomScaleNormal="75" workbookViewId="0">
      <selection activeCell="K6" sqref="K6:K17"/>
    </sheetView>
  </sheetViews>
  <sheetFormatPr defaultRowHeight="15" x14ac:dyDescent="0.25"/>
  <cols>
    <col min="2" max="2" width="16" customWidth="1"/>
    <col min="3" max="3" width="22.28515625" customWidth="1"/>
    <col min="4" max="4" width="11.28515625" customWidth="1"/>
    <col min="5" max="12" width="12.5703125" customWidth="1"/>
  </cols>
  <sheetData>
    <row r="1" spans="1:14" ht="18.75" customHeight="1" x14ac:dyDescent="0.25">
      <c r="A1" s="1"/>
      <c r="C1" s="13" t="s">
        <v>15</v>
      </c>
      <c r="D1" s="75">
        <v>45117</v>
      </c>
      <c r="E1" s="60"/>
      <c r="F1" s="61"/>
      <c r="I1" s="14" t="s">
        <v>16</v>
      </c>
      <c r="J1" s="62"/>
      <c r="K1" s="63"/>
      <c r="L1" s="64"/>
    </row>
    <row r="2" spans="1:14" ht="18.75" customHeight="1" x14ac:dyDescent="0.25">
      <c r="C2" s="13" t="s">
        <v>31</v>
      </c>
      <c r="D2" s="59"/>
      <c r="E2" s="60"/>
      <c r="F2" s="61"/>
      <c r="I2" s="14" t="s">
        <v>31</v>
      </c>
      <c r="J2" s="62"/>
      <c r="K2" s="63"/>
      <c r="L2" s="64"/>
    </row>
    <row r="3" spans="1:14" ht="24" thickBot="1" x14ac:dyDescent="0.3">
      <c r="B3" s="66"/>
      <c r="C3" s="67" t="s">
        <v>24</v>
      </c>
      <c r="D3" s="67"/>
      <c r="E3" s="67"/>
      <c r="F3" s="67"/>
      <c r="G3" s="67"/>
      <c r="H3" s="67"/>
      <c r="I3" s="67"/>
      <c r="J3" s="67"/>
      <c r="K3" s="67"/>
      <c r="L3" s="67"/>
    </row>
    <row r="4" spans="1:14" ht="19.5" thickBot="1" x14ac:dyDescent="0.3">
      <c r="B4" s="66"/>
      <c r="C4" s="55" t="s">
        <v>2</v>
      </c>
      <c r="D4" s="55" t="s">
        <v>3</v>
      </c>
      <c r="E4" s="69" t="s">
        <v>0</v>
      </c>
      <c r="F4" s="70"/>
      <c r="G4" s="70"/>
      <c r="H4" s="71"/>
      <c r="I4" s="72" t="s">
        <v>1</v>
      </c>
      <c r="J4" s="73"/>
      <c r="K4" s="73"/>
      <c r="L4" s="74"/>
    </row>
    <row r="5" spans="1:14" ht="32.25" thickBot="1" x14ac:dyDescent="0.3">
      <c r="B5" s="2"/>
      <c r="C5" s="54"/>
      <c r="D5" s="68"/>
      <c r="E5" s="12" t="s">
        <v>4</v>
      </c>
      <c r="F5" s="12" t="s">
        <v>32</v>
      </c>
      <c r="G5" s="12" t="s">
        <v>5</v>
      </c>
      <c r="H5" s="12" t="s">
        <v>6</v>
      </c>
      <c r="I5" s="8" t="s">
        <v>4</v>
      </c>
      <c r="J5" s="12" t="s">
        <v>32</v>
      </c>
      <c r="K5" s="12" t="s">
        <v>5</v>
      </c>
      <c r="L5" s="15" t="s">
        <v>6</v>
      </c>
    </row>
    <row r="6" spans="1:14" ht="16.5" customHeight="1" x14ac:dyDescent="0.25">
      <c r="B6" s="2"/>
      <c r="C6" s="45" t="s">
        <v>21</v>
      </c>
      <c r="D6" s="16">
        <v>3122</v>
      </c>
      <c r="E6" s="17">
        <f>35+17</f>
        <v>52</v>
      </c>
      <c r="F6" s="18"/>
      <c r="G6" s="18">
        <v>30</v>
      </c>
      <c r="H6" s="19">
        <f t="shared" ref="H6:H17" si="0">(E6-G6)+M6</f>
        <v>22</v>
      </c>
      <c r="I6" s="18">
        <f t="shared" ref="I6:I17" si="1">G6</f>
        <v>30</v>
      </c>
      <c r="J6" s="20"/>
      <c r="K6" s="17">
        <f>19+11</f>
        <v>30</v>
      </c>
      <c r="L6" s="19">
        <f t="shared" ref="L6:L17" si="2">(I6-K6)+N6</f>
        <v>0</v>
      </c>
      <c r="M6">
        <f t="shared" ref="M6:M17" si="3">F6*20</f>
        <v>0</v>
      </c>
      <c r="N6">
        <f t="shared" ref="N6:N17" si="4">J6*20</f>
        <v>0</v>
      </c>
    </row>
    <row r="7" spans="1:14" ht="15.75" customHeight="1" thickBot="1" x14ac:dyDescent="0.3">
      <c r="B7" s="2"/>
      <c r="C7" s="46"/>
      <c r="D7" s="21">
        <v>3125</v>
      </c>
      <c r="E7" s="22"/>
      <c r="F7" s="23"/>
      <c r="G7" s="23"/>
      <c r="H7" s="24">
        <f t="shared" si="0"/>
        <v>0</v>
      </c>
      <c r="I7" s="23">
        <f t="shared" si="1"/>
        <v>0</v>
      </c>
      <c r="J7" s="25"/>
      <c r="K7" s="22"/>
      <c r="L7" s="24">
        <f t="shared" si="2"/>
        <v>0</v>
      </c>
      <c r="M7">
        <f t="shared" si="3"/>
        <v>0</v>
      </c>
      <c r="N7">
        <f t="shared" si="4"/>
        <v>0</v>
      </c>
    </row>
    <row r="8" spans="1:14" ht="15.75" x14ac:dyDescent="0.25">
      <c r="B8" s="2"/>
      <c r="C8" s="45" t="s">
        <v>7</v>
      </c>
      <c r="D8" s="16" t="s">
        <v>8</v>
      </c>
      <c r="E8" s="17"/>
      <c r="F8" s="18"/>
      <c r="G8" s="18"/>
      <c r="H8" s="19">
        <f t="shared" si="0"/>
        <v>0</v>
      </c>
      <c r="I8" s="18">
        <f t="shared" si="1"/>
        <v>0</v>
      </c>
      <c r="J8" s="20"/>
      <c r="K8" s="17"/>
      <c r="L8" s="19">
        <f t="shared" si="2"/>
        <v>0</v>
      </c>
      <c r="M8">
        <f t="shared" si="3"/>
        <v>0</v>
      </c>
      <c r="N8">
        <f t="shared" si="4"/>
        <v>0</v>
      </c>
    </row>
    <row r="9" spans="1:14" ht="16.5" thickBot="1" x14ac:dyDescent="0.3">
      <c r="B9" s="2"/>
      <c r="C9" s="46"/>
      <c r="D9" s="26" t="s">
        <v>22</v>
      </c>
      <c r="E9" s="22"/>
      <c r="F9" s="23"/>
      <c r="G9" s="23"/>
      <c r="H9" s="24">
        <f t="shared" si="0"/>
        <v>0</v>
      </c>
      <c r="I9" s="23">
        <f t="shared" si="1"/>
        <v>0</v>
      </c>
      <c r="J9" s="25"/>
      <c r="K9" s="22"/>
      <c r="L9" s="24">
        <f t="shared" si="2"/>
        <v>0</v>
      </c>
      <c r="M9">
        <f t="shared" si="3"/>
        <v>0</v>
      </c>
      <c r="N9">
        <f t="shared" si="4"/>
        <v>0</v>
      </c>
    </row>
    <row r="10" spans="1:14" ht="15.75" x14ac:dyDescent="0.25">
      <c r="B10" s="2"/>
      <c r="C10" s="45" t="s">
        <v>9</v>
      </c>
      <c r="D10" s="16" t="s">
        <v>8</v>
      </c>
      <c r="E10" s="17">
        <f>17+19</f>
        <v>36</v>
      </c>
      <c r="F10" s="18">
        <v>2</v>
      </c>
      <c r="G10" s="18">
        <v>49</v>
      </c>
      <c r="H10" s="19">
        <f t="shared" si="0"/>
        <v>27</v>
      </c>
      <c r="I10" s="18">
        <f t="shared" si="1"/>
        <v>49</v>
      </c>
      <c r="J10" s="20"/>
      <c r="K10" s="17">
        <f>28+19</f>
        <v>47</v>
      </c>
      <c r="L10" s="19">
        <f t="shared" si="2"/>
        <v>2</v>
      </c>
      <c r="M10">
        <f t="shared" si="3"/>
        <v>40</v>
      </c>
      <c r="N10">
        <f t="shared" si="4"/>
        <v>0</v>
      </c>
    </row>
    <row r="11" spans="1:14" ht="16.5" thickBot="1" x14ac:dyDescent="0.3">
      <c r="B11" s="2"/>
      <c r="C11" s="46"/>
      <c r="D11" s="26" t="s">
        <v>22</v>
      </c>
      <c r="E11" s="22">
        <f>16+11</f>
        <v>27</v>
      </c>
      <c r="F11" s="23">
        <v>1</v>
      </c>
      <c r="G11" s="23">
        <v>44</v>
      </c>
      <c r="H11" s="24">
        <f t="shared" si="0"/>
        <v>3</v>
      </c>
      <c r="I11" s="23">
        <f t="shared" si="1"/>
        <v>44</v>
      </c>
      <c r="J11" s="25"/>
      <c r="K11" s="22">
        <f>14+27</f>
        <v>41</v>
      </c>
      <c r="L11" s="24">
        <f t="shared" si="2"/>
        <v>3</v>
      </c>
      <c r="M11">
        <f t="shared" si="3"/>
        <v>20</v>
      </c>
      <c r="N11">
        <f t="shared" si="4"/>
        <v>0</v>
      </c>
    </row>
    <row r="12" spans="1:14" ht="15.75" x14ac:dyDescent="0.25">
      <c r="B12" s="2"/>
      <c r="C12" s="65" t="s">
        <v>10</v>
      </c>
      <c r="D12" s="16" t="s">
        <v>8</v>
      </c>
      <c r="E12" s="17">
        <v>20</v>
      </c>
      <c r="F12" s="18"/>
      <c r="G12" s="18">
        <v>20</v>
      </c>
      <c r="H12" s="19">
        <f t="shared" si="0"/>
        <v>0</v>
      </c>
      <c r="I12" s="18">
        <f t="shared" si="1"/>
        <v>20</v>
      </c>
      <c r="J12" s="20"/>
      <c r="K12" s="17">
        <v>20</v>
      </c>
      <c r="L12" s="19">
        <f t="shared" si="2"/>
        <v>0</v>
      </c>
      <c r="M12">
        <f t="shared" si="3"/>
        <v>0</v>
      </c>
      <c r="N12">
        <f t="shared" si="4"/>
        <v>0</v>
      </c>
    </row>
    <row r="13" spans="1:14" ht="16.5" thickBot="1" x14ac:dyDescent="0.3">
      <c r="B13" s="2"/>
      <c r="C13" s="46"/>
      <c r="D13" s="26" t="s">
        <v>22</v>
      </c>
      <c r="E13" s="22">
        <v>13</v>
      </c>
      <c r="F13" s="23"/>
      <c r="G13" s="23">
        <v>13</v>
      </c>
      <c r="H13" s="24">
        <f t="shared" si="0"/>
        <v>0</v>
      </c>
      <c r="I13" s="23">
        <f t="shared" si="1"/>
        <v>13</v>
      </c>
      <c r="J13" s="25"/>
      <c r="K13" s="22">
        <v>13</v>
      </c>
      <c r="L13" s="24">
        <f t="shared" si="2"/>
        <v>0</v>
      </c>
      <c r="M13">
        <f t="shared" si="3"/>
        <v>0</v>
      </c>
      <c r="N13">
        <f t="shared" si="4"/>
        <v>0</v>
      </c>
    </row>
    <row r="14" spans="1:14" ht="15.75" x14ac:dyDescent="0.25">
      <c r="B14" s="2"/>
      <c r="C14" s="56" t="s">
        <v>17</v>
      </c>
      <c r="D14" s="16" t="s">
        <v>8</v>
      </c>
      <c r="E14" s="17"/>
      <c r="F14" s="18"/>
      <c r="G14" s="18"/>
      <c r="H14" s="19">
        <f t="shared" si="0"/>
        <v>0</v>
      </c>
      <c r="I14" s="18">
        <f t="shared" si="1"/>
        <v>0</v>
      </c>
      <c r="J14" s="20"/>
      <c r="K14" s="17"/>
      <c r="L14" s="19">
        <f t="shared" si="2"/>
        <v>0</v>
      </c>
      <c r="M14">
        <f t="shared" si="3"/>
        <v>0</v>
      </c>
      <c r="N14">
        <f t="shared" si="4"/>
        <v>0</v>
      </c>
    </row>
    <row r="15" spans="1:14" ht="16.5" thickBot="1" x14ac:dyDescent="0.3">
      <c r="B15" s="2"/>
      <c r="C15" s="57"/>
      <c r="D15" s="26" t="s">
        <v>22</v>
      </c>
      <c r="E15" s="22"/>
      <c r="F15" s="23"/>
      <c r="G15" s="23"/>
      <c r="H15" s="24">
        <f t="shared" si="0"/>
        <v>0</v>
      </c>
      <c r="I15" s="23">
        <f t="shared" si="1"/>
        <v>0</v>
      </c>
      <c r="J15" s="25"/>
      <c r="K15" s="22"/>
      <c r="L15" s="24">
        <f t="shared" si="2"/>
        <v>0</v>
      </c>
      <c r="M15">
        <f t="shared" si="3"/>
        <v>0</v>
      </c>
      <c r="N15">
        <f t="shared" si="4"/>
        <v>0</v>
      </c>
    </row>
    <row r="16" spans="1:14" ht="15.75" x14ac:dyDescent="0.25">
      <c r="B16" s="2"/>
      <c r="C16" s="56" t="s">
        <v>18</v>
      </c>
      <c r="D16" s="16" t="s">
        <v>8</v>
      </c>
      <c r="E16" s="18">
        <f>33+9</f>
        <v>42</v>
      </c>
      <c r="F16" s="18">
        <v>3</v>
      </c>
      <c r="G16" s="18">
        <v>81</v>
      </c>
      <c r="H16" s="19">
        <f t="shared" si="0"/>
        <v>21</v>
      </c>
      <c r="I16" s="18">
        <f t="shared" si="1"/>
        <v>81</v>
      </c>
      <c r="J16" s="20"/>
      <c r="K16" s="18">
        <f>32+16</f>
        <v>48</v>
      </c>
      <c r="L16" s="19">
        <f t="shared" si="2"/>
        <v>33</v>
      </c>
      <c r="M16">
        <f t="shared" si="3"/>
        <v>60</v>
      </c>
      <c r="N16">
        <f t="shared" si="4"/>
        <v>0</v>
      </c>
    </row>
    <row r="17" spans="2:37" ht="16.5" thickBot="1" x14ac:dyDescent="0.3">
      <c r="B17" s="2"/>
      <c r="C17" s="57"/>
      <c r="D17" s="26" t="s">
        <v>22</v>
      </c>
      <c r="E17" s="23">
        <v>42</v>
      </c>
      <c r="F17" s="23">
        <v>3</v>
      </c>
      <c r="G17" s="23">
        <v>82</v>
      </c>
      <c r="H17" s="24">
        <f t="shared" si="0"/>
        <v>20</v>
      </c>
      <c r="I17" s="23">
        <f t="shared" si="1"/>
        <v>82</v>
      </c>
      <c r="J17" s="25"/>
      <c r="K17" s="23">
        <f>31+19</f>
        <v>50</v>
      </c>
      <c r="L17" s="24">
        <f t="shared" si="2"/>
        <v>32</v>
      </c>
      <c r="M17">
        <f t="shared" si="3"/>
        <v>60</v>
      </c>
      <c r="N17">
        <f t="shared" si="4"/>
        <v>0</v>
      </c>
    </row>
    <row r="18" spans="2:37" ht="15.75" x14ac:dyDescent="0.25">
      <c r="B18" s="2"/>
      <c r="C18" s="7"/>
      <c r="D18" s="6"/>
      <c r="E18" s="7"/>
      <c r="F18" s="7"/>
      <c r="G18" s="7"/>
      <c r="H18" s="7"/>
      <c r="I18" s="7"/>
      <c r="J18" s="7"/>
      <c r="K18" s="7"/>
      <c r="L18" s="7"/>
    </row>
    <row r="19" spans="2:37" ht="24" thickBot="1" x14ac:dyDescent="0.3">
      <c r="B19" s="2"/>
      <c r="C19" s="58" t="s">
        <v>11</v>
      </c>
      <c r="D19" s="58"/>
      <c r="E19" s="58"/>
      <c r="F19" s="58"/>
      <c r="G19" s="58"/>
      <c r="H19" s="58"/>
      <c r="I19" s="58"/>
      <c r="J19" s="58"/>
      <c r="K19" s="58"/>
      <c r="L19" s="58"/>
    </row>
    <row r="20" spans="2:37" ht="15.75" x14ac:dyDescent="0.25">
      <c r="B20" s="2"/>
      <c r="C20" s="45" t="s">
        <v>21</v>
      </c>
      <c r="D20" s="27">
        <v>3122</v>
      </c>
      <c r="E20" s="18"/>
      <c r="F20" s="18"/>
      <c r="G20" s="18"/>
      <c r="H20" s="19">
        <f t="shared" ref="H20:H29" si="5">(E20-G20)+M20</f>
        <v>0</v>
      </c>
      <c r="I20" s="18">
        <f t="shared" ref="I20:I29" si="6">G20</f>
        <v>0</v>
      </c>
      <c r="J20" s="18"/>
      <c r="K20" s="28"/>
      <c r="L20" s="19">
        <f t="shared" ref="L20:L29" si="7">(I20-K20)+N20</f>
        <v>0</v>
      </c>
      <c r="M20">
        <f t="shared" ref="M20:M29" si="8">F20*20</f>
        <v>0</v>
      </c>
      <c r="N20">
        <f t="shared" ref="N20:N29" si="9">J20*20</f>
        <v>0</v>
      </c>
    </row>
    <row r="21" spans="2:37" ht="16.5" thickBot="1" x14ac:dyDescent="0.3">
      <c r="B21" s="2"/>
      <c r="C21" s="46"/>
      <c r="D21" s="21">
        <v>3125</v>
      </c>
      <c r="E21" s="29"/>
      <c r="F21" s="23"/>
      <c r="G21" s="29"/>
      <c r="H21" s="24">
        <f t="shared" si="5"/>
        <v>0</v>
      </c>
      <c r="I21" s="23">
        <f t="shared" si="6"/>
        <v>0</v>
      </c>
      <c r="J21" s="23"/>
      <c r="K21" s="29"/>
      <c r="L21" s="24">
        <f t="shared" si="7"/>
        <v>0</v>
      </c>
      <c r="M21">
        <f t="shared" si="8"/>
        <v>0</v>
      </c>
      <c r="N21">
        <f t="shared" si="9"/>
        <v>0</v>
      </c>
    </row>
    <row r="22" spans="2:37" ht="15.75" x14ac:dyDescent="0.25">
      <c r="B22" s="2"/>
      <c r="C22" s="45" t="s">
        <v>7</v>
      </c>
      <c r="D22" s="16" t="s">
        <v>8</v>
      </c>
      <c r="E22" s="28"/>
      <c r="F22" s="18"/>
      <c r="G22" s="28"/>
      <c r="H22" s="19">
        <f t="shared" si="5"/>
        <v>0</v>
      </c>
      <c r="I22" s="18">
        <f>G22</f>
        <v>0</v>
      </c>
      <c r="J22" s="18"/>
      <c r="K22" s="28"/>
      <c r="L22" s="19">
        <f t="shared" si="7"/>
        <v>0</v>
      </c>
      <c r="M22">
        <f t="shared" si="8"/>
        <v>0</v>
      </c>
      <c r="N22">
        <f t="shared" si="9"/>
        <v>0</v>
      </c>
    </row>
    <row r="23" spans="2:37" ht="16.5" thickBot="1" x14ac:dyDescent="0.3">
      <c r="B23" s="2"/>
      <c r="C23" s="46"/>
      <c r="D23" s="26" t="s">
        <v>22</v>
      </c>
      <c r="E23" s="29"/>
      <c r="F23" s="23"/>
      <c r="G23" s="29"/>
      <c r="H23" s="24">
        <f t="shared" si="5"/>
        <v>0</v>
      </c>
      <c r="I23" s="23">
        <f t="shared" si="6"/>
        <v>0</v>
      </c>
      <c r="J23" s="23"/>
      <c r="K23" s="29"/>
      <c r="L23" s="24">
        <f t="shared" si="7"/>
        <v>0</v>
      </c>
      <c r="M23">
        <f t="shared" si="8"/>
        <v>0</v>
      </c>
      <c r="N23">
        <f t="shared" si="9"/>
        <v>0</v>
      </c>
    </row>
    <row r="24" spans="2:37" ht="15.75" x14ac:dyDescent="0.25">
      <c r="B24" s="2"/>
      <c r="C24" s="45" t="s">
        <v>9</v>
      </c>
      <c r="D24" s="16" t="s">
        <v>8</v>
      </c>
      <c r="E24" s="28"/>
      <c r="F24" s="18"/>
      <c r="G24" s="28"/>
      <c r="H24" s="19">
        <f t="shared" si="5"/>
        <v>0</v>
      </c>
      <c r="I24" s="18">
        <f t="shared" si="6"/>
        <v>0</v>
      </c>
      <c r="J24" s="18"/>
      <c r="K24" s="28"/>
      <c r="L24" s="19">
        <f t="shared" si="7"/>
        <v>0</v>
      </c>
      <c r="M24">
        <f t="shared" si="8"/>
        <v>0</v>
      </c>
      <c r="N24">
        <f t="shared" si="9"/>
        <v>0</v>
      </c>
    </row>
    <row r="25" spans="2:37" ht="16.5" thickBot="1" x14ac:dyDescent="0.3">
      <c r="B25" s="2"/>
      <c r="C25" s="46"/>
      <c r="D25" s="26" t="s">
        <v>22</v>
      </c>
      <c r="E25" s="29"/>
      <c r="F25" s="23"/>
      <c r="G25" s="29"/>
      <c r="H25" s="24">
        <f t="shared" si="5"/>
        <v>0</v>
      </c>
      <c r="I25" s="23">
        <f t="shared" si="6"/>
        <v>0</v>
      </c>
      <c r="J25" s="23"/>
      <c r="K25" s="29"/>
      <c r="L25" s="24">
        <f t="shared" si="7"/>
        <v>0</v>
      </c>
      <c r="M25">
        <f t="shared" si="8"/>
        <v>0</v>
      </c>
      <c r="N25">
        <f t="shared" si="9"/>
        <v>0</v>
      </c>
    </row>
    <row r="26" spans="2:37" ht="15.75" x14ac:dyDescent="0.25">
      <c r="B26" s="2"/>
      <c r="C26" s="45" t="s">
        <v>23</v>
      </c>
      <c r="D26" s="16" t="s">
        <v>8</v>
      </c>
      <c r="E26" s="28"/>
      <c r="F26" s="18"/>
      <c r="G26" s="28"/>
      <c r="H26" s="19">
        <f t="shared" si="5"/>
        <v>0</v>
      </c>
      <c r="I26" s="18">
        <f t="shared" si="6"/>
        <v>0</v>
      </c>
      <c r="J26" s="18"/>
      <c r="K26" s="28"/>
      <c r="L26" s="19">
        <f t="shared" si="7"/>
        <v>0</v>
      </c>
      <c r="M26">
        <f t="shared" si="8"/>
        <v>0</v>
      </c>
      <c r="N26">
        <f t="shared" si="9"/>
        <v>0</v>
      </c>
    </row>
    <row r="27" spans="2:37" ht="16.5" thickBot="1" x14ac:dyDescent="0.3">
      <c r="B27" s="2"/>
      <c r="C27" s="46"/>
      <c r="D27" s="26" t="s">
        <v>22</v>
      </c>
      <c r="E27" s="29"/>
      <c r="F27" s="23"/>
      <c r="G27" s="29"/>
      <c r="H27" s="24">
        <f t="shared" si="5"/>
        <v>0</v>
      </c>
      <c r="I27" s="23">
        <f t="shared" si="6"/>
        <v>0</v>
      </c>
      <c r="J27" s="23"/>
      <c r="K27" s="29"/>
      <c r="L27" s="24">
        <f t="shared" si="7"/>
        <v>0</v>
      </c>
      <c r="M27">
        <f t="shared" si="8"/>
        <v>0</v>
      </c>
      <c r="N27">
        <f t="shared" si="9"/>
        <v>0</v>
      </c>
    </row>
    <row r="28" spans="2:37" ht="15.75" x14ac:dyDescent="0.25">
      <c r="B28" s="2"/>
      <c r="C28" s="56" t="s">
        <v>18</v>
      </c>
      <c r="D28" s="16" t="s">
        <v>8</v>
      </c>
      <c r="E28" s="28"/>
      <c r="F28" s="18"/>
      <c r="G28" s="28"/>
      <c r="H28" s="19">
        <f t="shared" si="5"/>
        <v>0</v>
      </c>
      <c r="I28" s="18">
        <f t="shared" si="6"/>
        <v>0</v>
      </c>
      <c r="J28" s="18"/>
      <c r="K28" s="28"/>
      <c r="L28" s="19">
        <f t="shared" si="7"/>
        <v>0</v>
      </c>
      <c r="M28">
        <f t="shared" si="8"/>
        <v>0</v>
      </c>
      <c r="N28">
        <f t="shared" si="9"/>
        <v>0</v>
      </c>
    </row>
    <row r="29" spans="2:37" ht="16.5" thickBot="1" x14ac:dyDescent="0.3">
      <c r="B29" s="2"/>
      <c r="C29" s="57"/>
      <c r="D29" s="26" t="s">
        <v>22</v>
      </c>
      <c r="E29" s="29"/>
      <c r="F29" s="23"/>
      <c r="G29" s="29"/>
      <c r="H29" s="24">
        <f t="shared" si="5"/>
        <v>0</v>
      </c>
      <c r="I29" s="23">
        <f t="shared" si="6"/>
        <v>0</v>
      </c>
      <c r="J29" s="23"/>
      <c r="K29" s="29"/>
      <c r="L29" s="24">
        <f t="shared" si="7"/>
        <v>0</v>
      </c>
      <c r="M29">
        <f t="shared" si="8"/>
        <v>0</v>
      </c>
      <c r="N29">
        <f t="shared" si="9"/>
        <v>0</v>
      </c>
    </row>
    <row r="30" spans="2:37" ht="15.75" thickBot="1" x14ac:dyDescent="0.3"/>
    <row r="31" spans="2:37" ht="15" customHeight="1" x14ac:dyDescent="0.25">
      <c r="B31" s="47" t="s">
        <v>19</v>
      </c>
      <c r="C31" s="48"/>
      <c r="D31" s="48"/>
      <c r="E31" s="48"/>
      <c r="F31" s="49"/>
    </row>
    <row r="32" spans="2:37" s="4" customFormat="1" ht="15" customHeight="1" thickBot="1" x14ac:dyDescent="0.3">
      <c r="B32" s="50"/>
      <c r="C32" s="51"/>
      <c r="D32" s="51"/>
      <c r="E32" s="51"/>
      <c r="F32" s="5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</row>
    <row r="33" spans="2:37" s="4" customFormat="1" ht="45" customHeight="1" thickBot="1" x14ac:dyDescent="0.3">
      <c r="B33" s="3" t="s">
        <v>2</v>
      </c>
      <c r="C33" s="5" t="s">
        <v>12</v>
      </c>
      <c r="D33" s="9" t="s">
        <v>13</v>
      </c>
      <c r="E33" s="10" t="s">
        <v>33</v>
      </c>
      <c r="F33" s="11" t="s">
        <v>14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</row>
    <row r="34" spans="2:37" s="4" customFormat="1" ht="15" customHeight="1" x14ac:dyDescent="0.3">
      <c r="B34" s="43" t="s">
        <v>28</v>
      </c>
      <c r="C34" s="30" t="s">
        <v>15</v>
      </c>
      <c r="D34" s="32">
        <f>E6</f>
        <v>52</v>
      </c>
      <c r="E34" s="33">
        <f>F6</f>
        <v>0</v>
      </c>
      <c r="F34" s="34">
        <f>G6</f>
        <v>30</v>
      </c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</row>
    <row r="35" spans="2:37" s="4" customFormat="1" ht="15.75" customHeight="1" thickBot="1" x14ac:dyDescent="0.35">
      <c r="B35" s="44"/>
      <c r="C35" s="31" t="s">
        <v>16</v>
      </c>
      <c r="D35" s="35">
        <f>I6</f>
        <v>30</v>
      </c>
      <c r="E35" s="36">
        <f>J6</f>
        <v>0</v>
      </c>
      <c r="F35" s="37">
        <f>K6</f>
        <v>30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</row>
    <row r="36" spans="2:37" s="4" customFormat="1" ht="15.75" customHeight="1" x14ac:dyDescent="0.3">
      <c r="B36" s="43" t="s">
        <v>29</v>
      </c>
      <c r="C36" s="30" t="s">
        <v>15</v>
      </c>
      <c r="D36" s="38">
        <f>E7</f>
        <v>0</v>
      </c>
      <c r="E36" s="33">
        <f>F7</f>
        <v>0</v>
      </c>
      <c r="F36" s="34">
        <f>G7</f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</row>
    <row r="37" spans="2:37" s="4" customFormat="1" ht="15.75" customHeight="1" thickBot="1" x14ac:dyDescent="0.35">
      <c r="B37" s="44"/>
      <c r="C37" s="31" t="s">
        <v>16</v>
      </c>
      <c r="D37" s="39">
        <f>I7</f>
        <v>0</v>
      </c>
      <c r="E37" s="36">
        <f>J7</f>
        <v>0</v>
      </c>
      <c r="F37" s="37">
        <f>K7</f>
        <v>0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</row>
    <row r="38" spans="2:37" ht="15.75" x14ac:dyDescent="0.3">
      <c r="B38" s="55" t="s">
        <v>7</v>
      </c>
      <c r="C38" s="30" t="s">
        <v>15</v>
      </c>
      <c r="D38" s="38">
        <f>E8</f>
        <v>0</v>
      </c>
      <c r="E38" s="33">
        <f>F8</f>
        <v>0</v>
      </c>
      <c r="F38" s="34">
        <f>G8</f>
        <v>0</v>
      </c>
    </row>
    <row r="39" spans="2:37" ht="16.5" thickBot="1" x14ac:dyDescent="0.35">
      <c r="B39" s="54"/>
      <c r="C39" s="31" t="s">
        <v>16</v>
      </c>
      <c r="D39" s="39">
        <f>I8</f>
        <v>0</v>
      </c>
      <c r="E39" s="36">
        <f>J8</f>
        <v>0</v>
      </c>
      <c r="F39" s="37">
        <f>K8</f>
        <v>0</v>
      </c>
    </row>
    <row r="40" spans="2:37" ht="15.75" x14ac:dyDescent="0.3">
      <c r="B40" s="55" t="s">
        <v>9</v>
      </c>
      <c r="C40" s="30" t="s">
        <v>15</v>
      </c>
      <c r="D40" s="38">
        <f>E10</f>
        <v>36</v>
      </c>
      <c r="E40" s="33">
        <f>F10</f>
        <v>2</v>
      </c>
      <c r="F40" s="34">
        <f>G10</f>
        <v>49</v>
      </c>
    </row>
    <row r="41" spans="2:37" ht="16.5" thickBot="1" x14ac:dyDescent="0.35">
      <c r="B41" s="54"/>
      <c r="C41" s="31" t="s">
        <v>16</v>
      </c>
      <c r="D41" s="39">
        <f>I10</f>
        <v>49</v>
      </c>
      <c r="E41" s="36">
        <f>J10</f>
        <v>0</v>
      </c>
      <c r="F41" s="37">
        <f>K10</f>
        <v>47</v>
      </c>
    </row>
    <row r="42" spans="2:37" ht="15.75" x14ac:dyDescent="0.3">
      <c r="B42" s="55" t="s">
        <v>10</v>
      </c>
      <c r="C42" s="30" t="s">
        <v>15</v>
      </c>
      <c r="D42" s="38">
        <f>E12</f>
        <v>20</v>
      </c>
      <c r="E42" s="33">
        <f>F12</f>
        <v>0</v>
      </c>
      <c r="F42" s="34">
        <f>G12</f>
        <v>20</v>
      </c>
    </row>
    <row r="43" spans="2:37" ht="16.5" thickBot="1" x14ac:dyDescent="0.35">
      <c r="B43" s="54"/>
      <c r="C43" s="31" t="s">
        <v>16</v>
      </c>
      <c r="D43" s="39">
        <f>I12</f>
        <v>20</v>
      </c>
      <c r="E43" s="36">
        <f>J12</f>
        <v>0</v>
      </c>
      <c r="F43" s="37">
        <f>K12</f>
        <v>20</v>
      </c>
    </row>
    <row r="44" spans="2:37" ht="15.75" x14ac:dyDescent="0.3">
      <c r="B44" s="55" t="s">
        <v>17</v>
      </c>
      <c r="C44" s="30" t="s">
        <v>15</v>
      </c>
      <c r="D44" s="38">
        <f>E14</f>
        <v>0</v>
      </c>
      <c r="E44" s="33">
        <f>F14</f>
        <v>0</v>
      </c>
      <c r="F44" s="34">
        <f>G14</f>
        <v>0</v>
      </c>
    </row>
    <row r="45" spans="2:37" ht="16.5" thickBot="1" x14ac:dyDescent="0.35">
      <c r="B45" s="54"/>
      <c r="C45" s="31" t="s">
        <v>16</v>
      </c>
      <c r="D45" s="39">
        <f>I14</f>
        <v>0</v>
      </c>
      <c r="E45" s="36">
        <f>J14</f>
        <v>0</v>
      </c>
      <c r="F45" s="37">
        <f>K14</f>
        <v>0</v>
      </c>
    </row>
    <row r="46" spans="2:37" ht="15.75" x14ac:dyDescent="0.3">
      <c r="B46" s="55" t="s">
        <v>18</v>
      </c>
      <c r="C46" s="30" t="s">
        <v>15</v>
      </c>
      <c r="D46" s="38">
        <f>E16</f>
        <v>42</v>
      </c>
      <c r="E46" s="33">
        <f>F16</f>
        <v>3</v>
      </c>
      <c r="F46" s="34">
        <f>G16</f>
        <v>81</v>
      </c>
    </row>
    <row r="47" spans="2:37" ht="16.5" thickBot="1" x14ac:dyDescent="0.35">
      <c r="B47" s="54"/>
      <c r="C47" s="31" t="s">
        <v>16</v>
      </c>
      <c r="D47" s="39">
        <f>I16</f>
        <v>81</v>
      </c>
      <c r="E47" s="36">
        <f>J17</f>
        <v>0</v>
      </c>
      <c r="F47" s="37">
        <f>K16</f>
        <v>48</v>
      </c>
    </row>
    <row r="48" spans="2:37" ht="15.75" thickBot="1" x14ac:dyDescent="0.3"/>
    <row r="49" spans="2:6" ht="15" customHeight="1" x14ac:dyDescent="0.25">
      <c r="B49" s="47" t="s">
        <v>20</v>
      </c>
      <c r="C49" s="48"/>
      <c r="D49" s="48"/>
      <c r="E49" s="48"/>
      <c r="F49" s="49"/>
    </row>
    <row r="50" spans="2:6" ht="15.75" customHeight="1" thickBot="1" x14ac:dyDescent="0.3">
      <c r="B50" s="50"/>
      <c r="C50" s="51"/>
      <c r="D50" s="51"/>
      <c r="E50" s="51"/>
      <c r="F50" s="52"/>
    </row>
    <row r="51" spans="2:6" ht="45" customHeight="1" thickBot="1" x14ac:dyDescent="0.3">
      <c r="B51" s="3" t="s">
        <v>2</v>
      </c>
      <c r="C51" s="5" t="s">
        <v>12</v>
      </c>
      <c r="D51" s="9" t="s">
        <v>13</v>
      </c>
      <c r="E51" s="10" t="s">
        <v>33</v>
      </c>
      <c r="F51" s="11" t="s">
        <v>14</v>
      </c>
    </row>
    <row r="52" spans="2:6" ht="15.75" x14ac:dyDescent="0.3">
      <c r="B52" s="55" t="s">
        <v>7</v>
      </c>
      <c r="C52" s="30" t="s">
        <v>15</v>
      </c>
      <c r="D52" s="38">
        <f>E9</f>
        <v>0</v>
      </c>
      <c r="E52" s="33">
        <f>F9</f>
        <v>0</v>
      </c>
      <c r="F52" s="34">
        <f>G9</f>
        <v>0</v>
      </c>
    </row>
    <row r="53" spans="2:6" ht="16.5" thickBot="1" x14ac:dyDescent="0.35">
      <c r="B53" s="54"/>
      <c r="C53" s="31" t="s">
        <v>16</v>
      </c>
      <c r="D53" s="39">
        <f>I9</f>
        <v>0</v>
      </c>
      <c r="E53" s="36">
        <f>J9</f>
        <v>0</v>
      </c>
      <c r="F53" s="37">
        <f>K9</f>
        <v>0</v>
      </c>
    </row>
    <row r="54" spans="2:6" ht="15.75" x14ac:dyDescent="0.3">
      <c r="B54" s="55" t="s">
        <v>9</v>
      </c>
      <c r="C54" s="30" t="s">
        <v>15</v>
      </c>
      <c r="D54" s="38">
        <f>E11</f>
        <v>27</v>
      </c>
      <c r="E54" s="33">
        <f>F11</f>
        <v>1</v>
      </c>
      <c r="F54" s="34">
        <f>G11</f>
        <v>44</v>
      </c>
    </row>
    <row r="55" spans="2:6" ht="16.5" thickBot="1" x14ac:dyDescent="0.35">
      <c r="B55" s="54"/>
      <c r="C55" s="31" t="s">
        <v>16</v>
      </c>
      <c r="D55" s="39">
        <f>I11</f>
        <v>44</v>
      </c>
      <c r="E55" s="36">
        <f>J11</f>
        <v>0</v>
      </c>
      <c r="F55" s="37">
        <f>K11</f>
        <v>41</v>
      </c>
    </row>
    <row r="56" spans="2:6" ht="15.75" x14ac:dyDescent="0.3">
      <c r="B56" s="55" t="s">
        <v>10</v>
      </c>
      <c r="C56" s="30" t="s">
        <v>15</v>
      </c>
      <c r="D56" s="38">
        <f>E13</f>
        <v>13</v>
      </c>
      <c r="E56" s="33">
        <f>F13</f>
        <v>0</v>
      </c>
      <c r="F56" s="34">
        <f>G13</f>
        <v>13</v>
      </c>
    </row>
    <row r="57" spans="2:6" ht="16.5" thickBot="1" x14ac:dyDescent="0.35">
      <c r="B57" s="54"/>
      <c r="C57" s="31" t="s">
        <v>16</v>
      </c>
      <c r="D57" s="39">
        <f>I13</f>
        <v>13</v>
      </c>
      <c r="E57" s="36">
        <f>J13</f>
        <v>0</v>
      </c>
      <c r="F57" s="37">
        <f>K13</f>
        <v>13</v>
      </c>
    </row>
    <row r="58" spans="2:6" ht="15.75" x14ac:dyDescent="0.3">
      <c r="B58" s="55" t="s">
        <v>17</v>
      </c>
      <c r="C58" s="30" t="s">
        <v>15</v>
      </c>
      <c r="D58" s="38">
        <f>E15</f>
        <v>0</v>
      </c>
      <c r="E58" s="33">
        <f>F15</f>
        <v>0</v>
      </c>
      <c r="F58" s="34">
        <f>G15</f>
        <v>0</v>
      </c>
    </row>
    <row r="59" spans="2:6" ht="16.5" thickBot="1" x14ac:dyDescent="0.35">
      <c r="B59" s="54"/>
      <c r="C59" s="31" t="s">
        <v>16</v>
      </c>
      <c r="D59" s="39">
        <f>I15</f>
        <v>0</v>
      </c>
      <c r="E59" s="36">
        <f>J15</f>
        <v>0</v>
      </c>
      <c r="F59" s="37">
        <f>K15</f>
        <v>0</v>
      </c>
    </row>
    <row r="60" spans="2:6" ht="15.75" x14ac:dyDescent="0.3">
      <c r="B60" s="55" t="s">
        <v>18</v>
      </c>
      <c r="C60" s="30" t="s">
        <v>15</v>
      </c>
      <c r="D60" s="38">
        <f>E17</f>
        <v>42</v>
      </c>
      <c r="E60" s="33">
        <f>F17</f>
        <v>3</v>
      </c>
      <c r="F60" s="34">
        <f>G17</f>
        <v>82</v>
      </c>
    </row>
    <row r="61" spans="2:6" ht="16.5" thickBot="1" x14ac:dyDescent="0.35">
      <c r="B61" s="54"/>
      <c r="C61" s="31" t="s">
        <v>16</v>
      </c>
      <c r="D61" s="39">
        <f>I17</f>
        <v>82</v>
      </c>
      <c r="E61" s="36">
        <f>J17</f>
        <v>0</v>
      </c>
      <c r="F61" s="37">
        <f>K17</f>
        <v>50</v>
      </c>
    </row>
    <row r="62" spans="2:6" ht="15.75" thickBot="1" x14ac:dyDescent="0.3"/>
    <row r="63" spans="2:6" ht="15" customHeight="1" x14ac:dyDescent="0.25">
      <c r="B63" s="47" t="s">
        <v>25</v>
      </c>
      <c r="C63" s="48"/>
      <c r="D63" s="48"/>
      <c r="E63" s="48"/>
      <c r="F63" s="49"/>
    </row>
    <row r="64" spans="2:6" ht="15.75" customHeight="1" thickBot="1" x14ac:dyDescent="0.3">
      <c r="B64" s="50"/>
      <c r="C64" s="51"/>
      <c r="D64" s="51"/>
      <c r="E64" s="51"/>
      <c r="F64" s="52"/>
    </row>
    <row r="65" spans="2:6" ht="45" customHeight="1" thickBot="1" x14ac:dyDescent="0.3">
      <c r="B65" s="3" t="s">
        <v>2</v>
      </c>
      <c r="C65" s="5" t="s">
        <v>12</v>
      </c>
      <c r="D65" s="9" t="s">
        <v>13</v>
      </c>
      <c r="E65" s="10" t="s">
        <v>33</v>
      </c>
      <c r="F65" s="11" t="s">
        <v>14</v>
      </c>
    </row>
    <row r="66" spans="2:6" ht="15.75" x14ac:dyDescent="0.3">
      <c r="B66" s="43" t="s">
        <v>28</v>
      </c>
      <c r="C66" s="30" t="s">
        <v>15</v>
      </c>
      <c r="D66" s="38">
        <f>E20</f>
        <v>0</v>
      </c>
      <c r="E66" s="33">
        <f>F20</f>
        <v>0</v>
      </c>
      <c r="F66" s="34">
        <f>G20</f>
        <v>0</v>
      </c>
    </row>
    <row r="67" spans="2:6" ht="16.5" thickBot="1" x14ac:dyDescent="0.35">
      <c r="B67" s="44"/>
      <c r="C67" s="31" t="s">
        <v>16</v>
      </c>
      <c r="D67" s="39">
        <f>I20</f>
        <v>0</v>
      </c>
      <c r="E67" s="36">
        <f>J20</f>
        <v>0</v>
      </c>
      <c r="F67" s="37">
        <f>K20</f>
        <v>0</v>
      </c>
    </row>
    <row r="68" spans="2:6" ht="15.75" x14ac:dyDescent="0.3">
      <c r="B68" s="43" t="s">
        <v>29</v>
      </c>
      <c r="C68" s="30" t="s">
        <v>15</v>
      </c>
      <c r="D68" s="38">
        <f>E21</f>
        <v>0</v>
      </c>
      <c r="E68" s="33">
        <f>F21</f>
        <v>0</v>
      </c>
      <c r="F68" s="34">
        <f>G21</f>
        <v>0</v>
      </c>
    </row>
    <row r="69" spans="2:6" ht="16.5" thickBot="1" x14ac:dyDescent="0.35">
      <c r="B69" s="44"/>
      <c r="C69" s="31" t="s">
        <v>16</v>
      </c>
      <c r="D69" s="39">
        <f>I21</f>
        <v>0</v>
      </c>
      <c r="E69" s="36">
        <f>J21</f>
        <v>0</v>
      </c>
      <c r="F69" s="37">
        <f>K21</f>
        <v>0</v>
      </c>
    </row>
    <row r="70" spans="2:6" ht="15.75" x14ac:dyDescent="0.3">
      <c r="B70" s="55" t="s">
        <v>7</v>
      </c>
      <c r="C70" s="30" t="s">
        <v>15</v>
      </c>
      <c r="D70" s="38">
        <f>E22</f>
        <v>0</v>
      </c>
      <c r="E70" s="33">
        <f>F22</f>
        <v>0</v>
      </c>
      <c r="F70" s="34">
        <f>G22</f>
        <v>0</v>
      </c>
    </row>
    <row r="71" spans="2:6" ht="16.5" thickBot="1" x14ac:dyDescent="0.35">
      <c r="B71" s="54"/>
      <c r="C71" s="31" t="s">
        <v>16</v>
      </c>
      <c r="D71" s="39">
        <f>I22</f>
        <v>0</v>
      </c>
      <c r="E71" s="36">
        <f>J22</f>
        <v>0</v>
      </c>
      <c r="F71" s="37">
        <f>K22</f>
        <v>0</v>
      </c>
    </row>
    <row r="72" spans="2:6" ht="15.75" x14ac:dyDescent="0.3">
      <c r="B72" s="55" t="s">
        <v>9</v>
      </c>
      <c r="C72" s="30" t="s">
        <v>15</v>
      </c>
      <c r="D72" s="38">
        <f>E24</f>
        <v>0</v>
      </c>
      <c r="E72" s="33">
        <f>F24</f>
        <v>0</v>
      </c>
      <c r="F72" s="34">
        <f>G24</f>
        <v>0</v>
      </c>
    </row>
    <row r="73" spans="2:6" ht="16.5" thickBot="1" x14ac:dyDescent="0.35">
      <c r="B73" s="54"/>
      <c r="C73" s="31" t="s">
        <v>16</v>
      </c>
      <c r="D73" s="39">
        <f>I24</f>
        <v>0</v>
      </c>
      <c r="E73" s="36">
        <f>J24</f>
        <v>0</v>
      </c>
      <c r="F73" s="37">
        <f>K24</f>
        <v>0</v>
      </c>
    </row>
    <row r="74" spans="2:6" ht="15.75" x14ac:dyDescent="0.3">
      <c r="B74" s="43" t="s">
        <v>26</v>
      </c>
      <c r="C74" s="30" t="s">
        <v>15</v>
      </c>
      <c r="D74" s="38">
        <f>E26</f>
        <v>0</v>
      </c>
      <c r="E74" s="33">
        <f>F26</f>
        <v>0</v>
      </c>
      <c r="F74" s="34">
        <f>G26</f>
        <v>0</v>
      </c>
    </row>
    <row r="75" spans="2:6" ht="16.5" thickBot="1" x14ac:dyDescent="0.35">
      <c r="B75" s="44"/>
      <c r="C75" s="31" t="s">
        <v>16</v>
      </c>
      <c r="D75" s="39">
        <f>I26</f>
        <v>0</v>
      </c>
      <c r="E75" s="36">
        <f>J26</f>
        <v>0</v>
      </c>
      <c r="F75" s="37">
        <f>K26</f>
        <v>0</v>
      </c>
    </row>
    <row r="76" spans="2:6" ht="15.75" customHeight="1" x14ac:dyDescent="0.3">
      <c r="B76" s="45" t="s">
        <v>30</v>
      </c>
      <c r="C76" s="30" t="s">
        <v>15</v>
      </c>
      <c r="D76" s="38">
        <f>E28</f>
        <v>0</v>
      </c>
      <c r="E76" s="33">
        <f>F28</f>
        <v>0</v>
      </c>
      <c r="F76" s="34">
        <f>G28</f>
        <v>0</v>
      </c>
    </row>
    <row r="77" spans="2:6" ht="16.5" thickBot="1" x14ac:dyDescent="0.35">
      <c r="B77" s="46"/>
      <c r="C77" s="31" t="s">
        <v>16</v>
      </c>
      <c r="D77" s="39">
        <f>I28</f>
        <v>0</v>
      </c>
      <c r="E77" s="36">
        <f>J28</f>
        <v>0</v>
      </c>
      <c r="F77" s="37">
        <f>K28</f>
        <v>0</v>
      </c>
    </row>
    <row r="78" spans="2:6" ht="16.5" thickBot="1" x14ac:dyDescent="0.35">
      <c r="B78" s="40"/>
      <c r="C78" s="41"/>
      <c r="D78" s="42"/>
      <c r="E78" s="42"/>
      <c r="F78" s="42"/>
    </row>
    <row r="79" spans="2:6" ht="15" customHeight="1" x14ac:dyDescent="0.25">
      <c r="B79" s="47" t="s">
        <v>27</v>
      </c>
      <c r="C79" s="48"/>
      <c r="D79" s="48"/>
      <c r="E79" s="48"/>
      <c r="F79" s="49"/>
    </row>
    <row r="80" spans="2:6" ht="15.75" customHeight="1" thickBot="1" x14ac:dyDescent="0.3">
      <c r="B80" s="50"/>
      <c r="C80" s="51"/>
      <c r="D80" s="51"/>
      <c r="E80" s="51"/>
      <c r="F80" s="52"/>
    </row>
    <row r="81" spans="2:6" ht="45" customHeight="1" thickBot="1" x14ac:dyDescent="0.3">
      <c r="B81" s="3" t="s">
        <v>2</v>
      </c>
      <c r="C81" s="5" t="s">
        <v>12</v>
      </c>
      <c r="D81" s="9" t="s">
        <v>13</v>
      </c>
      <c r="E81" s="10" t="s">
        <v>33</v>
      </c>
      <c r="F81" s="11" t="s">
        <v>14</v>
      </c>
    </row>
    <row r="82" spans="2:6" ht="15.75" x14ac:dyDescent="0.3">
      <c r="B82" s="53" t="s">
        <v>7</v>
      </c>
      <c r="C82" s="30" t="s">
        <v>15</v>
      </c>
      <c r="D82" s="32">
        <f>E23</f>
        <v>0</v>
      </c>
      <c r="E82" s="33">
        <f>F23</f>
        <v>0</v>
      </c>
      <c r="F82" s="34">
        <f>G23</f>
        <v>0</v>
      </c>
    </row>
    <row r="83" spans="2:6" ht="16.5" thickBot="1" x14ac:dyDescent="0.35">
      <c r="B83" s="54"/>
      <c r="C83" s="31" t="s">
        <v>16</v>
      </c>
      <c r="D83" s="35">
        <f>I23</f>
        <v>0</v>
      </c>
      <c r="E83" s="36">
        <f>J23</f>
        <v>0</v>
      </c>
      <c r="F83" s="37">
        <f>K23</f>
        <v>0</v>
      </c>
    </row>
    <row r="84" spans="2:6" ht="15.75" x14ac:dyDescent="0.3">
      <c r="B84" s="55" t="s">
        <v>9</v>
      </c>
      <c r="C84" s="30" t="s">
        <v>15</v>
      </c>
      <c r="D84" s="32">
        <f>E25</f>
        <v>0</v>
      </c>
      <c r="E84" s="33">
        <f>F25</f>
        <v>0</v>
      </c>
      <c r="F84" s="34">
        <f>G25</f>
        <v>0</v>
      </c>
    </row>
    <row r="85" spans="2:6" ht="16.5" thickBot="1" x14ac:dyDescent="0.35">
      <c r="B85" s="54"/>
      <c r="C85" s="31" t="s">
        <v>16</v>
      </c>
      <c r="D85" s="35">
        <f>I25</f>
        <v>0</v>
      </c>
      <c r="E85" s="36">
        <f>J25</f>
        <v>0</v>
      </c>
      <c r="F85" s="37">
        <f>K25</f>
        <v>0</v>
      </c>
    </row>
    <row r="86" spans="2:6" ht="15.75" customHeight="1" x14ac:dyDescent="0.3">
      <c r="B86" s="43" t="s">
        <v>26</v>
      </c>
      <c r="C86" s="30" t="s">
        <v>15</v>
      </c>
      <c r="D86" s="32">
        <f>E27</f>
        <v>0</v>
      </c>
      <c r="E86" s="33">
        <f>F27</f>
        <v>0</v>
      </c>
      <c r="F86" s="34">
        <f>G27</f>
        <v>0</v>
      </c>
    </row>
    <row r="87" spans="2:6" ht="16.5" thickBot="1" x14ac:dyDescent="0.35">
      <c r="B87" s="44"/>
      <c r="C87" s="31" t="s">
        <v>16</v>
      </c>
      <c r="D87" s="35">
        <f>I27</f>
        <v>0</v>
      </c>
      <c r="E87" s="36">
        <f>J27</f>
        <v>0</v>
      </c>
      <c r="F87" s="37">
        <f>K27</f>
        <v>0</v>
      </c>
    </row>
    <row r="88" spans="2:6" ht="15.75" customHeight="1" x14ac:dyDescent="0.3">
      <c r="B88" s="45" t="s">
        <v>30</v>
      </c>
      <c r="C88" s="30" t="s">
        <v>15</v>
      </c>
      <c r="D88" s="32">
        <f>E29</f>
        <v>0</v>
      </c>
      <c r="E88" s="33">
        <f>F29</f>
        <v>0</v>
      </c>
      <c r="F88" s="34">
        <f>G29</f>
        <v>0</v>
      </c>
    </row>
    <row r="89" spans="2:6" ht="16.5" thickBot="1" x14ac:dyDescent="0.35">
      <c r="B89" s="46"/>
      <c r="C89" s="31" t="s">
        <v>16</v>
      </c>
      <c r="D89" s="35">
        <f>I29</f>
        <v>0</v>
      </c>
      <c r="E89" s="36">
        <f>J29</f>
        <v>0</v>
      </c>
      <c r="F89" s="37">
        <f>K29</f>
        <v>0</v>
      </c>
    </row>
  </sheetData>
  <mergeCells count="48">
    <mergeCell ref="B3:B4"/>
    <mergeCell ref="C3:L3"/>
    <mergeCell ref="C4:C5"/>
    <mergeCell ref="D4:D5"/>
    <mergeCell ref="E4:H4"/>
    <mergeCell ref="I4:L4"/>
    <mergeCell ref="C16:C17"/>
    <mergeCell ref="D1:F1"/>
    <mergeCell ref="J1:L1"/>
    <mergeCell ref="D2:F2"/>
    <mergeCell ref="J2:L2"/>
    <mergeCell ref="C6:C7"/>
    <mergeCell ref="C8:C9"/>
    <mergeCell ref="C10:C11"/>
    <mergeCell ref="C12:C13"/>
    <mergeCell ref="C14:C15"/>
    <mergeCell ref="B42:B43"/>
    <mergeCell ref="C19:L19"/>
    <mergeCell ref="C20:C21"/>
    <mergeCell ref="C22:C23"/>
    <mergeCell ref="C24:C25"/>
    <mergeCell ref="C26:C27"/>
    <mergeCell ref="C28:C29"/>
    <mergeCell ref="B31:F32"/>
    <mergeCell ref="B34:B35"/>
    <mergeCell ref="B36:B37"/>
    <mergeCell ref="B38:B39"/>
    <mergeCell ref="B40:B41"/>
    <mergeCell ref="B70:B71"/>
    <mergeCell ref="B44:B45"/>
    <mergeCell ref="B46:B47"/>
    <mergeCell ref="B49:F50"/>
    <mergeCell ref="B52:B53"/>
    <mergeCell ref="B54:B55"/>
    <mergeCell ref="B56:B57"/>
    <mergeCell ref="B58:B59"/>
    <mergeCell ref="B60:B61"/>
    <mergeCell ref="B63:F64"/>
    <mergeCell ref="B66:B67"/>
    <mergeCell ref="B68:B69"/>
    <mergeCell ref="B86:B87"/>
    <mergeCell ref="B88:B89"/>
    <mergeCell ref="B72:B73"/>
    <mergeCell ref="B74:B75"/>
    <mergeCell ref="B76:B77"/>
    <mergeCell ref="B79:F80"/>
    <mergeCell ref="B82:B83"/>
    <mergeCell ref="B84:B85"/>
  </mergeCells>
  <conditionalFormatting sqref="H6:H17 H20:H29">
    <cfRule type="cellIs" dxfId="65" priority="3" operator="lessThan">
      <formula>0</formula>
    </cfRule>
  </conditionalFormatting>
  <conditionalFormatting sqref="L6:L17">
    <cfRule type="cellIs" dxfId="64" priority="2" operator="lessThan">
      <formula>0</formula>
    </cfRule>
  </conditionalFormatting>
  <conditionalFormatting sqref="L20:L29">
    <cfRule type="cellIs" dxfId="63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89"/>
  <sheetViews>
    <sheetView zoomScale="75" zoomScaleNormal="75" workbookViewId="0">
      <selection activeCell="D2" sqref="D2:F2"/>
    </sheetView>
  </sheetViews>
  <sheetFormatPr defaultRowHeight="15" x14ac:dyDescent="0.25"/>
  <cols>
    <col min="2" max="2" width="16" customWidth="1"/>
    <col min="3" max="3" width="22.28515625" customWidth="1"/>
    <col min="4" max="4" width="11.28515625" customWidth="1"/>
    <col min="5" max="12" width="12.5703125" customWidth="1"/>
  </cols>
  <sheetData>
    <row r="1" spans="1:14" ht="18.75" customHeight="1" x14ac:dyDescent="0.25">
      <c r="A1" s="1"/>
      <c r="C1" s="13" t="s">
        <v>15</v>
      </c>
      <c r="D1" s="76">
        <v>45237</v>
      </c>
      <c r="E1" s="60"/>
      <c r="F1" s="61"/>
      <c r="I1" s="14" t="s">
        <v>16</v>
      </c>
      <c r="J1" s="62"/>
      <c r="K1" s="63"/>
      <c r="L1" s="64"/>
    </row>
    <row r="2" spans="1:14" ht="18.75" customHeight="1" x14ac:dyDescent="0.25">
      <c r="C2" s="13" t="s">
        <v>31</v>
      </c>
      <c r="D2" s="59" t="s">
        <v>43</v>
      </c>
      <c r="E2" s="60"/>
      <c r="F2" s="61"/>
      <c r="I2" s="14" t="s">
        <v>31</v>
      </c>
      <c r="J2" s="62"/>
      <c r="K2" s="63"/>
      <c r="L2" s="64"/>
    </row>
    <row r="3" spans="1:14" ht="24" thickBot="1" x14ac:dyDescent="0.3">
      <c r="B3" s="66"/>
      <c r="C3" s="67" t="s">
        <v>24</v>
      </c>
      <c r="D3" s="67"/>
      <c r="E3" s="67"/>
      <c r="F3" s="67"/>
      <c r="G3" s="67"/>
      <c r="H3" s="67"/>
      <c r="I3" s="67"/>
      <c r="J3" s="67"/>
      <c r="K3" s="67"/>
      <c r="L3" s="67"/>
    </row>
    <row r="4" spans="1:14" ht="19.5" thickBot="1" x14ac:dyDescent="0.3">
      <c r="B4" s="66"/>
      <c r="C4" s="55" t="s">
        <v>2</v>
      </c>
      <c r="D4" s="55" t="s">
        <v>3</v>
      </c>
      <c r="E4" s="69" t="s">
        <v>0</v>
      </c>
      <c r="F4" s="70"/>
      <c r="G4" s="70"/>
      <c r="H4" s="71"/>
      <c r="I4" s="72" t="s">
        <v>1</v>
      </c>
      <c r="J4" s="73"/>
      <c r="K4" s="73"/>
      <c r="L4" s="74"/>
    </row>
    <row r="5" spans="1:14" ht="32.25" thickBot="1" x14ac:dyDescent="0.3">
      <c r="B5" s="2"/>
      <c r="C5" s="54"/>
      <c r="D5" s="68"/>
      <c r="E5" s="12" t="s">
        <v>4</v>
      </c>
      <c r="F5" s="12" t="s">
        <v>32</v>
      </c>
      <c r="G5" s="12" t="s">
        <v>5</v>
      </c>
      <c r="H5" s="12" t="s">
        <v>6</v>
      </c>
      <c r="I5" s="8" t="s">
        <v>4</v>
      </c>
      <c r="J5" s="12" t="s">
        <v>32</v>
      </c>
      <c r="K5" s="12" t="s">
        <v>5</v>
      </c>
      <c r="L5" s="15" t="s">
        <v>6</v>
      </c>
    </row>
    <row r="6" spans="1:14" ht="16.5" customHeight="1" x14ac:dyDescent="0.25">
      <c r="B6" s="2"/>
      <c r="C6" s="45" t="s">
        <v>21</v>
      </c>
      <c r="D6" s="16">
        <v>3122</v>
      </c>
      <c r="E6" s="17">
        <f>19+11</f>
        <v>30</v>
      </c>
      <c r="F6" s="18">
        <v>1</v>
      </c>
      <c r="G6" s="18">
        <v>34</v>
      </c>
      <c r="H6" s="19">
        <f t="shared" ref="H6:H17" si="0">(E6-G6)+M6</f>
        <v>16</v>
      </c>
      <c r="I6" s="18">
        <f t="shared" ref="I6:I17" si="1">G6</f>
        <v>34</v>
      </c>
      <c r="J6" s="20"/>
      <c r="K6" s="17">
        <f>19+15</f>
        <v>34</v>
      </c>
      <c r="L6" s="19">
        <f t="shared" ref="L6:L17" si="2">(I6-K6)+N6</f>
        <v>0</v>
      </c>
      <c r="M6">
        <f t="shared" ref="M6:M17" si="3">F6*20</f>
        <v>20</v>
      </c>
      <c r="N6">
        <f t="shared" ref="N6:N17" si="4">J6*20</f>
        <v>0</v>
      </c>
    </row>
    <row r="7" spans="1:14" ht="15.75" customHeight="1" thickBot="1" x14ac:dyDescent="0.3">
      <c r="B7" s="2"/>
      <c r="C7" s="46"/>
      <c r="D7" s="21">
        <v>3125</v>
      </c>
      <c r="E7" s="22"/>
      <c r="F7" s="23"/>
      <c r="G7" s="23"/>
      <c r="H7" s="24">
        <f t="shared" si="0"/>
        <v>0</v>
      </c>
      <c r="I7" s="23">
        <f t="shared" si="1"/>
        <v>0</v>
      </c>
      <c r="J7" s="25"/>
      <c r="K7" s="22"/>
      <c r="L7" s="24">
        <f t="shared" si="2"/>
        <v>0</v>
      </c>
      <c r="M7">
        <f t="shared" si="3"/>
        <v>0</v>
      </c>
      <c r="N7">
        <f t="shared" si="4"/>
        <v>0</v>
      </c>
    </row>
    <row r="8" spans="1:14" ht="15.75" x14ac:dyDescent="0.25">
      <c r="B8" s="2"/>
      <c r="C8" s="45" t="s">
        <v>7</v>
      </c>
      <c r="D8" s="16" t="s">
        <v>8</v>
      </c>
      <c r="E8" s="17"/>
      <c r="F8" s="18"/>
      <c r="G8" s="18"/>
      <c r="H8" s="19">
        <f t="shared" si="0"/>
        <v>0</v>
      </c>
      <c r="I8" s="18">
        <f t="shared" si="1"/>
        <v>0</v>
      </c>
      <c r="J8" s="20"/>
      <c r="K8" s="17"/>
      <c r="L8" s="19">
        <f t="shared" si="2"/>
        <v>0</v>
      </c>
      <c r="M8">
        <f t="shared" si="3"/>
        <v>0</v>
      </c>
      <c r="N8">
        <f t="shared" si="4"/>
        <v>0</v>
      </c>
    </row>
    <row r="9" spans="1:14" ht="16.5" thickBot="1" x14ac:dyDescent="0.3">
      <c r="B9" s="2"/>
      <c r="C9" s="46"/>
      <c r="D9" s="26" t="s">
        <v>22</v>
      </c>
      <c r="E9" s="22"/>
      <c r="F9" s="23"/>
      <c r="G9" s="23"/>
      <c r="H9" s="24">
        <f t="shared" si="0"/>
        <v>0</v>
      </c>
      <c r="I9" s="23">
        <f t="shared" si="1"/>
        <v>0</v>
      </c>
      <c r="J9" s="25"/>
      <c r="K9" s="22"/>
      <c r="L9" s="24">
        <f t="shared" si="2"/>
        <v>0</v>
      </c>
      <c r="M9">
        <f t="shared" si="3"/>
        <v>0</v>
      </c>
      <c r="N9">
        <f t="shared" si="4"/>
        <v>0</v>
      </c>
    </row>
    <row r="10" spans="1:14" ht="15.75" x14ac:dyDescent="0.25">
      <c r="B10" s="2"/>
      <c r="C10" s="45" t="s">
        <v>9</v>
      </c>
      <c r="D10" s="16" t="s">
        <v>8</v>
      </c>
      <c r="E10" s="17">
        <f>28+19</f>
        <v>47</v>
      </c>
      <c r="F10" s="18"/>
      <c r="G10" s="18">
        <v>38</v>
      </c>
      <c r="H10" s="19">
        <f t="shared" si="0"/>
        <v>9</v>
      </c>
      <c r="I10" s="18">
        <f t="shared" si="1"/>
        <v>38</v>
      </c>
      <c r="J10" s="20"/>
      <c r="K10" s="17">
        <f>22+11</f>
        <v>33</v>
      </c>
      <c r="L10" s="19">
        <f t="shared" si="2"/>
        <v>5</v>
      </c>
      <c r="M10">
        <f t="shared" si="3"/>
        <v>0</v>
      </c>
      <c r="N10">
        <f t="shared" si="4"/>
        <v>0</v>
      </c>
    </row>
    <row r="11" spans="1:14" ht="16.5" thickBot="1" x14ac:dyDescent="0.3">
      <c r="B11" s="2"/>
      <c r="C11" s="46"/>
      <c r="D11" s="26" t="s">
        <v>22</v>
      </c>
      <c r="E11" s="22">
        <f>14+27</f>
        <v>41</v>
      </c>
      <c r="F11" s="23">
        <v>1</v>
      </c>
      <c r="G11" s="23">
        <v>59</v>
      </c>
      <c r="H11" s="24">
        <f t="shared" si="0"/>
        <v>2</v>
      </c>
      <c r="I11" s="23">
        <f t="shared" si="1"/>
        <v>59</v>
      </c>
      <c r="J11" s="25"/>
      <c r="K11" s="22">
        <f>12+41</f>
        <v>53</v>
      </c>
      <c r="L11" s="24">
        <f t="shared" si="2"/>
        <v>6</v>
      </c>
      <c r="M11">
        <f t="shared" si="3"/>
        <v>20</v>
      </c>
      <c r="N11">
        <f t="shared" si="4"/>
        <v>0</v>
      </c>
    </row>
    <row r="12" spans="1:14" ht="15.75" x14ac:dyDescent="0.25">
      <c r="B12" s="2"/>
      <c r="C12" s="65" t="s">
        <v>10</v>
      </c>
      <c r="D12" s="16" t="s">
        <v>8</v>
      </c>
      <c r="E12" s="17">
        <v>20</v>
      </c>
      <c r="F12" s="18"/>
      <c r="G12" s="18">
        <v>20</v>
      </c>
      <c r="H12" s="19">
        <f t="shared" si="0"/>
        <v>0</v>
      </c>
      <c r="I12" s="18">
        <f t="shared" si="1"/>
        <v>20</v>
      </c>
      <c r="J12" s="20"/>
      <c r="K12" s="17">
        <v>20</v>
      </c>
      <c r="L12" s="19">
        <f t="shared" si="2"/>
        <v>0</v>
      </c>
      <c r="M12">
        <f t="shared" si="3"/>
        <v>0</v>
      </c>
      <c r="N12">
        <f t="shared" si="4"/>
        <v>0</v>
      </c>
    </row>
    <row r="13" spans="1:14" ht="16.5" thickBot="1" x14ac:dyDescent="0.3">
      <c r="B13" s="2"/>
      <c r="C13" s="46"/>
      <c r="D13" s="26" t="s">
        <v>22</v>
      </c>
      <c r="E13" s="22">
        <v>13</v>
      </c>
      <c r="F13" s="23"/>
      <c r="G13" s="23">
        <v>13</v>
      </c>
      <c r="H13" s="24">
        <f t="shared" si="0"/>
        <v>0</v>
      </c>
      <c r="I13" s="23">
        <f t="shared" si="1"/>
        <v>13</v>
      </c>
      <c r="J13" s="25"/>
      <c r="K13" s="22">
        <v>13</v>
      </c>
      <c r="L13" s="24">
        <f t="shared" si="2"/>
        <v>0</v>
      </c>
      <c r="M13">
        <f t="shared" si="3"/>
        <v>0</v>
      </c>
      <c r="N13">
        <f t="shared" si="4"/>
        <v>0</v>
      </c>
    </row>
    <row r="14" spans="1:14" ht="15.75" x14ac:dyDescent="0.25">
      <c r="B14" s="2"/>
      <c r="C14" s="56" t="s">
        <v>17</v>
      </c>
      <c r="D14" s="16" t="s">
        <v>8</v>
      </c>
      <c r="E14" s="17"/>
      <c r="F14" s="18"/>
      <c r="G14" s="18"/>
      <c r="H14" s="19">
        <f t="shared" si="0"/>
        <v>0</v>
      </c>
      <c r="I14" s="18">
        <f t="shared" si="1"/>
        <v>0</v>
      </c>
      <c r="J14" s="20"/>
      <c r="K14" s="17"/>
      <c r="L14" s="19">
        <f t="shared" si="2"/>
        <v>0</v>
      </c>
      <c r="M14">
        <f t="shared" si="3"/>
        <v>0</v>
      </c>
      <c r="N14">
        <f t="shared" si="4"/>
        <v>0</v>
      </c>
    </row>
    <row r="15" spans="1:14" ht="16.5" thickBot="1" x14ac:dyDescent="0.3">
      <c r="B15" s="2"/>
      <c r="C15" s="57"/>
      <c r="D15" s="26" t="s">
        <v>22</v>
      </c>
      <c r="E15" s="22"/>
      <c r="F15" s="23"/>
      <c r="G15" s="23"/>
      <c r="H15" s="24">
        <f t="shared" si="0"/>
        <v>0</v>
      </c>
      <c r="I15" s="23">
        <f t="shared" si="1"/>
        <v>0</v>
      </c>
      <c r="J15" s="25"/>
      <c r="K15" s="22"/>
      <c r="L15" s="24">
        <f t="shared" si="2"/>
        <v>0</v>
      </c>
      <c r="M15">
        <f t="shared" si="3"/>
        <v>0</v>
      </c>
      <c r="N15">
        <f t="shared" si="4"/>
        <v>0</v>
      </c>
    </row>
    <row r="16" spans="1:14" ht="15.75" x14ac:dyDescent="0.25">
      <c r="B16" s="2"/>
      <c r="C16" s="56" t="s">
        <v>18</v>
      </c>
      <c r="D16" s="16" t="s">
        <v>8</v>
      </c>
      <c r="E16" s="18">
        <f>32+16</f>
        <v>48</v>
      </c>
      <c r="F16" s="18">
        <v>2</v>
      </c>
      <c r="G16" s="18">
        <v>84</v>
      </c>
      <c r="H16" s="19">
        <f t="shared" si="0"/>
        <v>4</v>
      </c>
      <c r="I16" s="18">
        <f t="shared" si="1"/>
        <v>84</v>
      </c>
      <c r="J16" s="20"/>
      <c r="K16" s="18">
        <f>29+36</f>
        <v>65</v>
      </c>
      <c r="L16" s="19">
        <f t="shared" si="2"/>
        <v>19</v>
      </c>
      <c r="M16">
        <f t="shared" si="3"/>
        <v>40</v>
      </c>
      <c r="N16">
        <f t="shared" si="4"/>
        <v>0</v>
      </c>
    </row>
    <row r="17" spans="2:37" ht="16.5" thickBot="1" x14ac:dyDescent="0.3">
      <c r="B17" s="2"/>
      <c r="C17" s="57"/>
      <c r="D17" s="26" t="s">
        <v>22</v>
      </c>
      <c r="E17" s="23">
        <f>31+19</f>
        <v>50</v>
      </c>
      <c r="F17" s="23">
        <v>2</v>
      </c>
      <c r="G17" s="23">
        <v>82</v>
      </c>
      <c r="H17" s="24">
        <f t="shared" si="0"/>
        <v>8</v>
      </c>
      <c r="I17" s="23">
        <f t="shared" si="1"/>
        <v>82</v>
      </c>
      <c r="J17" s="25"/>
      <c r="K17" s="23">
        <f>22+34</f>
        <v>56</v>
      </c>
      <c r="L17" s="24">
        <f t="shared" si="2"/>
        <v>26</v>
      </c>
      <c r="M17">
        <f t="shared" si="3"/>
        <v>40</v>
      </c>
      <c r="N17">
        <f t="shared" si="4"/>
        <v>0</v>
      </c>
    </row>
    <row r="18" spans="2:37" ht="15.75" x14ac:dyDescent="0.25">
      <c r="B18" s="2"/>
      <c r="C18" s="7"/>
      <c r="D18" s="6"/>
      <c r="E18" s="7"/>
      <c r="F18" s="7"/>
      <c r="G18" s="7"/>
      <c r="H18" s="7"/>
      <c r="I18" s="7"/>
      <c r="J18" s="7"/>
      <c r="K18" s="7"/>
      <c r="L18" s="7"/>
    </row>
    <row r="19" spans="2:37" ht="24" thickBot="1" x14ac:dyDescent="0.3">
      <c r="B19" s="2"/>
      <c r="C19" s="58" t="s">
        <v>11</v>
      </c>
      <c r="D19" s="58"/>
      <c r="E19" s="58"/>
      <c r="F19" s="58"/>
      <c r="G19" s="58"/>
      <c r="H19" s="58"/>
      <c r="I19" s="58"/>
      <c r="J19" s="58"/>
      <c r="K19" s="58"/>
      <c r="L19" s="58"/>
    </row>
    <row r="20" spans="2:37" ht="15.75" x14ac:dyDescent="0.25">
      <c r="B20" s="2"/>
      <c r="C20" s="45" t="s">
        <v>21</v>
      </c>
      <c r="D20" s="27">
        <v>3122</v>
      </c>
      <c r="E20" s="18"/>
      <c r="F20" s="18"/>
      <c r="G20" s="18"/>
      <c r="H20" s="19">
        <f t="shared" ref="H20:H29" si="5">(E20-G20)+M20</f>
        <v>0</v>
      </c>
      <c r="I20" s="18">
        <f t="shared" ref="I20:I29" si="6">G20</f>
        <v>0</v>
      </c>
      <c r="J20" s="18"/>
      <c r="K20" s="28"/>
      <c r="L20" s="19">
        <f t="shared" ref="L20:L29" si="7">(I20-K20)+N20</f>
        <v>0</v>
      </c>
      <c r="M20">
        <f t="shared" ref="M20:M29" si="8">F20*20</f>
        <v>0</v>
      </c>
      <c r="N20">
        <f t="shared" ref="N20:N29" si="9">J20*20</f>
        <v>0</v>
      </c>
    </row>
    <row r="21" spans="2:37" ht="16.5" thickBot="1" x14ac:dyDescent="0.3">
      <c r="B21" s="2"/>
      <c r="C21" s="46"/>
      <c r="D21" s="21">
        <v>3125</v>
      </c>
      <c r="E21" s="29"/>
      <c r="F21" s="23"/>
      <c r="G21" s="29"/>
      <c r="H21" s="24">
        <f t="shared" si="5"/>
        <v>0</v>
      </c>
      <c r="I21" s="23">
        <f t="shared" si="6"/>
        <v>0</v>
      </c>
      <c r="J21" s="23"/>
      <c r="K21" s="29"/>
      <c r="L21" s="24">
        <f t="shared" si="7"/>
        <v>0</v>
      </c>
      <c r="M21">
        <f t="shared" si="8"/>
        <v>0</v>
      </c>
      <c r="N21">
        <f t="shared" si="9"/>
        <v>0</v>
      </c>
    </row>
    <row r="22" spans="2:37" ht="15.75" x14ac:dyDescent="0.25">
      <c r="B22" s="2"/>
      <c r="C22" s="45" t="s">
        <v>7</v>
      </c>
      <c r="D22" s="16" t="s">
        <v>8</v>
      </c>
      <c r="E22" s="28"/>
      <c r="F22" s="18"/>
      <c r="G22" s="28"/>
      <c r="H22" s="19">
        <f t="shared" si="5"/>
        <v>0</v>
      </c>
      <c r="I22" s="18">
        <f>G22</f>
        <v>0</v>
      </c>
      <c r="J22" s="18"/>
      <c r="K22" s="28"/>
      <c r="L22" s="19">
        <f t="shared" si="7"/>
        <v>0</v>
      </c>
      <c r="M22">
        <f t="shared" si="8"/>
        <v>0</v>
      </c>
      <c r="N22">
        <f t="shared" si="9"/>
        <v>0</v>
      </c>
    </row>
    <row r="23" spans="2:37" ht="16.5" thickBot="1" x14ac:dyDescent="0.3">
      <c r="B23" s="2"/>
      <c r="C23" s="46"/>
      <c r="D23" s="26" t="s">
        <v>22</v>
      </c>
      <c r="E23" s="29"/>
      <c r="F23" s="23"/>
      <c r="G23" s="29"/>
      <c r="H23" s="24">
        <f t="shared" si="5"/>
        <v>0</v>
      </c>
      <c r="I23" s="23">
        <f t="shared" si="6"/>
        <v>0</v>
      </c>
      <c r="J23" s="23"/>
      <c r="K23" s="29"/>
      <c r="L23" s="24">
        <f t="shared" si="7"/>
        <v>0</v>
      </c>
      <c r="M23">
        <f t="shared" si="8"/>
        <v>0</v>
      </c>
      <c r="N23">
        <f t="shared" si="9"/>
        <v>0</v>
      </c>
    </row>
    <row r="24" spans="2:37" ht="15.75" x14ac:dyDescent="0.25">
      <c r="B24" s="2"/>
      <c r="C24" s="45" t="s">
        <v>9</v>
      </c>
      <c r="D24" s="16" t="s">
        <v>8</v>
      </c>
      <c r="E24" s="28"/>
      <c r="F24" s="18"/>
      <c r="G24" s="28"/>
      <c r="H24" s="19">
        <f t="shared" si="5"/>
        <v>0</v>
      </c>
      <c r="I24" s="18">
        <f t="shared" si="6"/>
        <v>0</v>
      </c>
      <c r="J24" s="18"/>
      <c r="K24" s="28"/>
      <c r="L24" s="19">
        <f t="shared" si="7"/>
        <v>0</v>
      </c>
      <c r="M24">
        <f t="shared" si="8"/>
        <v>0</v>
      </c>
      <c r="N24">
        <f t="shared" si="9"/>
        <v>0</v>
      </c>
    </row>
    <row r="25" spans="2:37" ht="16.5" thickBot="1" x14ac:dyDescent="0.3">
      <c r="B25" s="2"/>
      <c r="C25" s="46"/>
      <c r="D25" s="26" t="s">
        <v>22</v>
      </c>
      <c r="E25" s="29"/>
      <c r="F25" s="23"/>
      <c r="G25" s="29"/>
      <c r="H25" s="24">
        <f t="shared" si="5"/>
        <v>0</v>
      </c>
      <c r="I25" s="23">
        <f t="shared" si="6"/>
        <v>0</v>
      </c>
      <c r="J25" s="23"/>
      <c r="K25" s="29"/>
      <c r="L25" s="24">
        <f t="shared" si="7"/>
        <v>0</v>
      </c>
      <c r="M25">
        <f t="shared" si="8"/>
        <v>0</v>
      </c>
      <c r="N25">
        <f t="shared" si="9"/>
        <v>0</v>
      </c>
    </row>
    <row r="26" spans="2:37" ht="15.75" x14ac:dyDescent="0.25">
      <c r="B26" s="2"/>
      <c r="C26" s="45" t="s">
        <v>23</v>
      </c>
      <c r="D26" s="16" t="s">
        <v>8</v>
      </c>
      <c r="E26" s="28"/>
      <c r="F26" s="18"/>
      <c r="G26" s="28"/>
      <c r="H26" s="19">
        <f t="shared" si="5"/>
        <v>0</v>
      </c>
      <c r="I26" s="18">
        <f t="shared" si="6"/>
        <v>0</v>
      </c>
      <c r="J26" s="18"/>
      <c r="K26" s="28"/>
      <c r="L26" s="19">
        <f t="shared" si="7"/>
        <v>0</v>
      </c>
      <c r="M26">
        <f t="shared" si="8"/>
        <v>0</v>
      </c>
      <c r="N26">
        <f t="shared" si="9"/>
        <v>0</v>
      </c>
    </row>
    <row r="27" spans="2:37" ht="16.5" thickBot="1" x14ac:dyDescent="0.3">
      <c r="B27" s="2"/>
      <c r="C27" s="46"/>
      <c r="D27" s="26" t="s">
        <v>22</v>
      </c>
      <c r="E27" s="29"/>
      <c r="F27" s="23"/>
      <c r="G27" s="29"/>
      <c r="H27" s="24">
        <f t="shared" si="5"/>
        <v>0</v>
      </c>
      <c r="I27" s="23">
        <f t="shared" si="6"/>
        <v>0</v>
      </c>
      <c r="J27" s="23"/>
      <c r="K27" s="29"/>
      <c r="L27" s="24">
        <f t="shared" si="7"/>
        <v>0</v>
      </c>
      <c r="M27">
        <f t="shared" si="8"/>
        <v>0</v>
      </c>
      <c r="N27">
        <f t="shared" si="9"/>
        <v>0</v>
      </c>
    </row>
    <row r="28" spans="2:37" ht="15.75" x14ac:dyDescent="0.25">
      <c r="B28" s="2"/>
      <c r="C28" s="56" t="s">
        <v>18</v>
      </c>
      <c r="D28" s="16" t="s">
        <v>8</v>
      </c>
      <c r="E28" s="28"/>
      <c r="F28" s="18"/>
      <c r="G28" s="28"/>
      <c r="H28" s="19">
        <f t="shared" si="5"/>
        <v>0</v>
      </c>
      <c r="I28" s="18">
        <f t="shared" si="6"/>
        <v>0</v>
      </c>
      <c r="J28" s="18"/>
      <c r="K28" s="28"/>
      <c r="L28" s="19">
        <f t="shared" si="7"/>
        <v>0</v>
      </c>
      <c r="M28">
        <f t="shared" si="8"/>
        <v>0</v>
      </c>
      <c r="N28">
        <f t="shared" si="9"/>
        <v>0</v>
      </c>
    </row>
    <row r="29" spans="2:37" ht="16.5" thickBot="1" x14ac:dyDescent="0.3">
      <c r="B29" s="2"/>
      <c r="C29" s="57"/>
      <c r="D29" s="26" t="s">
        <v>22</v>
      </c>
      <c r="E29" s="29"/>
      <c r="F29" s="23"/>
      <c r="G29" s="29"/>
      <c r="H29" s="24">
        <f t="shared" si="5"/>
        <v>0</v>
      </c>
      <c r="I29" s="23">
        <f t="shared" si="6"/>
        <v>0</v>
      </c>
      <c r="J29" s="23"/>
      <c r="K29" s="29"/>
      <c r="L29" s="24">
        <f t="shared" si="7"/>
        <v>0</v>
      </c>
      <c r="M29">
        <f t="shared" si="8"/>
        <v>0</v>
      </c>
      <c r="N29">
        <f t="shared" si="9"/>
        <v>0</v>
      </c>
    </row>
    <row r="30" spans="2:37" ht="15.75" thickBot="1" x14ac:dyDescent="0.3"/>
    <row r="31" spans="2:37" ht="15" customHeight="1" x14ac:dyDescent="0.25">
      <c r="B31" s="47" t="s">
        <v>19</v>
      </c>
      <c r="C31" s="48"/>
      <c r="D31" s="48"/>
      <c r="E31" s="48"/>
      <c r="F31" s="49"/>
    </row>
    <row r="32" spans="2:37" s="4" customFormat="1" ht="15" customHeight="1" thickBot="1" x14ac:dyDescent="0.3">
      <c r="B32" s="50"/>
      <c r="C32" s="51"/>
      <c r="D32" s="51"/>
      <c r="E32" s="51"/>
      <c r="F32" s="5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</row>
    <row r="33" spans="2:37" s="4" customFormat="1" ht="45" customHeight="1" thickBot="1" x14ac:dyDescent="0.3">
      <c r="B33" s="3" t="s">
        <v>2</v>
      </c>
      <c r="C33" s="5" t="s">
        <v>12</v>
      </c>
      <c r="D33" s="9" t="s">
        <v>13</v>
      </c>
      <c r="E33" s="10" t="s">
        <v>33</v>
      </c>
      <c r="F33" s="11" t="s">
        <v>14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</row>
    <row r="34" spans="2:37" s="4" customFormat="1" ht="15" customHeight="1" x14ac:dyDescent="0.3">
      <c r="B34" s="43" t="s">
        <v>28</v>
      </c>
      <c r="C34" s="30" t="s">
        <v>15</v>
      </c>
      <c r="D34" s="32">
        <f>E6</f>
        <v>30</v>
      </c>
      <c r="E34" s="33">
        <f>F6</f>
        <v>1</v>
      </c>
      <c r="F34" s="34">
        <f>G6</f>
        <v>34</v>
      </c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</row>
    <row r="35" spans="2:37" s="4" customFormat="1" ht="15.75" customHeight="1" thickBot="1" x14ac:dyDescent="0.35">
      <c r="B35" s="44"/>
      <c r="C35" s="31" t="s">
        <v>16</v>
      </c>
      <c r="D35" s="35">
        <f>I6</f>
        <v>34</v>
      </c>
      <c r="E35" s="36">
        <f>J6</f>
        <v>0</v>
      </c>
      <c r="F35" s="37">
        <f>K6</f>
        <v>34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</row>
    <row r="36" spans="2:37" s="4" customFormat="1" ht="15.75" customHeight="1" x14ac:dyDescent="0.3">
      <c r="B36" s="43" t="s">
        <v>29</v>
      </c>
      <c r="C36" s="30" t="s">
        <v>15</v>
      </c>
      <c r="D36" s="38">
        <f>E7</f>
        <v>0</v>
      </c>
      <c r="E36" s="33">
        <f>F7</f>
        <v>0</v>
      </c>
      <c r="F36" s="34">
        <f>G7</f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</row>
    <row r="37" spans="2:37" s="4" customFormat="1" ht="15.75" customHeight="1" thickBot="1" x14ac:dyDescent="0.35">
      <c r="B37" s="44"/>
      <c r="C37" s="31" t="s">
        <v>16</v>
      </c>
      <c r="D37" s="39">
        <f>I7</f>
        <v>0</v>
      </c>
      <c r="E37" s="36">
        <f>J7</f>
        <v>0</v>
      </c>
      <c r="F37" s="37">
        <f>K7</f>
        <v>0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</row>
    <row r="38" spans="2:37" ht="15.75" x14ac:dyDescent="0.3">
      <c r="B38" s="55" t="s">
        <v>7</v>
      </c>
      <c r="C38" s="30" t="s">
        <v>15</v>
      </c>
      <c r="D38" s="38">
        <f>E8</f>
        <v>0</v>
      </c>
      <c r="E38" s="33">
        <f>F8</f>
        <v>0</v>
      </c>
      <c r="F38" s="34">
        <f>G8</f>
        <v>0</v>
      </c>
    </row>
    <row r="39" spans="2:37" ht="16.5" thickBot="1" x14ac:dyDescent="0.35">
      <c r="B39" s="54"/>
      <c r="C39" s="31" t="s">
        <v>16</v>
      </c>
      <c r="D39" s="39">
        <f>I8</f>
        <v>0</v>
      </c>
      <c r="E39" s="36">
        <f>J8</f>
        <v>0</v>
      </c>
      <c r="F39" s="37">
        <f>K8</f>
        <v>0</v>
      </c>
    </row>
    <row r="40" spans="2:37" ht="15.75" x14ac:dyDescent="0.3">
      <c r="B40" s="55" t="s">
        <v>9</v>
      </c>
      <c r="C40" s="30" t="s">
        <v>15</v>
      </c>
      <c r="D40" s="38">
        <f>E10</f>
        <v>47</v>
      </c>
      <c r="E40" s="33">
        <f>F10</f>
        <v>0</v>
      </c>
      <c r="F40" s="34">
        <f>G10</f>
        <v>38</v>
      </c>
    </row>
    <row r="41" spans="2:37" ht="16.5" thickBot="1" x14ac:dyDescent="0.35">
      <c r="B41" s="54"/>
      <c r="C41" s="31" t="s">
        <v>16</v>
      </c>
      <c r="D41" s="39">
        <f>I10</f>
        <v>38</v>
      </c>
      <c r="E41" s="36">
        <f>J10</f>
        <v>0</v>
      </c>
      <c r="F41" s="37">
        <f>K10</f>
        <v>33</v>
      </c>
    </row>
    <row r="42" spans="2:37" ht="15.75" x14ac:dyDescent="0.3">
      <c r="B42" s="55" t="s">
        <v>10</v>
      </c>
      <c r="C42" s="30" t="s">
        <v>15</v>
      </c>
      <c r="D42" s="38">
        <f>E12</f>
        <v>20</v>
      </c>
      <c r="E42" s="33">
        <f>F12</f>
        <v>0</v>
      </c>
      <c r="F42" s="34">
        <f>G12</f>
        <v>20</v>
      </c>
    </row>
    <row r="43" spans="2:37" ht="16.5" thickBot="1" x14ac:dyDescent="0.35">
      <c r="B43" s="54"/>
      <c r="C43" s="31" t="s">
        <v>16</v>
      </c>
      <c r="D43" s="39">
        <f>I12</f>
        <v>20</v>
      </c>
      <c r="E43" s="36">
        <f>J12</f>
        <v>0</v>
      </c>
      <c r="F43" s="37">
        <f>K12</f>
        <v>20</v>
      </c>
    </row>
    <row r="44" spans="2:37" ht="15.75" x14ac:dyDescent="0.3">
      <c r="B44" s="55" t="s">
        <v>17</v>
      </c>
      <c r="C44" s="30" t="s">
        <v>15</v>
      </c>
      <c r="D44" s="38">
        <f>E14</f>
        <v>0</v>
      </c>
      <c r="E44" s="33">
        <f>F14</f>
        <v>0</v>
      </c>
      <c r="F44" s="34">
        <f>G14</f>
        <v>0</v>
      </c>
    </row>
    <row r="45" spans="2:37" ht="16.5" thickBot="1" x14ac:dyDescent="0.35">
      <c r="B45" s="54"/>
      <c r="C45" s="31" t="s">
        <v>16</v>
      </c>
      <c r="D45" s="39">
        <f>I14</f>
        <v>0</v>
      </c>
      <c r="E45" s="36">
        <f>J14</f>
        <v>0</v>
      </c>
      <c r="F45" s="37">
        <f>K14</f>
        <v>0</v>
      </c>
    </row>
    <row r="46" spans="2:37" ht="15.75" x14ac:dyDescent="0.3">
      <c r="B46" s="55" t="s">
        <v>18</v>
      </c>
      <c r="C46" s="30" t="s">
        <v>15</v>
      </c>
      <c r="D46" s="38">
        <f>E16</f>
        <v>48</v>
      </c>
      <c r="E46" s="33">
        <f>F16</f>
        <v>2</v>
      </c>
      <c r="F46" s="34">
        <f>G16</f>
        <v>84</v>
      </c>
    </row>
    <row r="47" spans="2:37" ht="16.5" thickBot="1" x14ac:dyDescent="0.35">
      <c r="B47" s="54"/>
      <c r="C47" s="31" t="s">
        <v>16</v>
      </c>
      <c r="D47" s="39">
        <f>I16</f>
        <v>84</v>
      </c>
      <c r="E47" s="36">
        <f>J17</f>
        <v>0</v>
      </c>
      <c r="F47" s="37">
        <f>K16</f>
        <v>65</v>
      </c>
    </row>
    <row r="48" spans="2:37" ht="15.75" thickBot="1" x14ac:dyDescent="0.3"/>
    <row r="49" spans="2:6" ht="15" customHeight="1" x14ac:dyDescent="0.25">
      <c r="B49" s="47" t="s">
        <v>20</v>
      </c>
      <c r="C49" s="48"/>
      <c r="D49" s="48"/>
      <c r="E49" s="48"/>
      <c r="F49" s="49"/>
    </row>
    <row r="50" spans="2:6" ht="15.75" customHeight="1" thickBot="1" x14ac:dyDescent="0.3">
      <c r="B50" s="50"/>
      <c r="C50" s="51"/>
      <c r="D50" s="51"/>
      <c r="E50" s="51"/>
      <c r="F50" s="52"/>
    </row>
    <row r="51" spans="2:6" ht="45" customHeight="1" thickBot="1" x14ac:dyDescent="0.3">
      <c r="B51" s="3" t="s">
        <v>2</v>
      </c>
      <c r="C51" s="5" t="s">
        <v>12</v>
      </c>
      <c r="D51" s="9" t="s">
        <v>13</v>
      </c>
      <c r="E51" s="10" t="s">
        <v>33</v>
      </c>
      <c r="F51" s="11" t="s">
        <v>14</v>
      </c>
    </row>
    <row r="52" spans="2:6" ht="15.75" x14ac:dyDescent="0.3">
      <c r="B52" s="55" t="s">
        <v>7</v>
      </c>
      <c r="C52" s="30" t="s">
        <v>15</v>
      </c>
      <c r="D52" s="38">
        <f>E9</f>
        <v>0</v>
      </c>
      <c r="E52" s="33">
        <f>F9</f>
        <v>0</v>
      </c>
      <c r="F52" s="34">
        <f>G9</f>
        <v>0</v>
      </c>
    </row>
    <row r="53" spans="2:6" ht="16.5" thickBot="1" x14ac:dyDescent="0.35">
      <c r="B53" s="54"/>
      <c r="C53" s="31" t="s">
        <v>16</v>
      </c>
      <c r="D53" s="39">
        <f>I9</f>
        <v>0</v>
      </c>
      <c r="E53" s="36">
        <f>J9</f>
        <v>0</v>
      </c>
      <c r="F53" s="37">
        <f>K9</f>
        <v>0</v>
      </c>
    </row>
    <row r="54" spans="2:6" ht="15.75" x14ac:dyDescent="0.3">
      <c r="B54" s="55" t="s">
        <v>9</v>
      </c>
      <c r="C54" s="30" t="s">
        <v>15</v>
      </c>
      <c r="D54" s="38">
        <f>E11</f>
        <v>41</v>
      </c>
      <c r="E54" s="33">
        <f>F11</f>
        <v>1</v>
      </c>
      <c r="F54" s="34">
        <f>G11</f>
        <v>59</v>
      </c>
    </row>
    <row r="55" spans="2:6" ht="16.5" thickBot="1" x14ac:dyDescent="0.35">
      <c r="B55" s="54"/>
      <c r="C55" s="31" t="s">
        <v>16</v>
      </c>
      <c r="D55" s="39">
        <f>I11</f>
        <v>59</v>
      </c>
      <c r="E55" s="36">
        <f>J11</f>
        <v>0</v>
      </c>
      <c r="F55" s="37">
        <f>K11</f>
        <v>53</v>
      </c>
    </row>
    <row r="56" spans="2:6" ht="15.75" x14ac:dyDescent="0.3">
      <c r="B56" s="55" t="s">
        <v>10</v>
      </c>
      <c r="C56" s="30" t="s">
        <v>15</v>
      </c>
      <c r="D56" s="38">
        <f>E13</f>
        <v>13</v>
      </c>
      <c r="E56" s="33">
        <f>F13</f>
        <v>0</v>
      </c>
      <c r="F56" s="34">
        <f>G13</f>
        <v>13</v>
      </c>
    </row>
    <row r="57" spans="2:6" ht="16.5" thickBot="1" x14ac:dyDescent="0.35">
      <c r="B57" s="54"/>
      <c r="C57" s="31" t="s">
        <v>16</v>
      </c>
      <c r="D57" s="39">
        <f>I13</f>
        <v>13</v>
      </c>
      <c r="E57" s="36">
        <f>J13</f>
        <v>0</v>
      </c>
      <c r="F57" s="37">
        <f>K13</f>
        <v>13</v>
      </c>
    </row>
    <row r="58" spans="2:6" ht="15.75" x14ac:dyDescent="0.3">
      <c r="B58" s="55" t="s">
        <v>17</v>
      </c>
      <c r="C58" s="30" t="s">
        <v>15</v>
      </c>
      <c r="D58" s="38">
        <f>E15</f>
        <v>0</v>
      </c>
      <c r="E58" s="33">
        <f>F15</f>
        <v>0</v>
      </c>
      <c r="F58" s="34">
        <f>G15</f>
        <v>0</v>
      </c>
    </row>
    <row r="59" spans="2:6" ht="16.5" thickBot="1" x14ac:dyDescent="0.35">
      <c r="B59" s="54"/>
      <c r="C59" s="31" t="s">
        <v>16</v>
      </c>
      <c r="D59" s="39">
        <f>I15</f>
        <v>0</v>
      </c>
      <c r="E59" s="36">
        <f>J15</f>
        <v>0</v>
      </c>
      <c r="F59" s="37">
        <f>K15</f>
        <v>0</v>
      </c>
    </row>
    <row r="60" spans="2:6" ht="15.75" x14ac:dyDescent="0.3">
      <c r="B60" s="55" t="s">
        <v>18</v>
      </c>
      <c r="C60" s="30" t="s">
        <v>15</v>
      </c>
      <c r="D60" s="38">
        <f>E17</f>
        <v>50</v>
      </c>
      <c r="E60" s="33">
        <f>F17</f>
        <v>2</v>
      </c>
      <c r="F60" s="34">
        <f>G17</f>
        <v>82</v>
      </c>
    </row>
    <row r="61" spans="2:6" ht="16.5" thickBot="1" x14ac:dyDescent="0.35">
      <c r="B61" s="54"/>
      <c r="C61" s="31" t="s">
        <v>16</v>
      </c>
      <c r="D61" s="39">
        <f>I17</f>
        <v>82</v>
      </c>
      <c r="E61" s="36">
        <f>J17</f>
        <v>0</v>
      </c>
      <c r="F61" s="37">
        <f>K17</f>
        <v>56</v>
      </c>
    </row>
    <row r="62" spans="2:6" ht="15.75" thickBot="1" x14ac:dyDescent="0.3"/>
    <row r="63" spans="2:6" ht="15" customHeight="1" x14ac:dyDescent="0.25">
      <c r="B63" s="47" t="s">
        <v>25</v>
      </c>
      <c r="C63" s="48"/>
      <c r="D63" s="48"/>
      <c r="E63" s="48"/>
      <c r="F63" s="49"/>
    </row>
    <row r="64" spans="2:6" ht="15.75" customHeight="1" thickBot="1" x14ac:dyDescent="0.3">
      <c r="B64" s="50"/>
      <c r="C64" s="51"/>
      <c r="D64" s="51"/>
      <c r="E64" s="51"/>
      <c r="F64" s="52"/>
    </row>
    <row r="65" spans="2:6" ht="45" customHeight="1" thickBot="1" x14ac:dyDescent="0.3">
      <c r="B65" s="3" t="s">
        <v>2</v>
      </c>
      <c r="C65" s="5" t="s">
        <v>12</v>
      </c>
      <c r="D65" s="9" t="s">
        <v>13</v>
      </c>
      <c r="E65" s="10" t="s">
        <v>33</v>
      </c>
      <c r="F65" s="11" t="s">
        <v>14</v>
      </c>
    </row>
    <row r="66" spans="2:6" ht="15.75" x14ac:dyDescent="0.3">
      <c r="B66" s="43" t="s">
        <v>28</v>
      </c>
      <c r="C66" s="30" t="s">
        <v>15</v>
      </c>
      <c r="D66" s="38">
        <f>E20</f>
        <v>0</v>
      </c>
      <c r="E66" s="33">
        <f>F20</f>
        <v>0</v>
      </c>
      <c r="F66" s="34">
        <f>G20</f>
        <v>0</v>
      </c>
    </row>
    <row r="67" spans="2:6" ht="16.5" thickBot="1" x14ac:dyDescent="0.35">
      <c r="B67" s="44"/>
      <c r="C67" s="31" t="s">
        <v>16</v>
      </c>
      <c r="D67" s="39">
        <f>I20</f>
        <v>0</v>
      </c>
      <c r="E67" s="36">
        <f>J20</f>
        <v>0</v>
      </c>
      <c r="F67" s="37">
        <f>K20</f>
        <v>0</v>
      </c>
    </row>
    <row r="68" spans="2:6" ht="15.75" x14ac:dyDescent="0.3">
      <c r="B68" s="43" t="s">
        <v>29</v>
      </c>
      <c r="C68" s="30" t="s">
        <v>15</v>
      </c>
      <c r="D68" s="38">
        <f>E21</f>
        <v>0</v>
      </c>
      <c r="E68" s="33">
        <f>F21</f>
        <v>0</v>
      </c>
      <c r="F68" s="34">
        <f>G21</f>
        <v>0</v>
      </c>
    </row>
    <row r="69" spans="2:6" ht="16.5" thickBot="1" x14ac:dyDescent="0.35">
      <c r="B69" s="44"/>
      <c r="C69" s="31" t="s">
        <v>16</v>
      </c>
      <c r="D69" s="39">
        <f>I21</f>
        <v>0</v>
      </c>
      <c r="E69" s="36">
        <f>J21</f>
        <v>0</v>
      </c>
      <c r="F69" s="37">
        <f>K21</f>
        <v>0</v>
      </c>
    </row>
    <row r="70" spans="2:6" ht="15.75" x14ac:dyDescent="0.3">
      <c r="B70" s="55" t="s">
        <v>7</v>
      </c>
      <c r="C70" s="30" t="s">
        <v>15</v>
      </c>
      <c r="D70" s="38">
        <f>E22</f>
        <v>0</v>
      </c>
      <c r="E70" s="33">
        <f>F22</f>
        <v>0</v>
      </c>
      <c r="F70" s="34">
        <f>G22</f>
        <v>0</v>
      </c>
    </row>
    <row r="71" spans="2:6" ht="16.5" thickBot="1" x14ac:dyDescent="0.35">
      <c r="B71" s="54"/>
      <c r="C71" s="31" t="s">
        <v>16</v>
      </c>
      <c r="D71" s="39">
        <f>I22</f>
        <v>0</v>
      </c>
      <c r="E71" s="36">
        <f>J22</f>
        <v>0</v>
      </c>
      <c r="F71" s="37">
        <f>K22</f>
        <v>0</v>
      </c>
    </row>
    <row r="72" spans="2:6" ht="15.75" x14ac:dyDescent="0.3">
      <c r="B72" s="55" t="s">
        <v>9</v>
      </c>
      <c r="C72" s="30" t="s">
        <v>15</v>
      </c>
      <c r="D72" s="38">
        <f>E24</f>
        <v>0</v>
      </c>
      <c r="E72" s="33">
        <f>F24</f>
        <v>0</v>
      </c>
      <c r="F72" s="34">
        <f>G24</f>
        <v>0</v>
      </c>
    </row>
    <row r="73" spans="2:6" ht="16.5" thickBot="1" x14ac:dyDescent="0.35">
      <c r="B73" s="54"/>
      <c r="C73" s="31" t="s">
        <v>16</v>
      </c>
      <c r="D73" s="39">
        <f>I24</f>
        <v>0</v>
      </c>
      <c r="E73" s="36">
        <f>J24</f>
        <v>0</v>
      </c>
      <c r="F73" s="37">
        <f>K24</f>
        <v>0</v>
      </c>
    </row>
    <row r="74" spans="2:6" ht="15.75" x14ac:dyDescent="0.3">
      <c r="B74" s="43" t="s">
        <v>26</v>
      </c>
      <c r="C74" s="30" t="s">
        <v>15</v>
      </c>
      <c r="D74" s="38">
        <f>E26</f>
        <v>0</v>
      </c>
      <c r="E74" s="33">
        <f>F26</f>
        <v>0</v>
      </c>
      <c r="F74" s="34">
        <f>G26</f>
        <v>0</v>
      </c>
    </row>
    <row r="75" spans="2:6" ht="16.5" thickBot="1" x14ac:dyDescent="0.35">
      <c r="B75" s="44"/>
      <c r="C75" s="31" t="s">
        <v>16</v>
      </c>
      <c r="D75" s="39">
        <f>I26</f>
        <v>0</v>
      </c>
      <c r="E75" s="36">
        <f>J26</f>
        <v>0</v>
      </c>
      <c r="F75" s="37">
        <f>K26</f>
        <v>0</v>
      </c>
    </row>
    <row r="76" spans="2:6" ht="15.75" customHeight="1" x14ac:dyDescent="0.3">
      <c r="B76" s="45" t="s">
        <v>30</v>
      </c>
      <c r="C76" s="30" t="s">
        <v>15</v>
      </c>
      <c r="D76" s="38">
        <f>E28</f>
        <v>0</v>
      </c>
      <c r="E76" s="33">
        <f>F28</f>
        <v>0</v>
      </c>
      <c r="F76" s="34">
        <f>G28</f>
        <v>0</v>
      </c>
    </row>
    <row r="77" spans="2:6" ht="16.5" thickBot="1" x14ac:dyDescent="0.35">
      <c r="B77" s="46"/>
      <c r="C77" s="31" t="s">
        <v>16</v>
      </c>
      <c r="D77" s="39">
        <f>I28</f>
        <v>0</v>
      </c>
      <c r="E77" s="36">
        <f>J28</f>
        <v>0</v>
      </c>
      <c r="F77" s="37">
        <f>K28</f>
        <v>0</v>
      </c>
    </row>
    <row r="78" spans="2:6" ht="16.5" thickBot="1" x14ac:dyDescent="0.35">
      <c r="B78" s="40"/>
      <c r="C78" s="41"/>
      <c r="D78" s="42"/>
      <c r="E78" s="42"/>
      <c r="F78" s="42"/>
    </row>
    <row r="79" spans="2:6" ht="15" customHeight="1" x14ac:dyDescent="0.25">
      <c r="B79" s="47" t="s">
        <v>27</v>
      </c>
      <c r="C79" s="48"/>
      <c r="D79" s="48"/>
      <c r="E79" s="48"/>
      <c r="F79" s="49"/>
    </row>
    <row r="80" spans="2:6" ht="15.75" customHeight="1" thickBot="1" x14ac:dyDescent="0.3">
      <c r="B80" s="50"/>
      <c r="C80" s="51"/>
      <c r="D80" s="51"/>
      <c r="E80" s="51"/>
      <c r="F80" s="52"/>
    </row>
    <row r="81" spans="2:6" ht="45" customHeight="1" thickBot="1" x14ac:dyDescent="0.3">
      <c r="B81" s="3" t="s">
        <v>2</v>
      </c>
      <c r="C81" s="5" t="s">
        <v>12</v>
      </c>
      <c r="D81" s="9" t="s">
        <v>13</v>
      </c>
      <c r="E81" s="10" t="s">
        <v>33</v>
      </c>
      <c r="F81" s="11" t="s">
        <v>14</v>
      </c>
    </row>
    <row r="82" spans="2:6" ht="15.75" x14ac:dyDescent="0.3">
      <c r="B82" s="53" t="s">
        <v>7</v>
      </c>
      <c r="C82" s="30" t="s">
        <v>15</v>
      </c>
      <c r="D82" s="32">
        <f>E23</f>
        <v>0</v>
      </c>
      <c r="E82" s="33">
        <f>F23</f>
        <v>0</v>
      </c>
      <c r="F82" s="34">
        <f>G23</f>
        <v>0</v>
      </c>
    </row>
    <row r="83" spans="2:6" ht="16.5" thickBot="1" x14ac:dyDescent="0.35">
      <c r="B83" s="54"/>
      <c r="C83" s="31" t="s">
        <v>16</v>
      </c>
      <c r="D83" s="35">
        <f>I23</f>
        <v>0</v>
      </c>
      <c r="E83" s="36">
        <f>J23</f>
        <v>0</v>
      </c>
      <c r="F83" s="37">
        <f>K23</f>
        <v>0</v>
      </c>
    </row>
    <row r="84" spans="2:6" ht="15.75" x14ac:dyDescent="0.3">
      <c r="B84" s="55" t="s">
        <v>9</v>
      </c>
      <c r="C84" s="30" t="s">
        <v>15</v>
      </c>
      <c r="D84" s="32">
        <f>E25</f>
        <v>0</v>
      </c>
      <c r="E84" s="33">
        <f>F25</f>
        <v>0</v>
      </c>
      <c r="F84" s="34">
        <f>G25</f>
        <v>0</v>
      </c>
    </row>
    <row r="85" spans="2:6" ht="16.5" thickBot="1" x14ac:dyDescent="0.35">
      <c r="B85" s="54"/>
      <c r="C85" s="31" t="s">
        <v>16</v>
      </c>
      <c r="D85" s="35">
        <f>I25</f>
        <v>0</v>
      </c>
      <c r="E85" s="36">
        <f>J25</f>
        <v>0</v>
      </c>
      <c r="F85" s="37">
        <f>K25</f>
        <v>0</v>
      </c>
    </row>
    <row r="86" spans="2:6" ht="15.75" customHeight="1" x14ac:dyDescent="0.3">
      <c r="B86" s="43" t="s">
        <v>26</v>
      </c>
      <c r="C86" s="30" t="s">
        <v>15</v>
      </c>
      <c r="D86" s="32">
        <f>E27</f>
        <v>0</v>
      </c>
      <c r="E86" s="33">
        <f>F27</f>
        <v>0</v>
      </c>
      <c r="F86" s="34">
        <f>G27</f>
        <v>0</v>
      </c>
    </row>
    <row r="87" spans="2:6" ht="16.5" thickBot="1" x14ac:dyDescent="0.35">
      <c r="B87" s="44"/>
      <c r="C87" s="31" t="s">
        <v>16</v>
      </c>
      <c r="D87" s="35">
        <f>I27</f>
        <v>0</v>
      </c>
      <c r="E87" s="36">
        <f>J27</f>
        <v>0</v>
      </c>
      <c r="F87" s="37">
        <f>K27</f>
        <v>0</v>
      </c>
    </row>
    <row r="88" spans="2:6" ht="15.75" customHeight="1" x14ac:dyDescent="0.3">
      <c r="B88" s="45" t="s">
        <v>30</v>
      </c>
      <c r="C88" s="30" t="s">
        <v>15</v>
      </c>
      <c r="D88" s="32">
        <f>E29</f>
        <v>0</v>
      </c>
      <c r="E88" s="33">
        <f>F29</f>
        <v>0</v>
      </c>
      <c r="F88" s="34">
        <f>G29</f>
        <v>0</v>
      </c>
    </row>
    <row r="89" spans="2:6" ht="16.5" thickBot="1" x14ac:dyDescent="0.35">
      <c r="B89" s="46"/>
      <c r="C89" s="31" t="s">
        <v>16</v>
      </c>
      <c r="D89" s="35">
        <f>I29</f>
        <v>0</v>
      </c>
      <c r="E89" s="36">
        <f>J29</f>
        <v>0</v>
      </c>
      <c r="F89" s="37">
        <f>K29</f>
        <v>0</v>
      </c>
    </row>
  </sheetData>
  <mergeCells count="48">
    <mergeCell ref="B3:B4"/>
    <mergeCell ref="C3:L3"/>
    <mergeCell ref="C4:C5"/>
    <mergeCell ref="D4:D5"/>
    <mergeCell ref="E4:H4"/>
    <mergeCell ref="I4:L4"/>
    <mergeCell ref="C16:C17"/>
    <mergeCell ref="D1:F1"/>
    <mergeCell ref="J1:L1"/>
    <mergeCell ref="D2:F2"/>
    <mergeCell ref="J2:L2"/>
    <mergeCell ref="C6:C7"/>
    <mergeCell ref="C8:C9"/>
    <mergeCell ref="C10:C11"/>
    <mergeCell ref="C12:C13"/>
    <mergeCell ref="C14:C15"/>
    <mergeCell ref="B42:B43"/>
    <mergeCell ref="C19:L19"/>
    <mergeCell ref="C20:C21"/>
    <mergeCell ref="C22:C23"/>
    <mergeCell ref="C24:C25"/>
    <mergeCell ref="C26:C27"/>
    <mergeCell ref="C28:C29"/>
    <mergeCell ref="B31:F32"/>
    <mergeCell ref="B34:B35"/>
    <mergeCell ref="B36:B37"/>
    <mergeCell ref="B38:B39"/>
    <mergeCell ref="B40:B41"/>
    <mergeCell ref="B70:B71"/>
    <mergeCell ref="B44:B45"/>
    <mergeCell ref="B46:B47"/>
    <mergeCell ref="B49:F50"/>
    <mergeCell ref="B52:B53"/>
    <mergeCell ref="B54:B55"/>
    <mergeCell ref="B56:B57"/>
    <mergeCell ref="B58:B59"/>
    <mergeCell ref="B60:B61"/>
    <mergeCell ref="B63:F64"/>
    <mergeCell ref="B66:B67"/>
    <mergeCell ref="B68:B69"/>
    <mergeCell ref="B86:B87"/>
    <mergeCell ref="B88:B89"/>
    <mergeCell ref="B72:B73"/>
    <mergeCell ref="B74:B75"/>
    <mergeCell ref="B76:B77"/>
    <mergeCell ref="B79:F80"/>
    <mergeCell ref="B82:B83"/>
    <mergeCell ref="B84:B85"/>
  </mergeCells>
  <conditionalFormatting sqref="H6:H17 H20:H29">
    <cfRule type="cellIs" dxfId="62" priority="3" operator="lessThan">
      <formula>0</formula>
    </cfRule>
  </conditionalFormatting>
  <conditionalFormatting sqref="L6:L17">
    <cfRule type="cellIs" dxfId="61" priority="2" operator="lessThan">
      <formula>0</formula>
    </cfRule>
  </conditionalFormatting>
  <conditionalFormatting sqref="L20:L29">
    <cfRule type="cellIs" dxfId="60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89"/>
  <sheetViews>
    <sheetView zoomScale="75" zoomScaleNormal="75" workbookViewId="0">
      <selection activeCell="R13" sqref="R13"/>
    </sheetView>
  </sheetViews>
  <sheetFormatPr defaultRowHeight="15" x14ac:dyDescent="0.25"/>
  <cols>
    <col min="2" max="2" width="16" customWidth="1"/>
    <col min="3" max="3" width="22.28515625" customWidth="1"/>
    <col min="4" max="4" width="11.28515625" customWidth="1"/>
    <col min="5" max="12" width="12.5703125" customWidth="1"/>
  </cols>
  <sheetData>
    <row r="1" spans="1:15" ht="18.75" customHeight="1" x14ac:dyDescent="0.25">
      <c r="A1" s="1"/>
      <c r="C1" s="13" t="s">
        <v>15</v>
      </c>
      <c r="D1" s="76">
        <v>45238</v>
      </c>
      <c r="E1" s="60"/>
      <c r="F1" s="61"/>
      <c r="I1" s="14" t="s">
        <v>16</v>
      </c>
      <c r="J1" s="62"/>
      <c r="K1" s="63"/>
      <c r="L1" s="64"/>
    </row>
    <row r="2" spans="1:15" ht="18.75" customHeight="1" x14ac:dyDescent="0.25">
      <c r="C2" s="13" t="s">
        <v>31</v>
      </c>
      <c r="D2" s="59" t="s">
        <v>43</v>
      </c>
      <c r="E2" s="60"/>
      <c r="F2" s="61"/>
      <c r="I2" s="14" t="s">
        <v>31</v>
      </c>
      <c r="J2" s="62"/>
      <c r="K2" s="63"/>
      <c r="L2" s="64"/>
    </row>
    <row r="3" spans="1:15" ht="24" thickBot="1" x14ac:dyDescent="0.3">
      <c r="B3" s="66"/>
      <c r="C3" s="67" t="s">
        <v>24</v>
      </c>
      <c r="D3" s="67"/>
      <c r="E3" s="67"/>
      <c r="F3" s="67"/>
      <c r="G3" s="67"/>
      <c r="H3" s="67"/>
      <c r="I3" s="67"/>
      <c r="J3" s="67"/>
      <c r="K3" s="67"/>
      <c r="L3" s="67"/>
    </row>
    <row r="4" spans="1:15" ht="19.5" thickBot="1" x14ac:dyDescent="0.3">
      <c r="B4" s="66"/>
      <c r="C4" s="55" t="s">
        <v>2</v>
      </c>
      <c r="D4" s="55" t="s">
        <v>3</v>
      </c>
      <c r="E4" s="69" t="s">
        <v>0</v>
      </c>
      <c r="F4" s="70"/>
      <c r="G4" s="70"/>
      <c r="H4" s="71"/>
      <c r="I4" s="72" t="s">
        <v>1</v>
      </c>
      <c r="J4" s="73"/>
      <c r="K4" s="73"/>
      <c r="L4" s="74"/>
    </row>
    <row r="5" spans="1:15" ht="32.25" thickBot="1" x14ac:dyDescent="0.3">
      <c r="B5" s="2"/>
      <c r="C5" s="54"/>
      <c r="D5" s="68"/>
      <c r="E5" s="12" t="s">
        <v>4</v>
      </c>
      <c r="F5" s="12" t="s">
        <v>32</v>
      </c>
      <c r="G5" s="12" t="s">
        <v>5</v>
      </c>
      <c r="H5" s="12" t="s">
        <v>6</v>
      </c>
      <c r="I5" s="8" t="s">
        <v>4</v>
      </c>
      <c r="J5" s="12" t="s">
        <v>32</v>
      </c>
      <c r="K5" s="12" t="s">
        <v>5</v>
      </c>
      <c r="L5" s="15" t="s">
        <v>6</v>
      </c>
    </row>
    <row r="6" spans="1:15" ht="16.5" customHeight="1" x14ac:dyDescent="0.25">
      <c r="B6" s="2"/>
      <c r="C6" s="45" t="s">
        <v>21</v>
      </c>
      <c r="D6" s="16">
        <v>3122</v>
      </c>
      <c r="E6" s="17">
        <f>19+15</f>
        <v>34</v>
      </c>
      <c r="F6" s="18">
        <v>1</v>
      </c>
      <c r="G6" s="18">
        <v>38</v>
      </c>
      <c r="H6" s="19">
        <f t="shared" ref="H6:H17" si="0">(E6-G6)+M6</f>
        <v>16</v>
      </c>
      <c r="I6" s="18">
        <f t="shared" ref="I6:I17" si="1">G6</f>
        <v>38</v>
      </c>
      <c r="J6" s="20"/>
      <c r="K6" s="17">
        <v>35</v>
      </c>
      <c r="L6" s="19">
        <f t="shared" ref="L6:L17" si="2">(I6-K6)+N6</f>
        <v>3</v>
      </c>
      <c r="M6">
        <f t="shared" ref="M6:M17" si="3">F6*20</f>
        <v>20</v>
      </c>
      <c r="N6">
        <f t="shared" ref="N6:N17" si="4">J6*20</f>
        <v>0</v>
      </c>
      <c r="O6">
        <f>E6+F6*20-G6</f>
        <v>16</v>
      </c>
    </row>
    <row r="7" spans="1:15" ht="15.75" customHeight="1" thickBot="1" x14ac:dyDescent="0.3">
      <c r="B7" s="2"/>
      <c r="C7" s="46"/>
      <c r="D7" s="21">
        <v>3125</v>
      </c>
      <c r="E7" s="22"/>
      <c r="F7" s="23"/>
      <c r="G7" s="23"/>
      <c r="H7" s="24">
        <f t="shared" si="0"/>
        <v>0</v>
      </c>
      <c r="I7" s="23">
        <f t="shared" si="1"/>
        <v>0</v>
      </c>
      <c r="J7" s="25"/>
      <c r="K7" s="22"/>
      <c r="L7" s="24">
        <f t="shared" si="2"/>
        <v>0</v>
      </c>
      <c r="M7">
        <f t="shared" si="3"/>
        <v>0</v>
      </c>
      <c r="N7">
        <f t="shared" si="4"/>
        <v>0</v>
      </c>
      <c r="O7">
        <f t="shared" ref="O7:O17" si="5">E7+F7*20-G7</f>
        <v>0</v>
      </c>
    </row>
    <row r="8" spans="1:15" ht="15.75" x14ac:dyDescent="0.25">
      <c r="B8" s="2"/>
      <c r="C8" s="45" t="s">
        <v>7</v>
      </c>
      <c r="D8" s="16" t="s">
        <v>8</v>
      </c>
      <c r="E8" s="17"/>
      <c r="F8" s="18"/>
      <c r="G8" s="18"/>
      <c r="H8" s="19">
        <f t="shared" si="0"/>
        <v>0</v>
      </c>
      <c r="I8" s="18">
        <f t="shared" si="1"/>
        <v>0</v>
      </c>
      <c r="J8" s="20"/>
      <c r="K8" s="17"/>
      <c r="L8" s="19">
        <f t="shared" si="2"/>
        <v>0</v>
      </c>
      <c r="M8">
        <f t="shared" si="3"/>
        <v>0</v>
      </c>
      <c r="N8">
        <f t="shared" si="4"/>
        <v>0</v>
      </c>
      <c r="O8">
        <f t="shared" si="5"/>
        <v>0</v>
      </c>
    </row>
    <row r="9" spans="1:15" ht="16.5" thickBot="1" x14ac:dyDescent="0.3">
      <c r="B9" s="2"/>
      <c r="C9" s="46"/>
      <c r="D9" s="26" t="s">
        <v>22</v>
      </c>
      <c r="E9" s="22"/>
      <c r="F9" s="23"/>
      <c r="G9" s="23"/>
      <c r="H9" s="24">
        <f t="shared" si="0"/>
        <v>0</v>
      </c>
      <c r="I9" s="23">
        <f t="shared" si="1"/>
        <v>0</v>
      </c>
      <c r="J9" s="25"/>
      <c r="K9" s="22"/>
      <c r="L9" s="24">
        <f t="shared" si="2"/>
        <v>0</v>
      </c>
      <c r="M9">
        <f t="shared" si="3"/>
        <v>0</v>
      </c>
      <c r="N9">
        <f t="shared" si="4"/>
        <v>0</v>
      </c>
      <c r="O9">
        <f t="shared" si="5"/>
        <v>0</v>
      </c>
    </row>
    <row r="10" spans="1:15" ht="15.75" x14ac:dyDescent="0.25">
      <c r="B10" s="2"/>
      <c r="C10" s="45" t="s">
        <v>9</v>
      </c>
      <c r="D10" s="16" t="s">
        <v>8</v>
      </c>
      <c r="E10" s="17">
        <f>22+11</f>
        <v>33</v>
      </c>
      <c r="F10" s="18">
        <v>1</v>
      </c>
      <c r="G10" s="18">
        <v>42</v>
      </c>
      <c r="H10" s="19">
        <f t="shared" si="0"/>
        <v>11</v>
      </c>
      <c r="I10" s="18">
        <f t="shared" si="1"/>
        <v>42</v>
      </c>
      <c r="J10" s="20"/>
      <c r="K10" s="17">
        <v>32</v>
      </c>
      <c r="L10" s="19">
        <f t="shared" si="2"/>
        <v>10</v>
      </c>
      <c r="M10">
        <f t="shared" si="3"/>
        <v>20</v>
      </c>
      <c r="N10">
        <f t="shared" si="4"/>
        <v>0</v>
      </c>
      <c r="O10">
        <f t="shared" si="5"/>
        <v>11</v>
      </c>
    </row>
    <row r="11" spans="1:15" ht="16.5" thickBot="1" x14ac:dyDescent="0.3">
      <c r="B11" s="2"/>
      <c r="C11" s="46"/>
      <c r="D11" s="26" t="s">
        <v>22</v>
      </c>
      <c r="E11" s="22">
        <f>12+41</f>
        <v>53</v>
      </c>
      <c r="F11" s="23">
        <v>1</v>
      </c>
      <c r="G11" s="23">
        <v>61</v>
      </c>
      <c r="H11" s="24">
        <f t="shared" si="0"/>
        <v>12</v>
      </c>
      <c r="I11" s="23">
        <f t="shared" si="1"/>
        <v>61</v>
      </c>
      <c r="J11" s="25"/>
      <c r="K11" s="22">
        <v>57</v>
      </c>
      <c r="L11" s="24">
        <f t="shared" si="2"/>
        <v>4</v>
      </c>
      <c r="M11">
        <f t="shared" si="3"/>
        <v>20</v>
      </c>
      <c r="N11">
        <f t="shared" si="4"/>
        <v>0</v>
      </c>
      <c r="O11">
        <f t="shared" si="5"/>
        <v>12</v>
      </c>
    </row>
    <row r="12" spans="1:15" ht="15.75" x14ac:dyDescent="0.25">
      <c r="B12" s="2"/>
      <c r="C12" s="65" t="s">
        <v>10</v>
      </c>
      <c r="D12" s="16" t="s">
        <v>8</v>
      </c>
      <c r="E12" s="17">
        <v>20</v>
      </c>
      <c r="F12" s="18"/>
      <c r="G12" s="18">
        <v>20</v>
      </c>
      <c r="H12" s="19">
        <f t="shared" si="0"/>
        <v>0</v>
      </c>
      <c r="I12" s="18">
        <f t="shared" si="1"/>
        <v>20</v>
      </c>
      <c r="J12" s="20"/>
      <c r="K12" s="17">
        <v>20</v>
      </c>
      <c r="L12" s="19">
        <f t="shared" si="2"/>
        <v>0</v>
      </c>
      <c r="M12">
        <f t="shared" si="3"/>
        <v>0</v>
      </c>
      <c r="N12">
        <f t="shared" si="4"/>
        <v>0</v>
      </c>
      <c r="O12">
        <f t="shared" si="5"/>
        <v>0</v>
      </c>
    </row>
    <row r="13" spans="1:15" ht="16.5" thickBot="1" x14ac:dyDescent="0.3">
      <c r="B13" s="2"/>
      <c r="C13" s="46"/>
      <c r="D13" s="26" t="s">
        <v>22</v>
      </c>
      <c r="E13" s="22">
        <v>13</v>
      </c>
      <c r="F13" s="23"/>
      <c r="G13" s="23">
        <v>13</v>
      </c>
      <c r="H13" s="24">
        <f t="shared" si="0"/>
        <v>0</v>
      </c>
      <c r="I13" s="23">
        <f t="shared" si="1"/>
        <v>13</v>
      </c>
      <c r="J13" s="25"/>
      <c r="K13" s="22">
        <v>13</v>
      </c>
      <c r="L13" s="24">
        <f t="shared" si="2"/>
        <v>0</v>
      </c>
      <c r="M13">
        <f t="shared" si="3"/>
        <v>0</v>
      </c>
      <c r="N13">
        <f t="shared" si="4"/>
        <v>0</v>
      </c>
      <c r="O13">
        <f t="shared" si="5"/>
        <v>0</v>
      </c>
    </row>
    <row r="14" spans="1:15" ht="15.75" x14ac:dyDescent="0.25">
      <c r="B14" s="2"/>
      <c r="C14" s="56" t="s">
        <v>17</v>
      </c>
      <c r="D14" s="16" t="s">
        <v>8</v>
      </c>
      <c r="E14" s="17"/>
      <c r="F14" s="18"/>
      <c r="G14" s="18"/>
      <c r="H14" s="19">
        <f t="shared" si="0"/>
        <v>0</v>
      </c>
      <c r="I14" s="18">
        <f t="shared" si="1"/>
        <v>0</v>
      </c>
      <c r="J14" s="20"/>
      <c r="K14" s="17"/>
      <c r="L14" s="19">
        <f t="shared" si="2"/>
        <v>0</v>
      </c>
      <c r="M14">
        <f t="shared" si="3"/>
        <v>0</v>
      </c>
      <c r="N14">
        <f t="shared" si="4"/>
        <v>0</v>
      </c>
      <c r="O14">
        <f t="shared" si="5"/>
        <v>0</v>
      </c>
    </row>
    <row r="15" spans="1:15" ht="16.5" thickBot="1" x14ac:dyDescent="0.3">
      <c r="B15" s="2"/>
      <c r="C15" s="57"/>
      <c r="D15" s="26" t="s">
        <v>22</v>
      </c>
      <c r="E15" s="22"/>
      <c r="F15" s="23"/>
      <c r="G15" s="23"/>
      <c r="H15" s="24">
        <f t="shared" si="0"/>
        <v>0</v>
      </c>
      <c r="I15" s="23">
        <f t="shared" si="1"/>
        <v>0</v>
      </c>
      <c r="J15" s="25"/>
      <c r="K15" s="22"/>
      <c r="L15" s="24">
        <f t="shared" si="2"/>
        <v>0</v>
      </c>
      <c r="M15">
        <f t="shared" si="3"/>
        <v>0</v>
      </c>
      <c r="N15">
        <f t="shared" si="4"/>
        <v>0</v>
      </c>
      <c r="O15">
        <f t="shared" si="5"/>
        <v>0</v>
      </c>
    </row>
    <row r="16" spans="1:15" ht="15.75" x14ac:dyDescent="0.25">
      <c r="B16" s="2"/>
      <c r="C16" s="56" t="s">
        <v>18</v>
      </c>
      <c r="D16" s="16" t="s">
        <v>8</v>
      </c>
      <c r="E16" s="18">
        <f>29+36</f>
        <v>65</v>
      </c>
      <c r="F16" s="18">
        <v>1</v>
      </c>
      <c r="G16" s="18">
        <v>84</v>
      </c>
      <c r="H16" s="19">
        <f t="shared" si="0"/>
        <v>1</v>
      </c>
      <c r="I16" s="18">
        <f t="shared" si="1"/>
        <v>84</v>
      </c>
      <c r="J16" s="20"/>
      <c r="K16" s="18">
        <v>66</v>
      </c>
      <c r="L16" s="19">
        <f t="shared" si="2"/>
        <v>18</v>
      </c>
      <c r="M16">
        <f t="shared" si="3"/>
        <v>20</v>
      </c>
      <c r="N16">
        <f t="shared" si="4"/>
        <v>0</v>
      </c>
      <c r="O16">
        <f t="shared" si="5"/>
        <v>1</v>
      </c>
    </row>
    <row r="17" spans="2:37" ht="16.5" thickBot="1" x14ac:dyDescent="0.3">
      <c r="B17" s="2"/>
      <c r="C17" s="57"/>
      <c r="D17" s="26" t="s">
        <v>22</v>
      </c>
      <c r="E17" s="23">
        <f>22+34</f>
        <v>56</v>
      </c>
      <c r="F17" s="23">
        <v>1</v>
      </c>
      <c r="G17" s="23">
        <v>73</v>
      </c>
      <c r="H17" s="24">
        <f t="shared" si="0"/>
        <v>3</v>
      </c>
      <c r="I17" s="23">
        <f t="shared" si="1"/>
        <v>73</v>
      </c>
      <c r="J17" s="25"/>
      <c r="K17" s="23">
        <v>52</v>
      </c>
      <c r="L17" s="24">
        <f t="shared" si="2"/>
        <v>21</v>
      </c>
      <c r="M17">
        <f t="shared" si="3"/>
        <v>20</v>
      </c>
      <c r="N17">
        <f t="shared" si="4"/>
        <v>0</v>
      </c>
      <c r="O17">
        <f t="shared" si="5"/>
        <v>3</v>
      </c>
    </row>
    <row r="18" spans="2:37" ht="15.75" x14ac:dyDescent="0.25">
      <c r="B18" s="2"/>
      <c r="C18" s="7"/>
      <c r="D18" s="6"/>
      <c r="E18" s="7"/>
      <c r="F18" s="7"/>
      <c r="G18" s="7"/>
      <c r="H18" s="7"/>
      <c r="I18" s="7"/>
      <c r="J18" s="7"/>
      <c r="K18" s="7"/>
      <c r="L18" s="7"/>
    </row>
    <row r="19" spans="2:37" ht="24" thickBot="1" x14ac:dyDescent="0.3">
      <c r="B19" s="2"/>
      <c r="C19" s="58" t="s">
        <v>11</v>
      </c>
      <c r="D19" s="58"/>
      <c r="E19" s="58"/>
      <c r="F19" s="58"/>
      <c r="G19" s="58"/>
      <c r="H19" s="58"/>
      <c r="I19" s="58"/>
      <c r="J19" s="58"/>
      <c r="K19" s="58"/>
      <c r="L19" s="58"/>
    </row>
    <row r="20" spans="2:37" ht="15.75" x14ac:dyDescent="0.25">
      <c r="B20" s="2"/>
      <c r="C20" s="45" t="s">
        <v>21</v>
      </c>
      <c r="D20" s="27">
        <v>3122</v>
      </c>
      <c r="E20" s="18"/>
      <c r="F20" s="18"/>
      <c r="G20" s="18"/>
      <c r="H20" s="19">
        <f t="shared" ref="H20:H29" si="6">(E20-G20)+M20</f>
        <v>0</v>
      </c>
      <c r="I20" s="18">
        <f t="shared" ref="I20:I29" si="7">G20</f>
        <v>0</v>
      </c>
      <c r="J20" s="18"/>
      <c r="K20" s="28"/>
      <c r="L20" s="19">
        <f t="shared" ref="L20:L29" si="8">(I20-K20)+N20</f>
        <v>0</v>
      </c>
      <c r="M20">
        <f t="shared" ref="M20:M29" si="9">F20*20</f>
        <v>0</v>
      </c>
      <c r="N20">
        <f t="shared" ref="N20:N29" si="10">J20*20</f>
        <v>0</v>
      </c>
    </row>
    <row r="21" spans="2:37" ht="16.5" thickBot="1" x14ac:dyDescent="0.3">
      <c r="B21" s="2"/>
      <c r="C21" s="46"/>
      <c r="D21" s="21">
        <v>3125</v>
      </c>
      <c r="E21" s="29"/>
      <c r="F21" s="23"/>
      <c r="G21" s="29"/>
      <c r="H21" s="24">
        <f t="shared" si="6"/>
        <v>0</v>
      </c>
      <c r="I21" s="23">
        <f t="shared" si="7"/>
        <v>0</v>
      </c>
      <c r="J21" s="23"/>
      <c r="K21" s="29"/>
      <c r="L21" s="24">
        <f t="shared" si="8"/>
        <v>0</v>
      </c>
      <c r="M21">
        <f t="shared" si="9"/>
        <v>0</v>
      </c>
      <c r="N21">
        <f t="shared" si="10"/>
        <v>0</v>
      </c>
    </row>
    <row r="22" spans="2:37" ht="15.75" x14ac:dyDescent="0.25">
      <c r="B22" s="2"/>
      <c r="C22" s="45" t="s">
        <v>7</v>
      </c>
      <c r="D22" s="16" t="s">
        <v>8</v>
      </c>
      <c r="E22" s="28"/>
      <c r="F22" s="18"/>
      <c r="G22" s="28"/>
      <c r="H22" s="19">
        <f t="shared" si="6"/>
        <v>0</v>
      </c>
      <c r="I22" s="18">
        <f>G22</f>
        <v>0</v>
      </c>
      <c r="J22" s="18"/>
      <c r="K22" s="28"/>
      <c r="L22" s="19">
        <f t="shared" si="8"/>
        <v>0</v>
      </c>
      <c r="M22">
        <f t="shared" si="9"/>
        <v>0</v>
      </c>
      <c r="N22">
        <f t="shared" si="10"/>
        <v>0</v>
      </c>
    </row>
    <row r="23" spans="2:37" ht="16.5" thickBot="1" x14ac:dyDescent="0.3">
      <c r="B23" s="2"/>
      <c r="C23" s="46"/>
      <c r="D23" s="26" t="s">
        <v>22</v>
      </c>
      <c r="E23" s="29"/>
      <c r="F23" s="23"/>
      <c r="G23" s="29"/>
      <c r="H23" s="24">
        <f t="shared" si="6"/>
        <v>0</v>
      </c>
      <c r="I23" s="23">
        <f t="shared" si="7"/>
        <v>0</v>
      </c>
      <c r="J23" s="23"/>
      <c r="K23" s="29"/>
      <c r="L23" s="24">
        <f t="shared" si="8"/>
        <v>0</v>
      </c>
      <c r="M23">
        <f t="shared" si="9"/>
        <v>0</v>
      </c>
      <c r="N23">
        <f t="shared" si="10"/>
        <v>0</v>
      </c>
    </row>
    <row r="24" spans="2:37" ht="15.75" x14ac:dyDescent="0.25">
      <c r="B24" s="2"/>
      <c r="C24" s="45" t="s">
        <v>9</v>
      </c>
      <c r="D24" s="16" t="s">
        <v>8</v>
      </c>
      <c r="E24" s="28"/>
      <c r="F24" s="18"/>
      <c r="G24" s="28"/>
      <c r="H24" s="19">
        <f t="shared" si="6"/>
        <v>0</v>
      </c>
      <c r="I24" s="18">
        <f t="shared" si="7"/>
        <v>0</v>
      </c>
      <c r="J24" s="18"/>
      <c r="K24" s="28"/>
      <c r="L24" s="19">
        <f t="shared" si="8"/>
        <v>0</v>
      </c>
      <c r="M24">
        <f t="shared" si="9"/>
        <v>0</v>
      </c>
      <c r="N24">
        <f t="shared" si="10"/>
        <v>0</v>
      </c>
    </row>
    <row r="25" spans="2:37" ht="16.5" thickBot="1" x14ac:dyDescent="0.3">
      <c r="B25" s="2"/>
      <c r="C25" s="46"/>
      <c r="D25" s="26" t="s">
        <v>22</v>
      </c>
      <c r="E25" s="29"/>
      <c r="F25" s="23"/>
      <c r="G25" s="29"/>
      <c r="H25" s="24">
        <f t="shared" si="6"/>
        <v>0</v>
      </c>
      <c r="I25" s="23">
        <f t="shared" si="7"/>
        <v>0</v>
      </c>
      <c r="J25" s="23"/>
      <c r="K25" s="29"/>
      <c r="L25" s="24">
        <f t="shared" si="8"/>
        <v>0</v>
      </c>
      <c r="M25">
        <f t="shared" si="9"/>
        <v>0</v>
      </c>
      <c r="N25">
        <f t="shared" si="10"/>
        <v>0</v>
      </c>
    </row>
    <row r="26" spans="2:37" ht="15.75" x14ac:dyDescent="0.25">
      <c r="B26" s="2"/>
      <c r="C26" s="45" t="s">
        <v>23</v>
      </c>
      <c r="D26" s="16" t="s">
        <v>8</v>
      </c>
      <c r="E26" s="28"/>
      <c r="F26" s="18"/>
      <c r="G26" s="28"/>
      <c r="H26" s="19">
        <f t="shared" si="6"/>
        <v>0</v>
      </c>
      <c r="I26" s="18">
        <f t="shared" si="7"/>
        <v>0</v>
      </c>
      <c r="J26" s="18"/>
      <c r="K26" s="28"/>
      <c r="L26" s="19">
        <f t="shared" si="8"/>
        <v>0</v>
      </c>
      <c r="M26">
        <f t="shared" si="9"/>
        <v>0</v>
      </c>
      <c r="N26">
        <f t="shared" si="10"/>
        <v>0</v>
      </c>
    </row>
    <row r="27" spans="2:37" ht="16.5" thickBot="1" x14ac:dyDescent="0.3">
      <c r="B27" s="2"/>
      <c r="C27" s="46"/>
      <c r="D27" s="26" t="s">
        <v>22</v>
      </c>
      <c r="E27" s="29"/>
      <c r="F27" s="23"/>
      <c r="G27" s="29"/>
      <c r="H27" s="24">
        <f t="shared" si="6"/>
        <v>0</v>
      </c>
      <c r="I27" s="23">
        <f t="shared" si="7"/>
        <v>0</v>
      </c>
      <c r="J27" s="23"/>
      <c r="K27" s="29"/>
      <c r="L27" s="24">
        <f t="shared" si="8"/>
        <v>0</v>
      </c>
      <c r="M27">
        <f t="shared" si="9"/>
        <v>0</v>
      </c>
      <c r="N27">
        <f t="shared" si="10"/>
        <v>0</v>
      </c>
    </row>
    <row r="28" spans="2:37" ht="15.75" x14ac:dyDescent="0.25">
      <c r="B28" s="2"/>
      <c r="C28" s="56" t="s">
        <v>18</v>
      </c>
      <c r="D28" s="16" t="s">
        <v>8</v>
      </c>
      <c r="E28" s="28"/>
      <c r="F28" s="18"/>
      <c r="G28" s="28"/>
      <c r="H28" s="19">
        <f t="shared" si="6"/>
        <v>0</v>
      </c>
      <c r="I28" s="18">
        <f t="shared" si="7"/>
        <v>0</v>
      </c>
      <c r="J28" s="18"/>
      <c r="K28" s="28"/>
      <c r="L28" s="19">
        <f t="shared" si="8"/>
        <v>0</v>
      </c>
      <c r="M28">
        <f t="shared" si="9"/>
        <v>0</v>
      </c>
      <c r="N28">
        <f t="shared" si="10"/>
        <v>0</v>
      </c>
    </row>
    <row r="29" spans="2:37" ht="16.5" thickBot="1" x14ac:dyDescent="0.3">
      <c r="B29" s="2"/>
      <c r="C29" s="57"/>
      <c r="D29" s="26" t="s">
        <v>22</v>
      </c>
      <c r="E29" s="29"/>
      <c r="F29" s="23"/>
      <c r="G29" s="29"/>
      <c r="H29" s="24">
        <f t="shared" si="6"/>
        <v>0</v>
      </c>
      <c r="I29" s="23">
        <f t="shared" si="7"/>
        <v>0</v>
      </c>
      <c r="J29" s="23"/>
      <c r="K29" s="29"/>
      <c r="L29" s="24">
        <f t="shared" si="8"/>
        <v>0</v>
      </c>
      <c r="M29">
        <f t="shared" si="9"/>
        <v>0</v>
      </c>
      <c r="N29">
        <f t="shared" si="10"/>
        <v>0</v>
      </c>
    </row>
    <row r="30" spans="2:37" ht="15.75" thickBot="1" x14ac:dyDescent="0.3"/>
    <row r="31" spans="2:37" ht="15" customHeight="1" x14ac:dyDescent="0.25">
      <c r="B31" s="47" t="s">
        <v>19</v>
      </c>
      <c r="C31" s="48"/>
      <c r="D31" s="48"/>
      <c r="E31" s="48"/>
      <c r="F31" s="49"/>
    </row>
    <row r="32" spans="2:37" s="4" customFormat="1" ht="15" customHeight="1" thickBot="1" x14ac:dyDescent="0.3">
      <c r="B32" s="50"/>
      <c r="C32" s="51"/>
      <c r="D32" s="51"/>
      <c r="E32" s="51"/>
      <c r="F32" s="5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</row>
    <row r="33" spans="2:37" s="4" customFormat="1" ht="45" customHeight="1" thickBot="1" x14ac:dyDescent="0.3">
      <c r="B33" s="3" t="s">
        <v>2</v>
      </c>
      <c r="C33" s="5" t="s">
        <v>12</v>
      </c>
      <c r="D33" s="9" t="s">
        <v>13</v>
      </c>
      <c r="E33" s="10" t="s">
        <v>33</v>
      </c>
      <c r="F33" s="11" t="s">
        <v>14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</row>
    <row r="34" spans="2:37" s="4" customFormat="1" ht="15" customHeight="1" x14ac:dyDescent="0.3">
      <c r="B34" s="43" t="s">
        <v>28</v>
      </c>
      <c r="C34" s="30" t="s">
        <v>15</v>
      </c>
      <c r="D34" s="32">
        <f>E6</f>
        <v>34</v>
      </c>
      <c r="E34" s="33">
        <f>F6</f>
        <v>1</v>
      </c>
      <c r="F34" s="34">
        <f>G6</f>
        <v>38</v>
      </c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</row>
    <row r="35" spans="2:37" s="4" customFormat="1" ht="15.75" customHeight="1" thickBot="1" x14ac:dyDescent="0.35">
      <c r="B35" s="44"/>
      <c r="C35" s="31" t="s">
        <v>16</v>
      </c>
      <c r="D35" s="35">
        <f>I6</f>
        <v>38</v>
      </c>
      <c r="E35" s="36">
        <f>J6</f>
        <v>0</v>
      </c>
      <c r="F35" s="37">
        <f>K6</f>
        <v>35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</row>
    <row r="36" spans="2:37" s="4" customFormat="1" ht="15.75" customHeight="1" x14ac:dyDescent="0.3">
      <c r="B36" s="43" t="s">
        <v>29</v>
      </c>
      <c r="C36" s="30" t="s">
        <v>15</v>
      </c>
      <c r="D36" s="38">
        <f>E7</f>
        <v>0</v>
      </c>
      <c r="E36" s="33">
        <f>F7</f>
        <v>0</v>
      </c>
      <c r="F36" s="34">
        <f>G7</f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</row>
    <row r="37" spans="2:37" s="4" customFormat="1" ht="15.75" customHeight="1" thickBot="1" x14ac:dyDescent="0.35">
      <c r="B37" s="44"/>
      <c r="C37" s="31" t="s">
        <v>16</v>
      </c>
      <c r="D37" s="39">
        <f>I7</f>
        <v>0</v>
      </c>
      <c r="E37" s="36">
        <f>J7</f>
        <v>0</v>
      </c>
      <c r="F37" s="37">
        <f>K7</f>
        <v>0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</row>
    <row r="38" spans="2:37" ht="15.75" x14ac:dyDescent="0.3">
      <c r="B38" s="55" t="s">
        <v>7</v>
      </c>
      <c r="C38" s="30" t="s">
        <v>15</v>
      </c>
      <c r="D38" s="38">
        <f>E8</f>
        <v>0</v>
      </c>
      <c r="E38" s="33">
        <f>F8</f>
        <v>0</v>
      </c>
      <c r="F38" s="34">
        <f>G8</f>
        <v>0</v>
      </c>
    </row>
    <row r="39" spans="2:37" ht="16.5" thickBot="1" x14ac:dyDescent="0.35">
      <c r="B39" s="54"/>
      <c r="C39" s="31" t="s">
        <v>16</v>
      </c>
      <c r="D39" s="39">
        <f>I8</f>
        <v>0</v>
      </c>
      <c r="E39" s="36">
        <f>J8</f>
        <v>0</v>
      </c>
      <c r="F39" s="37">
        <f>K8</f>
        <v>0</v>
      </c>
    </row>
    <row r="40" spans="2:37" ht="15.75" x14ac:dyDescent="0.3">
      <c r="B40" s="55" t="s">
        <v>9</v>
      </c>
      <c r="C40" s="30" t="s">
        <v>15</v>
      </c>
      <c r="D40" s="38">
        <f>E10</f>
        <v>33</v>
      </c>
      <c r="E40" s="33">
        <f>F10</f>
        <v>1</v>
      </c>
      <c r="F40" s="34">
        <f>G10</f>
        <v>42</v>
      </c>
    </row>
    <row r="41" spans="2:37" ht="16.5" thickBot="1" x14ac:dyDescent="0.35">
      <c r="B41" s="54"/>
      <c r="C41" s="31" t="s">
        <v>16</v>
      </c>
      <c r="D41" s="39">
        <f>I10</f>
        <v>42</v>
      </c>
      <c r="E41" s="36">
        <f>J10</f>
        <v>0</v>
      </c>
      <c r="F41" s="37">
        <f>K10</f>
        <v>32</v>
      </c>
    </row>
    <row r="42" spans="2:37" ht="15.75" x14ac:dyDescent="0.3">
      <c r="B42" s="55" t="s">
        <v>10</v>
      </c>
      <c r="C42" s="30" t="s">
        <v>15</v>
      </c>
      <c r="D42" s="38">
        <f>E12</f>
        <v>20</v>
      </c>
      <c r="E42" s="33">
        <f>F12</f>
        <v>0</v>
      </c>
      <c r="F42" s="34">
        <f>G12</f>
        <v>20</v>
      </c>
    </row>
    <row r="43" spans="2:37" ht="16.5" thickBot="1" x14ac:dyDescent="0.35">
      <c r="B43" s="54"/>
      <c r="C43" s="31" t="s">
        <v>16</v>
      </c>
      <c r="D43" s="39">
        <f>I12</f>
        <v>20</v>
      </c>
      <c r="E43" s="36">
        <f>J12</f>
        <v>0</v>
      </c>
      <c r="F43" s="37">
        <f>K12</f>
        <v>20</v>
      </c>
    </row>
    <row r="44" spans="2:37" ht="15.75" x14ac:dyDescent="0.3">
      <c r="B44" s="55" t="s">
        <v>17</v>
      </c>
      <c r="C44" s="30" t="s">
        <v>15</v>
      </c>
      <c r="D44" s="38">
        <f>E14</f>
        <v>0</v>
      </c>
      <c r="E44" s="33">
        <f>F14</f>
        <v>0</v>
      </c>
      <c r="F44" s="34">
        <f>G14</f>
        <v>0</v>
      </c>
    </row>
    <row r="45" spans="2:37" ht="16.5" thickBot="1" x14ac:dyDescent="0.35">
      <c r="B45" s="54"/>
      <c r="C45" s="31" t="s">
        <v>16</v>
      </c>
      <c r="D45" s="39">
        <f>I14</f>
        <v>0</v>
      </c>
      <c r="E45" s="36">
        <f>J14</f>
        <v>0</v>
      </c>
      <c r="F45" s="37">
        <f>K14</f>
        <v>0</v>
      </c>
    </row>
    <row r="46" spans="2:37" ht="15.75" x14ac:dyDescent="0.3">
      <c r="B46" s="55" t="s">
        <v>18</v>
      </c>
      <c r="C46" s="30" t="s">
        <v>15</v>
      </c>
      <c r="D46" s="38">
        <f>E16</f>
        <v>65</v>
      </c>
      <c r="E46" s="33">
        <f>F16</f>
        <v>1</v>
      </c>
      <c r="F46" s="34">
        <f>G16</f>
        <v>84</v>
      </c>
    </row>
    <row r="47" spans="2:37" ht="16.5" thickBot="1" x14ac:dyDescent="0.35">
      <c r="B47" s="54"/>
      <c r="C47" s="31" t="s">
        <v>16</v>
      </c>
      <c r="D47" s="39">
        <f>I16</f>
        <v>84</v>
      </c>
      <c r="E47" s="36">
        <f>J17</f>
        <v>0</v>
      </c>
      <c r="F47" s="37">
        <f>K16</f>
        <v>66</v>
      </c>
    </row>
    <row r="48" spans="2:37" ht="15.75" thickBot="1" x14ac:dyDescent="0.3"/>
    <row r="49" spans="2:6" ht="15" customHeight="1" x14ac:dyDescent="0.25">
      <c r="B49" s="47" t="s">
        <v>20</v>
      </c>
      <c r="C49" s="48"/>
      <c r="D49" s="48"/>
      <c r="E49" s="48"/>
      <c r="F49" s="49"/>
    </row>
    <row r="50" spans="2:6" ht="15.75" customHeight="1" thickBot="1" x14ac:dyDescent="0.3">
      <c r="B50" s="50"/>
      <c r="C50" s="51"/>
      <c r="D50" s="51"/>
      <c r="E50" s="51"/>
      <c r="F50" s="52"/>
    </row>
    <row r="51" spans="2:6" ht="45" customHeight="1" thickBot="1" x14ac:dyDescent="0.3">
      <c r="B51" s="3" t="s">
        <v>2</v>
      </c>
      <c r="C51" s="5" t="s">
        <v>12</v>
      </c>
      <c r="D51" s="9" t="s">
        <v>13</v>
      </c>
      <c r="E51" s="10" t="s">
        <v>33</v>
      </c>
      <c r="F51" s="11" t="s">
        <v>14</v>
      </c>
    </row>
    <row r="52" spans="2:6" ht="15.75" x14ac:dyDescent="0.3">
      <c r="B52" s="55" t="s">
        <v>7</v>
      </c>
      <c r="C52" s="30" t="s">
        <v>15</v>
      </c>
      <c r="D52" s="38">
        <f>E9</f>
        <v>0</v>
      </c>
      <c r="E52" s="33">
        <f>F9</f>
        <v>0</v>
      </c>
      <c r="F52" s="34">
        <f>G9</f>
        <v>0</v>
      </c>
    </row>
    <row r="53" spans="2:6" ht="16.5" thickBot="1" x14ac:dyDescent="0.35">
      <c r="B53" s="54"/>
      <c r="C53" s="31" t="s">
        <v>16</v>
      </c>
      <c r="D53" s="39">
        <f>I9</f>
        <v>0</v>
      </c>
      <c r="E53" s="36">
        <f>J9</f>
        <v>0</v>
      </c>
      <c r="F53" s="37">
        <f>K9</f>
        <v>0</v>
      </c>
    </row>
    <row r="54" spans="2:6" ht="15.75" x14ac:dyDescent="0.3">
      <c r="B54" s="55" t="s">
        <v>9</v>
      </c>
      <c r="C54" s="30" t="s">
        <v>15</v>
      </c>
      <c r="D54" s="38">
        <f>E11</f>
        <v>53</v>
      </c>
      <c r="E54" s="33">
        <f>F11</f>
        <v>1</v>
      </c>
      <c r="F54" s="34">
        <f>G11</f>
        <v>61</v>
      </c>
    </row>
    <row r="55" spans="2:6" ht="16.5" thickBot="1" x14ac:dyDescent="0.35">
      <c r="B55" s="54"/>
      <c r="C55" s="31" t="s">
        <v>16</v>
      </c>
      <c r="D55" s="39">
        <f>I11</f>
        <v>61</v>
      </c>
      <c r="E55" s="36">
        <f>J11</f>
        <v>0</v>
      </c>
      <c r="F55" s="37">
        <f>K11</f>
        <v>57</v>
      </c>
    </row>
    <row r="56" spans="2:6" ht="15.75" x14ac:dyDescent="0.3">
      <c r="B56" s="55" t="s">
        <v>10</v>
      </c>
      <c r="C56" s="30" t="s">
        <v>15</v>
      </c>
      <c r="D56" s="38">
        <f>E13</f>
        <v>13</v>
      </c>
      <c r="E56" s="33">
        <f>F13</f>
        <v>0</v>
      </c>
      <c r="F56" s="34">
        <f>G13</f>
        <v>13</v>
      </c>
    </row>
    <row r="57" spans="2:6" ht="16.5" thickBot="1" x14ac:dyDescent="0.35">
      <c r="B57" s="54"/>
      <c r="C57" s="31" t="s">
        <v>16</v>
      </c>
      <c r="D57" s="39">
        <f>I13</f>
        <v>13</v>
      </c>
      <c r="E57" s="36">
        <f>J13</f>
        <v>0</v>
      </c>
      <c r="F57" s="37">
        <f>K13</f>
        <v>13</v>
      </c>
    </row>
    <row r="58" spans="2:6" ht="15.75" x14ac:dyDescent="0.3">
      <c r="B58" s="55" t="s">
        <v>17</v>
      </c>
      <c r="C58" s="30" t="s">
        <v>15</v>
      </c>
      <c r="D58" s="38">
        <f>E15</f>
        <v>0</v>
      </c>
      <c r="E58" s="33">
        <f>F15</f>
        <v>0</v>
      </c>
      <c r="F58" s="34">
        <f>G15</f>
        <v>0</v>
      </c>
    </row>
    <row r="59" spans="2:6" ht="16.5" thickBot="1" x14ac:dyDescent="0.35">
      <c r="B59" s="54"/>
      <c r="C59" s="31" t="s">
        <v>16</v>
      </c>
      <c r="D59" s="39">
        <f>I15</f>
        <v>0</v>
      </c>
      <c r="E59" s="36">
        <f>J15</f>
        <v>0</v>
      </c>
      <c r="F59" s="37">
        <f>K15</f>
        <v>0</v>
      </c>
    </row>
    <row r="60" spans="2:6" ht="15.75" x14ac:dyDescent="0.3">
      <c r="B60" s="55" t="s">
        <v>18</v>
      </c>
      <c r="C60" s="30" t="s">
        <v>15</v>
      </c>
      <c r="D60" s="38">
        <f>E17</f>
        <v>56</v>
      </c>
      <c r="E60" s="33">
        <f>F17</f>
        <v>1</v>
      </c>
      <c r="F60" s="34">
        <f>G17</f>
        <v>73</v>
      </c>
    </row>
    <row r="61" spans="2:6" ht="16.5" thickBot="1" x14ac:dyDescent="0.35">
      <c r="B61" s="54"/>
      <c r="C61" s="31" t="s">
        <v>16</v>
      </c>
      <c r="D61" s="39">
        <f>I17</f>
        <v>73</v>
      </c>
      <c r="E61" s="36">
        <f>J17</f>
        <v>0</v>
      </c>
      <c r="F61" s="37">
        <f>K17</f>
        <v>52</v>
      </c>
    </row>
    <row r="62" spans="2:6" ht="15.75" thickBot="1" x14ac:dyDescent="0.3"/>
    <row r="63" spans="2:6" ht="15" customHeight="1" x14ac:dyDescent="0.25">
      <c r="B63" s="47" t="s">
        <v>25</v>
      </c>
      <c r="C63" s="48"/>
      <c r="D63" s="48"/>
      <c r="E63" s="48"/>
      <c r="F63" s="49"/>
    </row>
    <row r="64" spans="2:6" ht="15.75" customHeight="1" thickBot="1" x14ac:dyDescent="0.3">
      <c r="B64" s="50"/>
      <c r="C64" s="51"/>
      <c r="D64" s="51"/>
      <c r="E64" s="51"/>
      <c r="F64" s="52"/>
    </row>
    <row r="65" spans="2:6" ht="45" customHeight="1" thickBot="1" x14ac:dyDescent="0.3">
      <c r="B65" s="3" t="s">
        <v>2</v>
      </c>
      <c r="C65" s="5" t="s">
        <v>12</v>
      </c>
      <c r="D65" s="9" t="s">
        <v>13</v>
      </c>
      <c r="E65" s="10" t="s">
        <v>33</v>
      </c>
      <c r="F65" s="11" t="s">
        <v>14</v>
      </c>
    </row>
    <row r="66" spans="2:6" ht="15.75" x14ac:dyDescent="0.3">
      <c r="B66" s="43" t="s">
        <v>28</v>
      </c>
      <c r="C66" s="30" t="s">
        <v>15</v>
      </c>
      <c r="D66" s="38">
        <f>E20</f>
        <v>0</v>
      </c>
      <c r="E66" s="33">
        <f>F20</f>
        <v>0</v>
      </c>
      <c r="F66" s="34">
        <f>G20</f>
        <v>0</v>
      </c>
    </row>
    <row r="67" spans="2:6" ht="16.5" thickBot="1" x14ac:dyDescent="0.35">
      <c r="B67" s="44"/>
      <c r="C67" s="31" t="s">
        <v>16</v>
      </c>
      <c r="D67" s="39">
        <f>I20</f>
        <v>0</v>
      </c>
      <c r="E67" s="36">
        <f>J20</f>
        <v>0</v>
      </c>
      <c r="F67" s="37">
        <f>K20</f>
        <v>0</v>
      </c>
    </row>
    <row r="68" spans="2:6" ht="15.75" x14ac:dyDescent="0.3">
      <c r="B68" s="43" t="s">
        <v>29</v>
      </c>
      <c r="C68" s="30" t="s">
        <v>15</v>
      </c>
      <c r="D68" s="38">
        <f>E21</f>
        <v>0</v>
      </c>
      <c r="E68" s="33">
        <f>F21</f>
        <v>0</v>
      </c>
      <c r="F68" s="34">
        <f>G21</f>
        <v>0</v>
      </c>
    </row>
    <row r="69" spans="2:6" ht="16.5" thickBot="1" x14ac:dyDescent="0.35">
      <c r="B69" s="44"/>
      <c r="C69" s="31" t="s">
        <v>16</v>
      </c>
      <c r="D69" s="39">
        <f>I21</f>
        <v>0</v>
      </c>
      <c r="E69" s="36">
        <f>J21</f>
        <v>0</v>
      </c>
      <c r="F69" s="37">
        <f>K21</f>
        <v>0</v>
      </c>
    </row>
    <row r="70" spans="2:6" ht="15.75" x14ac:dyDescent="0.3">
      <c r="B70" s="55" t="s">
        <v>7</v>
      </c>
      <c r="C70" s="30" t="s">
        <v>15</v>
      </c>
      <c r="D70" s="38">
        <f>E22</f>
        <v>0</v>
      </c>
      <c r="E70" s="33">
        <f>F22</f>
        <v>0</v>
      </c>
      <c r="F70" s="34">
        <f>G22</f>
        <v>0</v>
      </c>
    </row>
    <row r="71" spans="2:6" ht="16.5" thickBot="1" x14ac:dyDescent="0.35">
      <c r="B71" s="54"/>
      <c r="C71" s="31" t="s">
        <v>16</v>
      </c>
      <c r="D71" s="39">
        <f>I22</f>
        <v>0</v>
      </c>
      <c r="E71" s="36">
        <f>J22</f>
        <v>0</v>
      </c>
      <c r="F71" s="37">
        <f>K22</f>
        <v>0</v>
      </c>
    </row>
    <row r="72" spans="2:6" ht="15.75" x14ac:dyDescent="0.3">
      <c r="B72" s="55" t="s">
        <v>9</v>
      </c>
      <c r="C72" s="30" t="s">
        <v>15</v>
      </c>
      <c r="D72" s="38">
        <f>E24</f>
        <v>0</v>
      </c>
      <c r="E72" s="33">
        <f>F24</f>
        <v>0</v>
      </c>
      <c r="F72" s="34">
        <f>G24</f>
        <v>0</v>
      </c>
    </row>
    <row r="73" spans="2:6" ht="16.5" thickBot="1" x14ac:dyDescent="0.35">
      <c r="B73" s="54"/>
      <c r="C73" s="31" t="s">
        <v>16</v>
      </c>
      <c r="D73" s="39">
        <f>I24</f>
        <v>0</v>
      </c>
      <c r="E73" s="36">
        <f>J24</f>
        <v>0</v>
      </c>
      <c r="F73" s="37">
        <f>K24</f>
        <v>0</v>
      </c>
    </row>
    <row r="74" spans="2:6" ht="15.75" x14ac:dyDescent="0.3">
      <c r="B74" s="43" t="s">
        <v>26</v>
      </c>
      <c r="C74" s="30" t="s">
        <v>15</v>
      </c>
      <c r="D74" s="38">
        <f>E26</f>
        <v>0</v>
      </c>
      <c r="E74" s="33">
        <f>F26</f>
        <v>0</v>
      </c>
      <c r="F74" s="34">
        <f>G26</f>
        <v>0</v>
      </c>
    </row>
    <row r="75" spans="2:6" ht="16.5" thickBot="1" x14ac:dyDescent="0.35">
      <c r="B75" s="44"/>
      <c r="C75" s="31" t="s">
        <v>16</v>
      </c>
      <c r="D75" s="39">
        <f>I26</f>
        <v>0</v>
      </c>
      <c r="E75" s="36">
        <f>J26</f>
        <v>0</v>
      </c>
      <c r="F75" s="37">
        <f>K26</f>
        <v>0</v>
      </c>
    </row>
    <row r="76" spans="2:6" ht="15.75" customHeight="1" x14ac:dyDescent="0.3">
      <c r="B76" s="45" t="s">
        <v>30</v>
      </c>
      <c r="C76" s="30" t="s">
        <v>15</v>
      </c>
      <c r="D76" s="38">
        <f>E28</f>
        <v>0</v>
      </c>
      <c r="E76" s="33">
        <f>F28</f>
        <v>0</v>
      </c>
      <c r="F76" s="34">
        <f>G28</f>
        <v>0</v>
      </c>
    </row>
    <row r="77" spans="2:6" ht="16.5" thickBot="1" x14ac:dyDescent="0.35">
      <c r="B77" s="46"/>
      <c r="C77" s="31" t="s">
        <v>16</v>
      </c>
      <c r="D77" s="39">
        <f>I28</f>
        <v>0</v>
      </c>
      <c r="E77" s="36">
        <f>J28</f>
        <v>0</v>
      </c>
      <c r="F77" s="37">
        <f>K28</f>
        <v>0</v>
      </c>
    </row>
    <row r="78" spans="2:6" ht="16.5" thickBot="1" x14ac:dyDescent="0.35">
      <c r="B78" s="40"/>
      <c r="C78" s="41"/>
      <c r="D78" s="42"/>
      <c r="E78" s="42"/>
      <c r="F78" s="42"/>
    </row>
    <row r="79" spans="2:6" ht="15" customHeight="1" x14ac:dyDescent="0.25">
      <c r="B79" s="47" t="s">
        <v>27</v>
      </c>
      <c r="C79" s="48"/>
      <c r="D79" s="48"/>
      <c r="E79" s="48"/>
      <c r="F79" s="49"/>
    </row>
    <row r="80" spans="2:6" ht="15.75" customHeight="1" thickBot="1" x14ac:dyDescent="0.3">
      <c r="B80" s="50"/>
      <c r="C80" s="51"/>
      <c r="D80" s="51"/>
      <c r="E80" s="51"/>
      <c r="F80" s="52"/>
    </row>
    <row r="81" spans="2:6" ht="45" customHeight="1" thickBot="1" x14ac:dyDescent="0.3">
      <c r="B81" s="3" t="s">
        <v>2</v>
      </c>
      <c r="C81" s="5" t="s">
        <v>12</v>
      </c>
      <c r="D81" s="9" t="s">
        <v>13</v>
      </c>
      <c r="E81" s="10" t="s">
        <v>33</v>
      </c>
      <c r="F81" s="11" t="s">
        <v>14</v>
      </c>
    </row>
    <row r="82" spans="2:6" ht="15.75" x14ac:dyDescent="0.3">
      <c r="B82" s="53" t="s">
        <v>7</v>
      </c>
      <c r="C82" s="30" t="s">
        <v>15</v>
      </c>
      <c r="D82" s="32">
        <f>E23</f>
        <v>0</v>
      </c>
      <c r="E82" s="33">
        <f>F23</f>
        <v>0</v>
      </c>
      <c r="F82" s="34">
        <f>G23</f>
        <v>0</v>
      </c>
    </row>
    <row r="83" spans="2:6" ht="16.5" thickBot="1" x14ac:dyDescent="0.35">
      <c r="B83" s="54"/>
      <c r="C83" s="31" t="s">
        <v>16</v>
      </c>
      <c r="D83" s="35">
        <f>I23</f>
        <v>0</v>
      </c>
      <c r="E83" s="36">
        <f>J23</f>
        <v>0</v>
      </c>
      <c r="F83" s="37">
        <f>K23</f>
        <v>0</v>
      </c>
    </row>
    <row r="84" spans="2:6" ht="15.75" x14ac:dyDescent="0.3">
      <c r="B84" s="55" t="s">
        <v>9</v>
      </c>
      <c r="C84" s="30" t="s">
        <v>15</v>
      </c>
      <c r="D84" s="32">
        <f>E25</f>
        <v>0</v>
      </c>
      <c r="E84" s="33">
        <f>F25</f>
        <v>0</v>
      </c>
      <c r="F84" s="34">
        <f>G25</f>
        <v>0</v>
      </c>
    </row>
    <row r="85" spans="2:6" ht="16.5" thickBot="1" x14ac:dyDescent="0.35">
      <c r="B85" s="54"/>
      <c r="C85" s="31" t="s">
        <v>16</v>
      </c>
      <c r="D85" s="35">
        <f>I25</f>
        <v>0</v>
      </c>
      <c r="E85" s="36">
        <f>J25</f>
        <v>0</v>
      </c>
      <c r="F85" s="37">
        <f>K25</f>
        <v>0</v>
      </c>
    </row>
    <row r="86" spans="2:6" ht="15.75" customHeight="1" x14ac:dyDescent="0.3">
      <c r="B86" s="43" t="s">
        <v>26</v>
      </c>
      <c r="C86" s="30" t="s">
        <v>15</v>
      </c>
      <c r="D86" s="32">
        <f>E27</f>
        <v>0</v>
      </c>
      <c r="E86" s="33">
        <f>F27</f>
        <v>0</v>
      </c>
      <c r="F86" s="34">
        <f>G27</f>
        <v>0</v>
      </c>
    </row>
    <row r="87" spans="2:6" ht="16.5" thickBot="1" x14ac:dyDescent="0.35">
      <c r="B87" s="44"/>
      <c r="C87" s="31" t="s">
        <v>16</v>
      </c>
      <c r="D87" s="35">
        <f>I27</f>
        <v>0</v>
      </c>
      <c r="E87" s="36">
        <f>J27</f>
        <v>0</v>
      </c>
      <c r="F87" s="37">
        <f>K27</f>
        <v>0</v>
      </c>
    </row>
    <row r="88" spans="2:6" ht="15.75" customHeight="1" x14ac:dyDescent="0.3">
      <c r="B88" s="45" t="s">
        <v>30</v>
      </c>
      <c r="C88" s="30" t="s">
        <v>15</v>
      </c>
      <c r="D88" s="32">
        <f>E29</f>
        <v>0</v>
      </c>
      <c r="E88" s="33">
        <f>F29</f>
        <v>0</v>
      </c>
      <c r="F88" s="34">
        <f>G29</f>
        <v>0</v>
      </c>
    </row>
    <row r="89" spans="2:6" ht="16.5" thickBot="1" x14ac:dyDescent="0.35">
      <c r="B89" s="46"/>
      <c r="C89" s="31" t="s">
        <v>16</v>
      </c>
      <c r="D89" s="35">
        <f>I29</f>
        <v>0</v>
      </c>
      <c r="E89" s="36">
        <f>J29</f>
        <v>0</v>
      </c>
      <c r="F89" s="37">
        <f>K29</f>
        <v>0</v>
      </c>
    </row>
  </sheetData>
  <mergeCells count="48">
    <mergeCell ref="B3:B4"/>
    <mergeCell ref="C3:L3"/>
    <mergeCell ref="C4:C5"/>
    <mergeCell ref="D4:D5"/>
    <mergeCell ref="E4:H4"/>
    <mergeCell ref="I4:L4"/>
    <mergeCell ref="C16:C17"/>
    <mergeCell ref="D1:F1"/>
    <mergeCell ref="J1:L1"/>
    <mergeCell ref="D2:F2"/>
    <mergeCell ref="J2:L2"/>
    <mergeCell ref="C6:C7"/>
    <mergeCell ref="C8:C9"/>
    <mergeCell ref="C10:C11"/>
    <mergeCell ref="C12:C13"/>
    <mergeCell ref="C14:C15"/>
    <mergeCell ref="B42:B43"/>
    <mergeCell ref="C19:L19"/>
    <mergeCell ref="C20:C21"/>
    <mergeCell ref="C22:C23"/>
    <mergeCell ref="C24:C25"/>
    <mergeCell ref="C26:C27"/>
    <mergeCell ref="C28:C29"/>
    <mergeCell ref="B31:F32"/>
    <mergeCell ref="B34:B35"/>
    <mergeCell ref="B36:B37"/>
    <mergeCell ref="B38:B39"/>
    <mergeCell ref="B40:B41"/>
    <mergeCell ref="B70:B71"/>
    <mergeCell ref="B44:B45"/>
    <mergeCell ref="B46:B47"/>
    <mergeCell ref="B49:F50"/>
    <mergeCell ref="B52:B53"/>
    <mergeCell ref="B54:B55"/>
    <mergeCell ref="B56:B57"/>
    <mergeCell ref="B58:B59"/>
    <mergeCell ref="B60:B61"/>
    <mergeCell ref="B63:F64"/>
    <mergeCell ref="B66:B67"/>
    <mergeCell ref="B68:B69"/>
    <mergeCell ref="B86:B87"/>
    <mergeCell ref="B88:B89"/>
    <mergeCell ref="B72:B73"/>
    <mergeCell ref="B74:B75"/>
    <mergeCell ref="B76:B77"/>
    <mergeCell ref="B79:F80"/>
    <mergeCell ref="B82:B83"/>
    <mergeCell ref="B84:B85"/>
  </mergeCells>
  <conditionalFormatting sqref="H6:H17 H20:H29">
    <cfRule type="cellIs" dxfId="59" priority="3" operator="lessThan">
      <formula>0</formula>
    </cfRule>
  </conditionalFormatting>
  <conditionalFormatting sqref="L6:L17">
    <cfRule type="cellIs" dxfId="58" priority="2" operator="lessThan">
      <formula>0</formula>
    </cfRule>
  </conditionalFormatting>
  <conditionalFormatting sqref="L20:L29">
    <cfRule type="cellIs" dxfId="57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89"/>
  <sheetViews>
    <sheetView zoomScale="75" zoomScaleNormal="75" workbookViewId="0">
      <selection activeCell="K16" sqref="K16"/>
    </sheetView>
  </sheetViews>
  <sheetFormatPr defaultRowHeight="15" x14ac:dyDescent="0.25"/>
  <cols>
    <col min="2" max="2" width="16" customWidth="1"/>
    <col min="3" max="3" width="22.28515625" customWidth="1"/>
    <col min="4" max="4" width="11.28515625" customWidth="1"/>
    <col min="5" max="12" width="12.5703125" customWidth="1"/>
  </cols>
  <sheetData>
    <row r="1" spans="1:14" ht="18.75" customHeight="1" x14ac:dyDescent="0.25">
      <c r="A1" s="1"/>
      <c r="C1" s="13" t="s">
        <v>15</v>
      </c>
      <c r="D1" s="59" t="s">
        <v>34</v>
      </c>
      <c r="E1" s="60"/>
      <c r="F1" s="61"/>
      <c r="I1" s="14" t="s">
        <v>16</v>
      </c>
      <c r="J1" s="62" t="s">
        <v>36</v>
      </c>
      <c r="K1" s="63"/>
      <c r="L1" s="64"/>
    </row>
    <row r="2" spans="1:14" ht="18.75" customHeight="1" x14ac:dyDescent="0.25">
      <c r="C2" s="13" t="s">
        <v>31</v>
      </c>
      <c r="D2" s="59" t="s">
        <v>35</v>
      </c>
      <c r="E2" s="60"/>
      <c r="F2" s="61"/>
      <c r="I2" s="14" t="s">
        <v>31</v>
      </c>
      <c r="J2" s="62" t="s">
        <v>37</v>
      </c>
      <c r="K2" s="63"/>
      <c r="L2" s="64"/>
    </row>
    <row r="3" spans="1:14" ht="24" thickBot="1" x14ac:dyDescent="0.3">
      <c r="B3" s="66"/>
      <c r="C3" s="67" t="s">
        <v>24</v>
      </c>
      <c r="D3" s="67"/>
      <c r="E3" s="67"/>
      <c r="F3" s="67"/>
      <c r="G3" s="67"/>
      <c r="H3" s="67"/>
      <c r="I3" s="67"/>
      <c r="J3" s="67"/>
      <c r="K3" s="67"/>
      <c r="L3" s="67"/>
    </row>
    <row r="4" spans="1:14" ht="19.5" thickBot="1" x14ac:dyDescent="0.3">
      <c r="B4" s="66"/>
      <c r="C4" s="55" t="s">
        <v>2</v>
      </c>
      <c r="D4" s="55" t="s">
        <v>3</v>
      </c>
      <c r="E4" s="69" t="s">
        <v>0</v>
      </c>
      <c r="F4" s="70"/>
      <c r="G4" s="70"/>
      <c r="H4" s="71"/>
      <c r="I4" s="72" t="s">
        <v>1</v>
      </c>
      <c r="J4" s="73"/>
      <c r="K4" s="73"/>
      <c r="L4" s="74"/>
    </row>
    <row r="5" spans="1:14" ht="32.25" thickBot="1" x14ac:dyDescent="0.3">
      <c r="B5" s="2"/>
      <c r="C5" s="54"/>
      <c r="D5" s="68"/>
      <c r="E5" s="12" t="s">
        <v>4</v>
      </c>
      <c r="F5" s="12" t="s">
        <v>32</v>
      </c>
      <c r="G5" s="12" t="s">
        <v>5</v>
      </c>
      <c r="H5" s="12" t="s">
        <v>6</v>
      </c>
      <c r="I5" s="8" t="s">
        <v>4</v>
      </c>
      <c r="J5" s="12" t="s">
        <v>32</v>
      </c>
      <c r="K5" s="12" t="s">
        <v>5</v>
      </c>
      <c r="L5" s="15" t="s">
        <v>6</v>
      </c>
    </row>
    <row r="6" spans="1:14" ht="16.5" customHeight="1" x14ac:dyDescent="0.25">
      <c r="B6" s="2"/>
      <c r="C6" s="45" t="s">
        <v>21</v>
      </c>
      <c r="D6" s="16">
        <v>3122</v>
      </c>
      <c r="E6" s="17">
        <v>34</v>
      </c>
      <c r="F6" s="18"/>
      <c r="G6" s="18">
        <v>17</v>
      </c>
      <c r="H6" s="19">
        <f t="shared" ref="H6:H17" si="0">(E6-G6)+M6</f>
        <v>17</v>
      </c>
      <c r="I6" s="18">
        <f t="shared" ref="I6:I17" si="1">G6</f>
        <v>17</v>
      </c>
      <c r="J6" s="20"/>
      <c r="K6" s="17">
        <v>17</v>
      </c>
      <c r="L6" s="19">
        <f t="shared" ref="L6:L17" si="2">(I6-K6)+N6</f>
        <v>0</v>
      </c>
      <c r="M6">
        <f t="shared" ref="M6:M17" si="3">F6*20</f>
        <v>0</v>
      </c>
      <c r="N6">
        <f t="shared" ref="N6:N17" si="4">J6*20</f>
        <v>0</v>
      </c>
    </row>
    <row r="7" spans="1:14" ht="15.75" customHeight="1" thickBot="1" x14ac:dyDescent="0.3">
      <c r="B7" s="2"/>
      <c r="C7" s="46"/>
      <c r="D7" s="21">
        <v>3125</v>
      </c>
      <c r="E7" s="22"/>
      <c r="F7" s="23"/>
      <c r="G7" s="23"/>
      <c r="H7" s="24">
        <f t="shared" si="0"/>
        <v>0</v>
      </c>
      <c r="I7" s="23">
        <f t="shared" si="1"/>
        <v>0</v>
      </c>
      <c r="J7" s="25"/>
      <c r="K7" s="22"/>
      <c r="L7" s="24">
        <f t="shared" si="2"/>
        <v>0</v>
      </c>
      <c r="M7">
        <f t="shared" si="3"/>
        <v>0</v>
      </c>
      <c r="N7">
        <f t="shared" si="4"/>
        <v>0</v>
      </c>
    </row>
    <row r="8" spans="1:14" ht="15.75" x14ac:dyDescent="0.25">
      <c r="B8" s="2"/>
      <c r="C8" s="45" t="s">
        <v>7</v>
      </c>
      <c r="D8" s="16" t="s">
        <v>8</v>
      </c>
      <c r="E8" s="17"/>
      <c r="F8" s="18"/>
      <c r="G8" s="18"/>
      <c r="H8" s="19">
        <f t="shared" si="0"/>
        <v>0</v>
      </c>
      <c r="I8" s="18">
        <f t="shared" si="1"/>
        <v>0</v>
      </c>
      <c r="J8" s="20"/>
      <c r="K8" s="17"/>
      <c r="L8" s="19">
        <f t="shared" si="2"/>
        <v>0</v>
      </c>
      <c r="M8">
        <f t="shared" si="3"/>
        <v>0</v>
      </c>
      <c r="N8">
        <f t="shared" si="4"/>
        <v>0</v>
      </c>
    </row>
    <row r="9" spans="1:14" ht="16.5" thickBot="1" x14ac:dyDescent="0.3">
      <c r="B9" s="2"/>
      <c r="C9" s="46"/>
      <c r="D9" s="26" t="s">
        <v>22</v>
      </c>
      <c r="E9" s="22"/>
      <c r="F9" s="23"/>
      <c r="G9" s="23"/>
      <c r="H9" s="24">
        <f t="shared" si="0"/>
        <v>0</v>
      </c>
      <c r="I9" s="23">
        <f t="shared" si="1"/>
        <v>0</v>
      </c>
      <c r="J9" s="25"/>
      <c r="K9" s="22"/>
      <c r="L9" s="24">
        <f t="shared" si="2"/>
        <v>0</v>
      </c>
      <c r="M9">
        <f t="shared" si="3"/>
        <v>0</v>
      </c>
      <c r="N9">
        <f t="shared" si="4"/>
        <v>0</v>
      </c>
    </row>
    <row r="10" spans="1:14" ht="15.75" x14ac:dyDescent="0.25">
      <c r="B10" s="2"/>
      <c r="C10" s="45" t="s">
        <v>9</v>
      </c>
      <c r="D10" s="16" t="s">
        <v>8</v>
      </c>
      <c r="E10" s="17">
        <v>32</v>
      </c>
      <c r="F10" s="18"/>
      <c r="G10" s="18">
        <v>29</v>
      </c>
      <c r="H10" s="19">
        <f t="shared" si="0"/>
        <v>3</v>
      </c>
      <c r="I10" s="18">
        <f t="shared" si="1"/>
        <v>29</v>
      </c>
      <c r="J10" s="20"/>
      <c r="K10" s="17">
        <v>24</v>
      </c>
      <c r="L10" s="19">
        <f t="shared" si="2"/>
        <v>5</v>
      </c>
      <c r="M10">
        <f t="shared" si="3"/>
        <v>0</v>
      </c>
      <c r="N10">
        <f t="shared" si="4"/>
        <v>0</v>
      </c>
    </row>
    <row r="11" spans="1:14" ht="16.5" thickBot="1" x14ac:dyDescent="0.3">
      <c r="B11" s="2"/>
      <c r="C11" s="46"/>
      <c r="D11" s="26" t="s">
        <v>22</v>
      </c>
      <c r="E11" s="22">
        <f>18+39</f>
        <v>57</v>
      </c>
      <c r="F11" s="23"/>
      <c r="G11" s="23">
        <v>52</v>
      </c>
      <c r="H11" s="24">
        <f t="shared" si="0"/>
        <v>5</v>
      </c>
      <c r="I11" s="23">
        <f t="shared" si="1"/>
        <v>52</v>
      </c>
      <c r="J11" s="25"/>
      <c r="K11" s="22">
        <v>51</v>
      </c>
      <c r="L11" s="24">
        <f t="shared" si="2"/>
        <v>1</v>
      </c>
      <c r="M11">
        <f t="shared" si="3"/>
        <v>0</v>
      </c>
      <c r="N11">
        <f t="shared" si="4"/>
        <v>0</v>
      </c>
    </row>
    <row r="12" spans="1:14" ht="15.75" x14ac:dyDescent="0.25">
      <c r="B12" s="2"/>
      <c r="C12" s="65" t="s">
        <v>10</v>
      </c>
      <c r="D12" s="16" t="s">
        <v>8</v>
      </c>
      <c r="E12" s="17">
        <v>20</v>
      </c>
      <c r="F12" s="18"/>
      <c r="G12" s="18">
        <v>20</v>
      </c>
      <c r="H12" s="19">
        <f t="shared" si="0"/>
        <v>0</v>
      </c>
      <c r="I12" s="18">
        <f t="shared" si="1"/>
        <v>20</v>
      </c>
      <c r="J12" s="20"/>
      <c r="K12" s="17">
        <v>20</v>
      </c>
      <c r="L12" s="19">
        <f t="shared" si="2"/>
        <v>0</v>
      </c>
      <c r="M12">
        <f t="shared" si="3"/>
        <v>0</v>
      </c>
      <c r="N12">
        <f t="shared" si="4"/>
        <v>0</v>
      </c>
    </row>
    <row r="13" spans="1:14" ht="16.5" thickBot="1" x14ac:dyDescent="0.3">
      <c r="B13" s="2"/>
      <c r="C13" s="46"/>
      <c r="D13" s="26" t="s">
        <v>22</v>
      </c>
      <c r="E13" s="22">
        <v>13</v>
      </c>
      <c r="F13" s="23"/>
      <c r="G13" s="23">
        <v>13</v>
      </c>
      <c r="H13" s="24">
        <f t="shared" si="0"/>
        <v>0</v>
      </c>
      <c r="I13" s="23">
        <f t="shared" si="1"/>
        <v>13</v>
      </c>
      <c r="J13" s="25"/>
      <c r="K13" s="22">
        <v>13</v>
      </c>
      <c r="L13" s="24">
        <f t="shared" si="2"/>
        <v>0</v>
      </c>
      <c r="M13">
        <f t="shared" si="3"/>
        <v>0</v>
      </c>
      <c r="N13">
        <f t="shared" si="4"/>
        <v>0</v>
      </c>
    </row>
    <row r="14" spans="1:14" ht="15.75" x14ac:dyDescent="0.25">
      <c r="B14" s="2"/>
      <c r="C14" s="56" t="s">
        <v>17</v>
      </c>
      <c r="D14" s="16" t="s">
        <v>8</v>
      </c>
      <c r="E14" s="17"/>
      <c r="F14" s="18"/>
      <c r="G14" s="18"/>
      <c r="H14" s="19">
        <f t="shared" si="0"/>
        <v>0</v>
      </c>
      <c r="I14" s="18">
        <f t="shared" si="1"/>
        <v>0</v>
      </c>
      <c r="J14" s="20"/>
      <c r="K14" s="17"/>
      <c r="L14" s="19">
        <f t="shared" si="2"/>
        <v>0</v>
      </c>
      <c r="M14">
        <f t="shared" si="3"/>
        <v>0</v>
      </c>
      <c r="N14">
        <f t="shared" si="4"/>
        <v>0</v>
      </c>
    </row>
    <row r="15" spans="1:14" ht="16.5" thickBot="1" x14ac:dyDescent="0.3">
      <c r="B15" s="2"/>
      <c r="C15" s="57"/>
      <c r="D15" s="26" t="s">
        <v>22</v>
      </c>
      <c r="E15" s="22"/>
      <c r="F15" s="23"/>
      <c r="G15" s="23"/>
      <c r="H15" s="24">
        <f t="shared" si="0"/>
        <v>0</v>
      </c>
      <c r="I15" s="23">
        <f t="shared" si="1"/>
        <v>0</v>
      </c>
      <c r="J15" s="25"/>
      <c r="K15" s="22"/>
      <c r="L15" s="24">
        <f t="shared" si="2"/>
        <v>0</v>
      </c>
      <c r="M15">
        <f t="shared" si="3"/>
        <v>0</v>
      </c>
      <c r="N15">
        <f t="shared" si="4"/>
        <v>0</v>
      </c>
    </row>
    <row r="16" spans="1:14" ht="15.75" x14ac:dyDescent="0.25">
      <c r="B16" s="2"/>
      <c r="C16" s="56" t="s">
        <v>18</v>
      </c>
      <c r="D16" s="16" t="s">
        <v>8</v>
      </c>
      <c r="E16" s="18">
        <v>66</v>
      </c>
      <c r="F16" s="18"/>
      <c r="G16" s="18">
        <v>45</v>
      </c>
      <c r="H16" s="19">
        <f t="shared" si="0"/>
        <v>21</v>
      </c>
      <c r="I16" s="18">
        <f t="shared" si="1"/>
        <v>45</v>
      </c>
      <c r="J16" s="20"/>
      <c r="K16" s="18">
        <v>15</v>
      </c>
      <c r="L16" s="19">
        <f t="shared" si="2"/>
        <v>30</v>
      </c>
      <c r="M16">
        <f t="shared" si="3"/>
        <v>0</v>
      </c>
      <c r="N16">
        <f t="shared" si="4"/>
        <v>0</v>
      </c>
    </row>
    <row r="17" spans="2:37" ht="16.5" thickBot="1" x14ac:dyDescent="0.3">
      <c r="B17" s="2"/>
      <c r="C17" s="57"/>
      <c r="D17" s="26" t="s">
        <v>22</v>
      </c>
      <c r="E17" s="23">
        <v>52</v>
      </c>
      <c r="F17" s="23"/>
      <c r="G17" s="23">
        <v>23</v>
      </c>
      <c r="H17" s="24">
        <f t="shared" si="0"/>
        <v>29</v>
      </c>
      <c r="I17" s="23">
        <f t="shared" si="1"/>
        <v>23</v>
      </c>
      <c r="J17" s="25"/>
      <c r="K17" s="23">
        <v>0</v>
      </c>
      <c r="L17" s="24">
        <f t="shared" si="2"/>
        <v>23</v>
      </c>
      <c r="M17">
        <f t="shared" si="3"/>
        <v>0</v>
      </c>
      <c r="N17">
        <f t="shared" si="4"/>
        <v>0</v>
      </c>
    </row>
    <row r="18" spans="2:37" ht="15.75" x14ac:dyDescent="0.25">
      <c r="B18" s="2"/>
      <c r="C18" s="7"/>
      <c r="D18" s="6"/>
      <c r="E18" s="7"/>
      <c r="F18" s="7"/>
      <c r="G18" s="7"/>
      <c r="H18" s="7"/>
      <c r="I18" s="7"/>
      <c r="J18" s="7"/>
      <c r="K18" s="7"/>
      <c r="L18" s="7"/>
    </row>
    <row r="19" spans="2:37" ht="24" thickBot="1" x14ac:dyDescent="0.3">
      <c r="B19" s="2"/>
      <c r="C19" s="58" t="s">
        <v>11</v>
      </c>
      <c r="D19" s="58"/>
      <c r="E19" s="58"/>
      <c r="F19" s="58"/>
      <c r="G19" s="58"/>
      <c r="H19" s="58"/>
      <c r="I19" s="58"/>
      <c r="J19" s="58"/>
      <c r="K19" s="58"/>
      <c r="L19" s="58"/>
    </row>
    <row r="20" spans="2:37" ht="15.75" x14ac:dyDescent="0.25">
      <c r="B20" s="2"/>
      <c r="C20" s="45" t="s">
        <v>21</v>
      </c>
      <c r="D20" s="27">
        <v>3122</v>
      </c>
      <c r="E20" s="18"/>
      <c r="F20" s="18"/>
      <c r="G20" s="18"/>
      <c r="H20" s="19">
        <f t="shared" ref="H20:H29" si="5">(E20-G20)+M20</f>
        <v>0</v>
      </c>
      <c r="I20" s="18">
        <f t="shared" ref="I20:I29" si="6">G20</f>
        <v>0</v>
      </c>
      <c r="J20" s="18"/>
      <c r="K20" s="28"/>
      <c r="L20" s="19">
        <f t="shared" ref="L20:L29" si="7">(I20-K20)+N20</f>
        <v>0</v>
      </c>
      <c r="M20">
        <f t="shared" ref="M20:M29" si="8">F20*20</f>
        <v>0</v>
      </c>
      <c r="N20">
        <f t="shared" ref="N20:N29" si="9">J20*20</f>
        <v>0</v>
      </c>
    </row>
    <row r="21" spans="2:37" ht="16.5" thickBot="1" x14ac:dyDescent="0.3">
      <c r="B21" s="2"/>
      <c r="C21" s="46"/>
      <c r="D21" s="21">
        <v>3125</v>
      </c>
      <c r="E21" s="29"/>
      <c r="F21" s="23"/>
      <c r="G21" s="29"/>
      <c r="H21" s="24">
        <f t="shared" si="5"/>
        <v>0</v>
      </c>
      <c r="I21" s="23">
        <f t="shared" si="6"/>
        <v>0</v>
      </c>
      <c r="J21" s="23"/>
      <c r="K21" s="29"/>
      <c r="L21" s="24">
        <f t="shared" si="7"/>
        <v>0</v>
      </c>
      <c r="M21">
        <f t="shared" si="8"/>
        <v>0</v>
      </c>
      <c r="N21">
        <f t="shared" si="9"/>
        <v>0</v>
      </c>
    </row>
    <row r="22" spans="2:37" ht="15.75" x14ac:dyDescent="0.25">
      <c r="B22" s="2"/>
      <c r="C22" s="45" t="s">
        <v>7</v>
      </c>
      <c r="D22" s="16" t="s">
        <v>8</v>
      </c>
      <c r="E22" s="28"/>
      <c r="F22" s="18"/>
      <c r="G22" s="28"/>
      <c r="H22" s="19">
        <f t="shared" si="5"/>
        <v>0</v>
      </c>
      <c r="I22" s="18">
        <f>G22</f>
        <v>0</v>
      </c>
      <c r="J22" s="18"/>
      <c r="K22" s="28"/>
      <c r="L22" s="19">
        <f t="shared" si="7"/>
        <v>0</v>
      </c>
      <c r="M22">
        <f t="shared" si="8"/>
        <v>0</v>
      </c>
      <c r="N22">
        <f t="shared" si="9"/>
        <v>0</v>
      </c>
    </row>
    <row r="23" spans="2:37" ht="16.5" thickBot="1" x14ac:dyDescent="0.3">
      <c r="B23" s="2"/>
      <c r="C23" s="46"/>
      <c r="D23" s="26" t="s">
        <v>22</v>
      </c>
      <c r="E23" s="29"/>
      <c r="F23" s="23"/>
      <c r="G23" s="29"/>
      <c r="H23" s="24">
        <f t="shared" si="5"/>
        <v>0</v>
      </c>
      <c r="I23" s="23">
        <f t="shared" si="6"/>
        <v>0</v>
      </c>
      <c r="J23" s="23"/>
      <c r="K23" s="29"/>
      <c r="L23" s="24">
        <f t="shared" si="7"/>
        <v>0</v>
      </c>
      <c r="M23">
        <f t="shared" si="8"/>
        <v>0</v>
      </c>
      <c r="N23">
        <f t="shared" si="9"/>
        <v>0</v>
      </c>
    </row>
    <row r="24" spans="2:37" ht="15.75" x14ac:dyDescent="0.25">
      <c r="B24" s="2"/>
      <c r="C24" s="45" t="s">
        <v>9</v>
      </c>
      <c r="D24" s="16" t="s">
        <v>8</v>
      </c>
      <c r="E24" s="28"/>
      <c r="F24" s="18"/>
      <c r="G24" s="28"/>
      <c r="H24" s="19">
        <f t="shared" si="5"/>
        <v>0</v>
      </c>
      <c r="I24" s="18">
        <f t="shared" si="6"/>
        <v>0</v>
      </c>
      <c r="J24" s="18"/>
      <c r="K24" s="28"/>
      <c r="L24" s="19">
        <f t="shared" si="7"/>
        <v>0</v>
      </c>
      <c r="M24">
        <f t="shared" si="8"/>
        <v>0</v>
      </c>
      <c r="N24">
        <f t="shared" si="9"/>
        <v>0</v>
      </c>
    </row>
    <row r="25" spans="2:37" ht="16.5" thickBot="1" x14ac:dyDescent="0.3">
      <c r="B25" s="2"/>
      <c r="C25" s="46"/>
      <c r="D25" s="26" t="s">
        <v>22</v>
      </c>
      <c r="E25" s="29"/>
      <c r="F25" s="23"/>
      <c r="G25" s="29"/>
      <c r="H25" s="24">
        <f t="shared" si="5"/>
        <v>0</v>
      </c>
      <c r="I25" s="23">
        <f t="shared" si="6"/>
        <v>0</v>
      </c>
      <c r="J25" s="23"/>
      <c r="K25" s="29"/>
      <c r="L25" s="24">
        <f t="shared" si="7"/>
        <v>0</v>
      </c>
      <c r="M25">
        <f t="shared" si="8"/>
        <v>0</v>
      </c>
      <c r="N25">
        <f t="shared" si="9"/>
        <v>0</v>
      </c>
    </row>
    <row r="26" spans="2:37" ht="15.75" x14ac:dyDescent="0.25">
      <c r="B26" s="2"/>
      <c r="C26" s="45" t="s">
        <v>23</v>
      </c>
      <c r="D26" s="16" t="s">
        <v>8</v>
      </c>
      <c r="E26" s="28"/>
      <c r="F26" s="18"/>
      <c r="G26" s="28"/>
      <c r="H26" s="19">
        <f t="shared" si="5"/>
        <v>0</v>
      </c>
      <c r="I26" s="18">
        <f t="shared" si="6"/>
        <v>0</v>
      </c>
      <c r="J26" s="18"/>
      <c r="K26" s="28"/>
      <c r="L26" s="19">
        <f t="shared" si="7"/>
        <v>0</v>
      </c>
      <c r="M26">
        <f t="shared" si="8"/>
        <v>0</v>
      </c>
      <c r="N26">
        <f t="shared" si="9"/>
        <v>0</v>
      </c>
    </row>
    <row r="27" spans="2:37" ht="16.5" thickBot="1" x14ac:dyDescent="0.3">
      <c r="B27" s="2"/>
      <c r="C27" s="46"/>
      <c r="D27" s="26" t="s">
        <v>22</v>
      </c>
      <c r="E27" s="29"/>
      <c r="F27" s="23"/>
      <c r="G27" s="29"/>
      <c r="H27" s="24">
        <f t="shared" si="5"/>
        <v>0</v>
      </c>
      <c r="I27" s="23">
        <f t="shared" si="6"/>
        <v>0</v>
      </c>
      <c r="J27" s="23"/>
      <c r="K27" s="29"/>
      <c r="L27" s="24">
        <f t="shared" si="7"/>
        <v>0</v>
      </c>
      <c r="M27">
        <f t="shared" si="8"/>
        <v>0</v>
      </c>
      <c r="N27">
        <f t="shared" si="9"/>
        <v>0</v>
      </c>
    </row>
    <row r="28" spans="2:37" ht="15.75" x14ac:dyDescent="0.25">
      <c r="B28" s="2"/>
      <c r="C28" s="56" t="s">
        <v>18</v>
      </c>
      <c r="D28" s="16" t="s">
        <v>8</v>
      </c>
      <c r="E28" s="28"/>
      <c r="F28" s="18"/>
      <c r="G28" s="28"/>
      <c r="H28" s="19">
        <f t="shared" si="5"/>
        <v>0</v>
      </c>
      <c r="I28" s="18">
        <f t="shared" si="6"/>
        <v>0</v>
      </c>
      <c r="J28" s="18"/>
      <c r="K28" s="28"/>
      <c r="L28" s="19">
        <f t="shared" si="7"/>
        <v>0</v>
      </c>
      <c r="M28">
        <f t="shared" si="8"/>
        <v>0</v>
      </c>
      <c r="N28">
        <f t="shared" si="9"/>
        <v>0</v>
      </c>
    </row>
    <row r="29" spans="2:37" ht="16.5" thickBot="1" x14ac:dyDescent="0.3">
      <c r="B29" s="2"/>
      <c r="C29" s="57"/>
      <c r="D29" s="26" t="s">
        <v>22</v>
      </c>
      <c r="E29" s="29"/>
      <c r="F29" s="23"/>
      <c r="G29" s="29"/>
      <c r="H29" s="24">
        <f t="shared" si="5"/>
        <v>0</v>
      </c>
      <c r="I29" s="23">
        <f t="shared" si="6"/>
        <v>0</v>
      </c>
      <c r="J29" s="23"/>
      <c r="K29" s="29"/>
      <c r="L29" s="24">
        <f t="shared" si="7"/>
        <v>0</v>
      </c>
      <c r="M29">
        <f t="shared" si="8"/>
        <v>0</v>
      </c>
      <c r="N29">
        <f t="shared" si="9"/>
        <v>0</v>
      </c>
    </row>
    <row r="30" spans="2:37" ht="15.75" thickBot="1" x14ac:dyDescent="0.3"/>
    <row r="31" spans="2:37" ht="15" customHeight="1" x14ac:dyDescent="0.25">
      <c r="B31" s="47" t="s">
        <v>19</v>
      </c>
      <c r="C31" s="48"/>
      <c r="D31" s="48"/>
      <c r="E31" s="48"/>
      <c r="F31" s="49"/>
    </row>
    <row r="32" spans="2:37" s="4" customFormat="1" ht="15" customHeight="1" thickBot="1" x14ac:dyDescent="0.3">
      <c r="B32" s="50"/>
      <c r="C32" s="51"/>
      <c r="D32" s="51"/>
      <c r="E32" s="51"/>
      <c r="F32" s="5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</row>
    <row r="33" spans="2:37" s="4" customFormat="1" ht="45" customHeight="1" thickBot="1" x14ac:dyDescent="0.3">
      <c r="B33" s="3" t="s">
        <v>2</v>
      </c>
      <c r="C33" s="5" t="s">
        <v>12</v>
      </c>
      <c r="D33" s="9" t="s">
        <v>13</v>
      </c>
      <c r="E33" s="10" t="s">
        <v>33</v>
      </c>
      <c r="F33" s="11" t="s">
        <v>14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</row>
    <row r="34" spans="2:37" s="4" customFormat="1" ht="15" customHeight="1" x14ac:dyDescent="0.3">
      <c r="B34" s="43" t="s">
        <v>28</v>
      </c>
      <c r="C34" s="30" t="s">
        <v>15</v>
      </c>
      <c r="D34" s="32">
        <f>E6</f>
        <v>34</v>
      </c>
      <c r="E34" s="33">
        <f>F6</f>
        <v>0</v>
      </c>
      <c r="F34" s="34">
        <f>G6</f>
        <v>17</v>
      </c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</row>
    <row r="35" spans="2:37" s="4" customFormat="1" ht="15.75" customHeight="1" thickBot="1" x14ac:dyDescent="0.35">
      <c r="B35" s="44"/>
      <c r="C35" s="31" t="s">
        <v>16</v>
      </c>
      <c r="D35" s="35">
        <f>I6</f>
        <v>17</v>
      </c>
      <c r="E35" s="36">
        <f>J6</f>
        <v>0</v>
      </c>
      <c r="F35" s="37">
        <f>K6</f>
        <v>17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</row>
    <row r="36" spans="2:37" s="4" customFormat="1" ht="15.75" customHeight="1" x14ac:dyDescent="0.3">
      <c r="B36" s="43" t="s">
        <v>29</v>
      </c>
      <c r="C36" s="30" t="s">
        <v>15</v>
      </c>
      <c r="D36" s="38">
        <f>E7</f>
        <v>0</v>
      </c>
      <c r="E36" s="33">
        <f>F7</f>
        <v>0</v>
      </c>
      <c r="F36" s="34">
        <f>G7</f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</row>
    <row r="37" spans="2:37" s="4" customFormat="1" ht="15.75" customHeight="1" thickBot="1" x14ac:dyDescent="0.35">
      <c r="B37" s="44"/>
      <c r="C37" s="31" t="s">
        <v>16</v>
      </c>
      <c r="D37" s="39">
        <f>I7</f>
        <v>0</v>
      </c>
      <c r="E37" s="36">
        <f>J7</f>
        <v>0</v>
      </c>
      <c r="F37" s="37">
        <f>K7</f>
        <v>0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</row>
    <row r="38" spans="2:37" ht="15.75" x14ac:dyDescent="0.3">
      <c r="B38" s="55" t="s">
        <v>7</v>
      </c>
      <c r="C38" s="30" t="s">
        <v>15</v>
      </c>
      <c r="D38" s="38">
        <f>E8</f>
        <v>0</v>
      </c>
      <c r="E38" s="33">
        <f>F8</f>
        <v>0</v>
      </c>
      <c r="F38" s="34">
        <f>G8</f>
        <v>0</v>
      </c>
    </row>
    <row r="39" spans="2:37" ht="16.5" thickBot="1" x14ac:dyDescent="0.35">
      <c r="B39" s="54"/>
      <c r="C39" s="31" t="s">
        <v>16</v>
      </c>
      <c r="D39" s="39">
        <f>I8</f>
        <v>0</v>
      </c>
      <c r="E39" s="36">
        <f>J8</f>
        <v>0</v>
      </c>
      <c r="F39" s="37">
        <f>K8</f>
        <v>0</v>
      </c>
    </row>
    <row r="40" spans="2:37" ht="15.75" x14ac:dyDescent="0.3">
      <c r="B40" s="55" t="s">
        <v>9</v>
      </c>
      <c r="C40" s="30" t="s">
        <v>15</v>
      </c>
      <c r="D40" s="38">
        <f>E10</f>
        <v>32</v>
      </c>
      <c r="E40" s="33">
        <f>F10</f>
        <v>0</v>
      </c>
      <c r="F40" s="34">
        <f>G10</f>
        <v>29</v>
      </c>
    </row>
    <row r="41" spans="2:37" ht="16.5" thickBot="1" x14ac:dyDescent="0.35">
      <c r="B41" s="54"/>
      <c r="C41" s="31" t="s">
        <v>16</v>
      </c>
      <c r="D41" s="39">
        <f>I10</f>
        <v>29</v>
      </c>
      <c r="E41" s="36">
        <f>J10</f>
        <v>0</v>
      </c>
      <c r="F41" s="37">
        <f>K10</f>
        <v>24</v>
      </c>
    </row>
    <row r="42" spans="2:37" ht="15.75" x14ac:dyDescent="0.3">
      <c r="B42" s="55" t="s">
        <v>10</v>
      </c>
      <c r="C42" s="30" t="s">
        <v>15</v>
      </c>
      <c r="D42" s="38">
        <f>E12</f>
        <v>20</v>
      </c>
      <c r="E42" s="33">
        <f>F12</f>
        <v>0</v>
      </c>
      <c r="F42" s="34">
        <f>G12</f>
        <v>20</v>
      </c>
    </row>
    <row r="43" spans="2:37" ht="16.5" thickBot="1" x14ac:dyDescent="0.35">
      <c r="B43" s="54"/>
      <c r="C43" s="31" t="s">
        <v>16</v>
      </c>
      <c r="D43" s="39">
        <f>I12</f>
        <v>20</v>
      </c>
      <c r="E43" s="36">
        <f>J12</f>
        <v>0</v>
      </c>
      <c r="F43" s="37">
        <f>K12</f>
        <v>20</v>
      </c>
    </row>
    <row r="44" spans="2:37" ht="15.75" x14ac:dyDescent="0.3">
      <c r="B44" s="55" t="s">
        <v>17</v>
      </c>
      <c r="C44" s="30" t="s">
        <v>15</v>
      </c>
      <c r="D44" s="38">
        <f>E14</f>
        <v>0</v>
      </c>
      <c r="E44" s="33">
        <f>F14</f>
        <v>0</v>
      </c>
      <c r="F44" s="34">
        <f>G14</f>
        <v>0</v>
      </c>
    </row>
    <row r="45" spans="2:37" ht="16.5" thickBot="1" x14ac:dyDescent="0.35">
      <c r="B45" s="54"/>
      <c r="C45" s="31" t="s">
        <v>16</v>
      </c>
      <c r="D45" s="39">
        <f>I14</f>
        <v>0</v>
      </c>
      <c r="E45" s="36">
        <f>J14</f>
        <v>0</v>
      </c>
      <c r="F45" s="37">
        <f>K14</f>
        <v>0</v>
      </c>
    </row>
    <row r="46" spans="2:37" ht="15.75" x14ac:dyDescent="0.3">
      <c r="B46" s="55" t="s">
        <v>18</v>
      </c>
      <c r="C46" s="30" t="s">
        <v>15</v>
      </c>
      <c r="D46" s="38">
        <f>E16</f>
        <v>66</v>
      </c>
      <c r="E46" s="33">
        <f>F16</f>
        <v>0</v>
      </c>
      <c r="F46" s="34">
        <f>G16</f>
        <v>45</v>
      </c>
    </row>
    <row r="47" spans="2:37" ht="16.5" thickBot="1" x14ac:dyDescent="0.35">
      <c r="B47" s="54"/>
      <c r="C47" s="31" t="s">
        <v>16</v>
      </c>
      <c r="D47" s="39">
        <f>I16</f>
        <v>45</v>
      </c>
      <c r="E47" s="36">
        <f>J17</f>
        <v>0</v>
      </c>
      <c r="F47" s="37">
        <f>K16</f>
        <v>15</v>
      </c>
    </row>
    <row r="48" spans="2:37" ht="15.75" thickBot="1" x14ac:dyDescent="0.3"/>
    <row r="49" spans="2:6" ht="15" customHeight="1" x14ac:dyDescent="0.25">
      <c r="B49" s="47" t="s">
        <v>20</v>
      </c>
      <c r="C49" s="48"/>
      <c r="D49" s="48"/>
      <c r="E49" s="48"/>
      <c r="F49" s="49"/>
    </row>
    <row r="50" spans="2:6" ht="15.75" customHeight="1" thickBot="1" x14ac:dyDescent="0.3">
      <c r="B50" s="50"/>
      <c r="C50" s="51"/>
      <c r="D50" s="51"/>
      <c r="E50" s="51"/>
      <c r="F50" s="52"/>
    </row>
    <row r="51" spans="2:6" ht="45" customHeight="1" thickBot="1" x14ac:dyDescent="0.3">
      <c r="B51" s="3" t="s">
        <v>2</v>
      </c>
      <c r="C51" s="5" t="s">
        <v>12</v>
      </c>
      <c r="D51" s="9" t="s">
        <v>13</v>
      </c>
      <c r="E51" s="10" t="s">
        <v>33</v>
      </c>
      <c r="F51" s="11" t="s">
        <v>14</v>
      </c>
    </row>
    <row r="52" spans="2:6" ht="15.75" x14ac:dyDescent="0.3">
      <c r="B52" s="55" t="s">
        <v>7</v>
      </c>
      <c r="C52" s="30" t="s">
        <v>15</v>
      </c>
      <c r="D52" s="38">
        <f>E9</f>
        <v>0</v>
      </c>
      <c r="E52" s="33">
        <f>F9</f>
        <v>0</v>
      </c>
      <c r="F52" s="34">
        <f>G9</f>
        <v>0</v>
      </c>
    </row>
    <row r="53" spans="2:6" ht="16.5" thickBot="1" x14ac:dyDescent="0.35">
      <c r="B53" s="54"/>
      <c r="C53" s="31" t="s">
        <v>16</v>
      </c>
      <c r="D53" s="39">
        <f>I9</f>
        <v>0</v>
      </c>
      <c r="E53" s="36">
        <f>J9</f>
        <v>0</v>
      </c>
      <c r="F53" s="37">
        <f>K9</f>
        <v>0</v>
      </c>
    </row>
    <row r="54" spans="2:6" ht="15.75" x14ac:dyDescent="0.3">
      <c r="B54" s="55" t="s">
        <v>9</v>
      </c>
      <c r="C54" s="30" t="s">
        <v>15</v>
      </c>
      <c r="D54" s="38">
        <f>E11</f>
        <v>57</v>
      </c>
      <c r="E54" s="33">
        <f>F11</f>
        <v>0</v>
      </c>
      <c r="F54" s="34">
        <f>G11</f>
        <v>52</v>
      </c>
    </row>
    <row r="55" spans="2:6" ht="16.5" thickBot="1" x14ac:dyDescent="0.35">
      <c r="B55" s="54"/>
      <c r="C55" s="31" t="s">
        <v>16</v>
      </c>
      <c r="D55" s="39">
        <f>I11</f>
        <v>52</v>
      </c>
      <c r="E55" s="36">
        <f>J11</f>
        <v>0</v>
      </c>
      <c r="F55" s="37">
        <f>K11</f>
        <v>51</v>
      </c>
    </row>
    <row r="56" spans="2:6" ht="15.75" x14ac:dyDescent="0.3">
      <c r="B56" s="55" t="s">
        <v>10</v>
      </c>
      <c r="C56" s="30" t="s">
        <v>15</v>
      </c>
      <c r="D56" s="38">
        <f>E13</f>
        <v>13</v>
      </c>
      <c r="E56" s="33">
        <f>F13</f>
        <v>0</v>
      </c>
      <c r="F56" s="34">
        <f>G13</f>
        <v>13</v>
      </c>
    </row>
    <row r="57" spans="2:6" ht="16.5" thickBot="1" x14ac:dyDescent="0.35">
      <c r="B57" s="54"/>
      <c r="C57" s="31" t="s">
        <v>16</v>
      </c>
      <c r="D57" s="39">
        <f>I13</f>
        <v>13</v>
      </c>
      <c r="E57" s="36">
        <f>J13</f>
        <v>0</v>
      </c>
      <c r="F57" s="37">
        <f>K13</f>
        <v>13</v>
      </c>
    </row>
    <row r="58" spans="2:6" ht="15.75" x14ac:dyDescent="0.3">
      <c r="B58" s="55" t="s">
        <v>17</v>
      </c>
      <c r="C58" s="30" t="s">
        <v>15</v>
      </c>
      <c r="D58" s="38">
        <f>E15</f>
        <v>0</v>
      </c>
      <c r="E58" s="33">
        <f>F15</f>
        <v>0</v>
      </c>
      <c r="F58" s="34">
        <f>G15</f>
        <v>0</v>
      </c>
    </row>
    <row r="59" spans="2:6" ht="16.5" thickBot="1" x14ac:dyDescent="0.35">
      <c r="B59" s="54"/>
      <c r="C59" s="31" t="s">
        <v>16</v>
      </c>
      <c r="D59" s="39">
        <f>I15</f>
        <v>0</v>
      </c>
      <c r="E59" s="36">
        <f>J15</f>
        <v>0</v>
      </c>
      <c r="F59" s="37">
        <f>K15</f>
        <v>0</v>
      </c>
    </row>
    <row r="60" spans="2:6" ht="15.75" x14ac:dyDescent="0.3">
      <c r="B60" s="55" t="s">
        <v>18</v>
      </c>
      <c r="C60" s="30" t="s">
        <v>15</v>
      </c>
      <c r="D60" s="38">
        <f>E17</f>
        <v>52</v>
      </c>
      <c r="E60" s="33">
        <f>F17</f>
        <v>0</v>
      </c>
      <c r="F60" s="34">
        <f>G17</f>
        <v>23</v>
      </c>
    </row>
    <row r="61" spans="2:6" ht="16.5" thickBot="1" x14ac:dyDescent="0.35">
      <c r="B61" s="54"/>
      <c r="C61" s="31" t="s">
        <v>16</v>
      </c>
      <c r="D61" s="39">
        <f>I17</f>
        <v>23</v>
      </c>
      <c r="E61" s="36">
        <f>J17</f>
        <v>0</v>
      </c>
      <c r="F61" s="37">
        <f>K17</f>
        <v>0</v>
      </c>
    </row>
    <row r="62" spans="2:6" ht="15.75" thickBot="1" x14ac:dyDescent="0.3"/>
    <row r="63" spans="2:6" ht="15" customHeight="1" x14ac:dyDescent="0.25">
      <c r="B63" s="47" t="s">
        <v>25</v>
      </c>
      <c r="C63" s="48"/>
      <c r="D63" s="48"/>
      <c r="E63" s="48"/>
      <c r="F63" s="49"/>
    </row>
    <row r="64" spans="2:6" ht="15.75" customHeight="1" thickBot="1" x14ac:dyDescent="0.3">
      <c r="B64" s="50"/>
      <c r="C64" s="51"/>
      <c r="D64" s="51"/>
      <c r="E64" s="51"/>
      <c r="F64" s="52"/>
    </row>
    <row r="65" spans="2:6" ht="45" customHeight="1" thickBot="1" x14ac:dyDescent="0.3">
      <c r="B65" s="3" t="s">
        <v>2</v>
      </c>
      <c r="C65" s="5" t="s">
        <v>12</v>
      </c>
      <c r="D65" s="9" t="s">
        <v>13</v>
      </c>
      <c r="E65" s="10" t="s">
        <v>33</v>
      </c>
      <c r="F65" s="11" t="s">
        <v>14</v>
      </c>
    </row>
    <row r="66" spans="2:6" ht="15.75" x14ac:dyDescent="0.3">
      <c r="B66" s="43" t="s">
        <v>28</v>
      </c>
      <c r="C66" s="30" t="s">
        <v>15</v>
      </c>
      <c r="D66" s="38">
        <f>E20</f>
        <v>0</v>
      </c>
      <c r="E66" s="33">
        <f>F20</f>
        <v>0</v>
      </c>
      <c r="F66" s="34">
        <f>G20</f>
        <v>0</v>
      </c>
    </row>
    <row r="67" spans="2:6" ht="16.5" thickBot="1" x14ac:dyDescent="0.35">
      <c r="B67" s="44"/>
      <c r="C67" s="31" t="s">
        <v>16</v>
      </c>
      <c r="D67" s="39">
        <f>I20</f>
        <v>0</v>
      </c>
      <c r="E67" s="36">
        <f>J20</f>
        <v>0</v>
      </c>
      <c r="F67" s="37">
        <f>K20</f>
        <v>0</v>
      </c>
    </row>
    <row r="68" spans="2:6" ht="15.75" x14ac:dyDescent="0.3">
      <c r="B68" s="43" t="s">
        <v>29</v>
      </c>
      <c r="C68" s="30" t="s">
        <v>15</v>
      </c>
      <c r="D68" s="38">
        <f>E21</f>
        <v>0</v>
      </c>
      <c r="E68" s="33">
        <f>F21</f>
        <v>0</v>
      </c>
      <c r="F68" s="34">
        <f>G21</f>
        <v>0</v>
      </c>
    </row>
    <row r="69" spans="2:6" ht="16.5" thickBot="1" x14ac:dyDescent="0.35">
      <c r="B69" s="44"/>
      <c r="C69" s="31" t="s">
        <v>16</v>
      </c>
      <c r="D69" s="39">
        <f>I21</f>
        <v>0</v>
      </c>
      <c r="E69" s="36">
        <f>J21</f>
        <v>0</v>
      </c>
      <c r="F69" s="37">
        <f>K21</f>
        <v>0</v>
      </c>
    </row>
    <row r="70" spans="2:6" ht="15.75" x14ac:dyDescent="0.3">
      <c r="B70" s="55" t="s">
        <v>7</v>
      </c>
      <c r="C70" s="30" t="s">
        <v>15</v>
      </c>
      <c r="D70" s="38">
        <f>E22</f>
        <v>0</v>
      </c>
      <c r="E70" s="33">
        <f>F22</f>
        <v>0</v>
      </c>
      <c r="F70" s="34">
        <f>G22</f>
        <v>0</v>
      </c>
    </row>
    <row r="71" spans="2:6" ht="16.5" thickBot="1" x14ac:dyDescent="0.35">
      <c r="B71" s="54"/>
      <c r="C71" s="31" t="s">
        <v>16</v>
      </c>
      <c r="D71" s="39">
        <f>I22</f>
        <v>0</v>
      </c>
      <c r="E71" s="36">
        <f>J22</f>
        <v>0</v>
      </c>
      <c r="F71" s="37">
        <f>K22</f>
        <v>0</v>
      </c>
    </row>
    <row r="72" spans="2:6" ht="15.75" x14ac:dyDescent="0.3">
      <c r="B72" s="55" t="s">
        <v>9</v>
      </c>
      <c r="C72" s="30" t="s">
        <v>15</v>
      </c>
      <c r="D72" s="38">
        <f>E24</f>
        <v>0</v>
      </c>
      <c r="E72" s="33">
        <f>F24</f>
        <v>0</v>
      </c>
      <c r="F72" s="34">
        <f>G24</f>
        <v>0</v>
      </c>
    </row>
    <row r="73" spans="2:6" ht="16.5" thickBot="1" x14ac:dyDescent="0.35">
      <c r="B73" s="54"/>
      <c r="C73" s="31" t="s">
        <v>16</v>
      </c>
      <c r="D73" s="39">
        <f>I24</f>
        <v>0</v>
      </c>
      <c r="E73" s="36">
        <f>J24</f>
        <v>0</v>
      </c>
      <c r="F73" s="37">
        <f>K24</f>
        <v>0</v>
      </c>
    </row>
    <row r="74" spans="2:6" ht="15.75" x14ac:dyDescent="0.3">
      <c r="B74" s="43" t="s">
        <v>26</v>
      </c>
      <c r="C74" s="30" t="s">
        <v>15</v>
      </c>
      <c r="D74" s="38">
        <f>E26</f>
        <v>0</v>
      </c>
      <c r="E74" s="33">
        <f>F26</f>
        <v>0</v>
      </c>
      <c r="F74" s="34">
        <f>G26</f>
        <v>0</v>
      </c>
    </row>
    <row r="75" spans="2:6" ht="16.5" thickBot="1" x14ac:dyDescent="0.35">
      <c r="B75" s="44"/>
      <c r="C75" s="31" t="s">
        <v>16</v>
      </c>
      <c r="D75" s="39">
        <f>I26</f>
        <v>0</v>
      </c>
      <c r="E75" s="36">
        <f>J26</f>
        <v>0</v>
      </c>
      <c r="F75" s="37">
        <f>K26</f>
        <v>0</v>
      </c>
    </row>
    <row r="76" spans="2:6" ht="15.75" customHeight="1" x14ac:dyDescent="0.3">
      <c r="B76" s="45" t="s">
        <v>30</v>
      </c>
      <c r="C76" s="30" t="s">
        <v>15</v>
      </c>
      <c r="D76" s="38">
        <f>E28</f>
        <v>0</v>
      </c>
      <c r="E76" s="33">
        <f>F28</f>
        <v>0</v>
      </c>
      <c r="F76" s="34">
        <f>G28</f>
        <v>0</v>
      </c>
    </row>
    <row r="77" spans="2:6" ht="16.5" thickBot="1" x14ac:dyDescent="0.35">
      <c r="B77" s="46"/>
      <c r="C77" s="31" t="s">
        <v>16</v>
      </c>
      <c r="D77" s="39">
        <f>I28</f>
        <v>0</v>
      </c>
      <c r="E77" s="36">
        <f>J28</f>
        <v>0</v>
      </c>
      <c r="F77" s="37">
        <f>K28</f>
        <v>0</v>
      </c>
    </row>
    <row r="78" spans="2:6" ht="16.5" thickBot="1" x14ac:dyDescent="0.35">
      <c r="B78" s="40"/>
      <c r="C78" s="41"/>
      <c r="D78" s="42"/>
      <c r="E78" s="42"/>
      <c r="F78" s="42"/>
    </row>
    <row r="79" spans="2:6" ht="15" customHeight="1" x14ac:dyDescent="0.25">
      <c r="B79" s="47" t="s">
        <v>27</v>
      </c>
      <c r="C79" s="48"/>
      <c r="D79" s="48"/>
      <c r="E79" s="48"/>
      <c r="F79" s="49"/>
    </row>
    <row r="80" spans="2:6" ht="15.75" customHeight="1" thickBot="1" x14ac:dyDescent="0.3">
      <c r="B80" s="50"/>
      <c r="C80" s="51"/>
      <c r="D80" s="51"/>
      <c r="E80" s="51"/>
      <c r="F80" s="52"/>
    </row>
    <row r="81" spans="2:6" ht="45" customHeight="1" thickBot="1" x14ac:dyDescent="0.3">
      <c r="B81" s="3" t="s">
        <v>2</v>
      </c>
      <c r="C81" s="5" t="s">
        <v>12</v>
      </c>
      <c r="D81" s="9" t="s">
        <v>13</v>
      </c>
      <c r="E81" s="10" t="s">
        <v>33</v>
      </c>
      <c r="F81" s="11" t="s">
        <v>14</v>
      </c>
    </row>
    <row r="82" spans="2:6" ht="15.75" x14ac:dyDescent="0.3">
      <c r="B82" s="53" t="s">
        <v>7</v>
      </c>
      <c r="C82" s="30" t="s">
        <v>15</v>
      </c>
      <c r="D82" s="32">
        <f>E23</f>
        <v>0</v>
      </c>
      <c r="E82" s="33">
        <f>F23</f>
        <v>0</v>
      </c>
      <c r="F82" s="34">
        <f>G23</f>
        <v>0</v>
      </c>
    </row>
    <row r="83" spans="2:6" ht="16.5" thickBot="1" x14ac:dyDescent="0.35">
      <c r="B83" s="54"/>
      <c r="C83" s="31" t="s">
        <v>16</v>
      </c>
      <c r="D83" s="35">
        <f>I23</f>
        <v>0</v>
      </c>
      <c r="E83" s="36">
        <f>J23</f>
        <v>0</v>
      </c>
      <c r="F83" s="37">
        <f>K23</f>
        <v>0</v>
      </c>
    </row>
    <row r="84" spans="2:6" ht="15.75" x14ac:dyDescent="0.3">
      <c r="B84" s="55" t="s">
        <v>9</v>
      </c>
      <c r="C84" s="30" t="s">
        <v>15</v>
      </c>
      <c r="D84" s="32">
        <f>E25</f>
        <v>0</v>
      </c>
      <c r="E84" s="33">
        <f>F25</f>
        <v>0</v>
      </c>
      <c r="F84" s="34">
        <f>G25</f>
        <v>0</v>
      </c>
    </row>
    <row r="85" spans="2:6" ht="16.5" thickBot="1" x14ac:dyDescent="0.35">
      <c r="B85" s="54"/>
      <c r="C85" s="31" t="s">
        <v>16</v>
      </c>
      <c r="D85" s="35">
        <f>I25</f>
        <v>0</v>
      </c>
      <c r="E85" s="36">
        <f>J25</f>
        <v>0</v>
      </c>
      <c r="F85" s="37">
        <f>K25</f>
        <v>0</v>
      </c>
    </row>
    <row r="86" spans="2:6" ht="15.75" customHeight="1" x14ac:dyDescent="0.3">
      <c r="B86" s="43" t="s">
        <v>26</v>
      </c>
      <c r="C86" s="30" t="s">
        <v>15</v>
      </c>
      <c r="D86" s="32">
        <f>E27</f>
        <v>0</v>
      </c>
      <c r="E86" s="33">
        <f>F27</f>
        <v>0</v>
      </c>
      <c r="F86" s="34">
        <f>G27</f>
        <v>0</v>
      </c>
    </row>
    <row r="87" spans="2:6" ht="16.5" thickBot="1" x14ac:dyDescent="0.35">
      <c r="B87" s="44"/>
      <c r="C87" s="31" t="s">
        <v>16</v>
      </c>
      <c r="D87" s="35">
        <f>I27</f>
        <v>0</v>
      </c>
      <c r="E87" s="36">
        <f>J27</f>
        <v>0</v>
      </c>
      <c r="F87" s="37">
        <f>K27</f>
        <v>0</v>
      </c>
    </row>
    <row r="88" spans="2:6" ht="15.75" customHeight="1" x14ac:dyDescent="0.3">
      <c r="B88" s="45" t="s">
        <v>30</v>
      </c>
      <c r="C88" s="30" t="s">
        <v>15</v>
      </c>
      <c r="D88" s="32">
        <f>E29</f>
        <v>0</v>
      </c>
      <c r="E88" s="33">
        <f>F29</f>
        <v>0</v>
      </c>
      <c r="F88" s="34">
        <f>G29</f>
        <v>0</v>
      </c>
    </row>
    <row r="89" spans="2:6" ht="16.5" thickBot="1" x14ac:dyDescent="0.35">
      <c r="B89" s="46"/>
      <c r="C89" s="31" t="s">
        <v>16</v>
      </c>
      <c r="D89" s="35">
        <f>I29</f>
        <v>0</v>
      </c>
      <c r="E89" s="36">
        <f>J29</f>
        <v>0</v>
      </c>
      <c r="F89" s="37">
        <f>K29</f>
        <v>0</v>
      </c>
    </row>
  </sheetData>
  <mergeCells count="48">
    <mergeCell ref="B3:B4"/>
    <mergeCell ref="C3:L3"/>
    <mergeCell ref="C4:C5"/>
    <mergeCell ref="D4:D5"/>
    <mergeCell ref="E4:H4"/>
    <mergeCell ref="I4:L4"/>
    <mergeCell ref="C16:C17"/>
    <mergeCell ref="D1:F1"/>
    <mergeCell ref="J1:L1"/>
    <mergeCell ref="D2:F2"/>
    <mergeCell ref="J2:L2"/>
    <mergeCell ref="C6:C7"/>
    <mergeCell ref="C8:C9"/>
    <mergeCell ref="C10:C11"/>
    <mergeCell ref="C12:C13"/>
    <mergeCell ref="C14:C15"/>
    <mergeCell ref="B42:B43"/>
    <mergeCell ref="C19:L19"/>
    <mergeCell ref="C20:C21"/>
    <mergeCell ref="C22:C23"/>
    <mergeCell ref="C24:C25"/>
    <mergeCell ref="C26:C27"/>
    <mergeCell ref="C28:C29"/>
    <mergeCell ref="B31:F32"/>
    <mergeCell ref="B34:B35"/>
    <mergeCell ref="B36:B37"/>
    <mergeCell ref="B38:B39"/>
    <mergeCell ref="B40:B41"/>
    <mergeCell ref="B70:B71"/>
    <mergeCell ref="B44:B45"/>
    <mergeCell ref="B46:B47"/>
    <mergeCell ref="B49:F50"/>
    <mergeCell ref="B52:B53"/>
    <mergeCell ref="B54:B55"/>
    <mergeCell ref="B56:B57"/>
    <mergeCell ref="B58:B59"/>
    <mergeCell ref="B60:B61"/>
    <mergeCell ref="B63:F64"/>
    <mergeCell ref="B66:B67"/>
    <mergeCell ref="B68:B69"/>
    <mergeCell ref="B86:B87"/>
    <mergeCell ref="B88:B89"/>
    <mergeCell ref="B72:B73"/>
    <mergeCell ref="B74:B75"/>
    <mergeCell ref="B76:B77"/>
    <mergeCell ref="B79:F80"/>
    <mergeCell ref="B82:B83"/>
    <mergeCell ref="B84:B85"/>
  </mergeCells>
  <conditionalFormatting sqref="H6:H17 H20:H29">
    <cfRule type="cellIs" dxfId="56" priority="3" operator="lessThan">
      <formula>0</formula>
    </cfRule>
  </conditionalFormatting>
  <conditionalFormatting sqref="L6:L17">
    <cfRule type="cellIs" dxfId="55" priority="2" operator="lessThan">
      <formula>0</formula>
    </cfRule>
  </conditionalFormatting>
  <conditionalFormatting sqref="L20:L29">
    <cfRule type="cellIs" dxfId="54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89"/>
  <sheetViews>
    <sheetView zoomScale="75" zoomScaleNormal="75" workbookViewId="0">
      <selection activeCell="K18" sqref="K18"/>
    </sheetView>
  </sheetViews>
  <sheetFormatPr defaultRowHeight="15" x14ac:dyDescent="0.25"/>
  <cols>
    <col min="2" max="2" width="16" customWidth="1"/>
    <col min="3" max="3" width="22.28515625" customWidth="1"/>
    <col min="4" max="4" width="11.28515625" customWidth="1"/>
    <col min="5" max="12" width="12.5703125" customWidth="1"/>
  </cols>
  <sheetData>
    <row r="1" spans="1:14" ht="18.75" customHeight="1" x14ac:dyDescent="0.25">
      <c r="A1" s="1"/>
      <c r="C1" s="13" t="s">
        <v>15</v>
      </c>
      <c r="D1" s="59" t="s">
        <v>34</v>
      </c>
      <c r="E1" s="60"/>
      <c r="F1" s="61"/>
      <c r="I1" s="14" t="s">
        <v>16</v>
      </c>
      <c r="J1" s="62" t="s">
        <v>36</v>
      </c>
      <c r="K1" s="63"/>
      <c r="L1" s="64"/>
    </row>
    <row r="2" spans="1:14" ht="18.75" customHeight="1" x14ac:dyDescent="0.25">
      <c r="C2" s="13" t="s">
        <v>31</v>
      </c>
      <c r="D2" s="59" t="s">
        <v>35</v>
      </c>
      <c r="E2" s="60"/>
      <c r="F2" s="61"/>
      <c r="I2" s="14" t="s">
        <v>31</v>
      </c>
      <c r="J2" s="62" t="s">
        <v>37</v>
      </c>
      <c r="K2" s="63"/>
      <c r="L2" s="64"/>
    </row>
    <row r="3" spans="1:14" ht="24" thickBot="1" x14ac:dyDescent="0.3">
      <c r="B3" s="66"/>
      <c r="C3" s="67" t="s">
        <v>24</v>
      </c>
      <c r="D3" s="67"/>
      <c r="E3" s="67"/>
      <c r="F3" s="67"/>
      <c r="G3" s="67"/>
      <c r="H3" s="67"/>
      <c r="I3" s="67"/>
      <c r="J3" s="67"/>
      <c r="K3" s="67"/>
      <c r="L3" s="67"/>
    </row>
    <row r="4" spans="1:14" ht="19.5" thickBot="1" x14ac:dyDescent="0.3">
      <c r="B4" s="66"/>
      <c r="C4" s="55" t="s">
        <v>2</v>
      </c>
      <c r="D4" s="55" t="s">
        <v>3</v>
      </c>
      <c r="E4" s="69" t="s">
        <v>0</v>
      </c>
      <c r="F4" s="70"/>
      <c r="G4" s="70"/>
      <c r="H4" s="71"/>
      <c r="I4" s="72" t="s">
        <v>1</v>
      </c>
      <c r="J4" s="73"/>
      <c r="K4" s="73"/>
      <c r="L4" s="74"/>
    </row>
    <row r="5" spans="1:14" ht="32.25" thickBot="1" x14ac:dyDescent="0.3">
      <c r="B5" s="2"/>
      <c r="C5" s="54"/>
      <c r="D5" s="68"/>
      <c r="E5" s="12" t="s">
        <v>4</v>
      </c>
      <c r="F5" s="12" t="s">
        <v>32</v>
      </c>
      <c r="G5" s="12" t="s">
        <v>5</v>
      </c>
      <c r="H5" s="12" t="s">
        <v>6</v>
      </c>
      <c r="I5" s="8" t="s">
        <v>4</v>
      </c>
      <c r="J5" s="12" t="s">
        <v>32</v>
      </c>
      <c r="K5" s="12" t="s">
        <v>5</v>
      </c>
      <c r="L5" s="15" t="s">
        <v>6</v>
      </c>
    </row>
    <row r="6" spans="1:14" ht="16.5" customHeight="1" x14ac:dyDescent="0.25">
      <c r="B6" s="2"/>
      <c r="C6" s="45" t="s">
        <v>21</v>
      </c>
      <c r="D6" s="16">
        <v>3122</v>
      </c>
      <c r="E6" s="17">
        <v>17</v>
      </c>
      <c r="F6" s="18">
        <v>1</v>
      </c>
      <c r="G6" s="18">
        <v>21</v>
      </c>
      <c r="H6" s="19">
        <f t="shared" ref="H6:H17" si="0">(E6-G6)+M6</f>
        <v>16</v>
      </c>
      <c r="I6" s="18">
        <f t="shared" ref="I6:I17" si="1">G6</f>
        <v>21</v>
      </c>
      <c r="J6" s="20"/>
      <c r="K6" s="17">
        <v>21</v>
      </c>
      <c r="L6" s="19">
        <f t="shared" ref="L6:L17" si="2">(I6-K6)+N6</f>
        <v>0</v>
      </c>
      <c r="M6">
        <f t="shared" ref="M6:M17" si="3">F6*20</f>
        <v>20</v>
      </c>
      <c r="N6">
        <f t="shared" ref="N6:N17" si="4">J6*20</f>
        <v>0</v>
      </c>
    </row>
    <row r="7" spans="1:14" ht="15.75" customHeight="1" thickBot="1" x14ac:dyDescent="0.3">
      <c r="B7" s="2"/>
      <c r="C7" s="46"/>
      <c r="D7" s="21">
        <v>3125</v>
      </c>
      <c r="E7" s="22"/>
      <c r="F7" s="23"/>
      <c r="G7" s="23"/>
      <c r="H7" s="24">
        <f t="shared" si="0"/>
        <v>0</v>
      </c>
      <c r="I7" s="23">
        <f t="shared" si="1"/>
        <v>0</v>
      </c>
      <c r="J7" s="25"/>
      <c r="K7" s="22"/>
      <c r="L7" s="24">
        <f t="shared" si="2"/>
        <v>0</v>
      </c>
      <c r="M7">
        <f t="shared" si="3"/>
        <v>0</v>
      </c>
      <c r="N7">
        <f t="shared" si="4"/>
        <v>0</v>
      </c>
    </row>
    <row r="8" spans="1:14" ht="15.75" x14ac:dyDescent="0.25">
      <c r="B8" s="2"/>
      <c r="C8" s="45" t="s">
        <v>7</v>
      </c>
      <c r="D8" s="16" t="s">
        <v>8</v>
      </c>
      <c r="E8" s="17"/>
      <c r="F8" s="18"/>
      <c r="G8" s="18"/>
      <c r="H8" s="19">
        <f t="shared" si="0"/>
        <v>0</v>
      </c>
      <c r="I8" s="18">
        <f t="shared" si="1"/>
        <v>0</v>
      </c>
      <c r="J8" s="20"/>
      <c r="K8" s="17"/>
      <c r="L8" s="19">
        <f t="shared" si="2"/>
        <v>0</v>
      </c>
      <c r="M8">
        <f t="shared" si="3"/>
        <v>0</v>
      </c>
      <c r="N8">
        <f t="shared" si="4"/>
        <v>0</v>
      </c>
    </row>
    <row r="9" spans="1:14" ht="16.5" thickBot="1" x14ac:dyDescent="0.3">
      <c r="B9" s="2"/>
      <c r="C9" s="46"/>
      <c r="D9" s="26" t="s">
        <v>22</v>
      </c>
      <c r="E9" s="22"/>
      <c r="F9" s="23"/>
      <c r="G9" s="23"/>
      <c r="H9" s="24">
        <f t="shared" si="0"/>
        <v>0</v>
      </c>
      <c r="I9" s="23">
        <f t="shared" si="1"/>
        <v>0</v>
      </c>
      <c r="J9" s="25"/>
      <c r="K9" s="22"/>
      <c r="L9" s="24">
        <f t="shared" si="2"/>
        <v>0</v>
      </c>
      <c r="M9">
        <f t="shared" si="3"/>
        <v>0</v>
      </c>
      <c r="N9">
        <f t="shared" si="4"/>
        <v>0</v>
      </c>
    </row>
    <row r="10" spans="1:14" ht="15.75" x14ac:dyDescent="0.25">
      <c r="B10" s="2"/>
      <c r="C10" s="45" t="s">
        <v>9</v>
      </c>
      <c r="D10" s="16" t="s">
        <v>8</v>
      </c>
      <c r="E10" s="17">
        <v>24</v>
      </c>
      <c r="F10" s="18">
        <v>2</v>
      </c>
      <c r="G10" s="18">
        <v>56</v>
      </c>
      <c r="H10" s="19">
        <f t="shared" si="0"/>
        <v>8</v>
      </c>
      <c r="I10" s="18">
        <f t="shared" si="1"/>
        <v>56</v>
      </c>
      <c r="J10" s="20"/>
      <c r="K10" s="17">
        <v>53</v>
      </c>
      <c r="L10" s="19">
        <f t="shared" si="2"/>
        <v>3</v>
      </c>
      <c r="M10">
        <f t="shared" si="3"/>
        <v>40</v>
      </c>
      <c r="N10">
        <f t="shared" si="4"/>
        <v>0</v>
      </c>
    </row>
    <row r="11" spans="1:14" ht="16.5" thickBot="1" x14ac:dyDescent="0.3">
      <c r="B11" s="2"/>
      <c r="C11" s="46"/>
      <c r="D11" s="26" t="s">
        <v>22</v>
      </c>
      <c r="E11" s="22">
        <v>51</v>
      </c>
      <c r="F11" s="23">
        <v>1</v>
      </c>
      <c r="G11" s="23">
        <v>65</v>
      </c>
      <c r="H11" s="24">
        <f t="shared" si="0"/>
        <v>6</v>
      </c>
      <c r="I11" s="23">
        <f t="shared" si="1"/>
        <v>65</v>
      </c>
      <c r="J11" s="25"/>
      <c r="K11" s="22">
        <v>60</v>
      </c>
      <c r="L11" s="24">
        <f t="shared" si="2"/>
        <v>5</v>
      </c>
      <c r="M11">
        <f t="shared" si="3"/>
        <v>20</v>
      </c>
      <c r="N11">
        <f t="shared" si="4"/>
        <v>0</v>
      </c>
    </row>
    <row r="12" spans="1:14" ht="15.75" x14ac:dyDescent="0.25">
      <c r="B12" s="2"/>
      <c r="C12" s="65" t="s">
        <v>10</v>
      </c>
      <c r="D12" s="16" t="s">
        <v>8</v>
      </c>
      <c r="E12" s="17">
        <v>20</v>
      </c>
      <c r="F12" s="18"/>
      <c r="G12" s="18">
        <v>20</v>
      </c>
      <c r="H12" s="19">
        <f t="shared" si="0"/>
        <v>0</v>
      </c>
      <c r="I12" s="18">
        <f t="shared" si="1"/>
        <v>20</v>
      </c>
      <c r="J12" s="20"/>
      <c r="K12" s="17">
        <v>20</v>
      </c>
      <c r="L12" s="19">
        <f t="shared" si="2"/>
        <v>0</v>
      </c>
      <c r="M12">
        <f t="shared" si="3"/>
        <v>0</v>
      </c>
      <c r="N12">
        <f t="shared" si="4"/>
        <v>0</v>
      </c>
    </row>
    <row r="13" spans="1:14" ht="16.5" thickBot="1" x14ac:dyDescent="0.3">
      <c r="B13" s="2"/>
      <c r="C13" s="46"/>
      <c r="D13" s="26" t="s">
        <v>22</v>
      </c>
      <c r="E13" s="22">
        <v>13</v>
      </c>
      <c r="F13" s="23"/>
      <c r="G13" s="23">
        <v>13</v>
      </c>
      <c r="H13" s="24">
        <f t="shared" si="0"/>
        <v>0</v>
      </c>
      <c r="I13" s="23">
        <f t="shared" si="1"/>
        <v>13</v>
      </c>
      <c r="J13" s="25"/>
      <c r="K13" s="22">
        <v>13</v>
      </c>
      <c r="L13" s="24">
        <f t="shared" si="2"/>
        <v>0</v>
      </c>
      <c r="M13">
        <f t="shared" si="3"/>
        <v>0</v>
      </c>
      <c r="N13">
        <f t="shared" si="4"/>
        <v>0</v>
      </c>
    </row>
    <row r="14" spans="1:14" ht="15.75" x14ac:dyDescent="0.25">
      <c r="B14" s="2"/>
      <c r="C14" s="56" t="s">
        <v>17</v>
      </c>
      <c r="D14" s="16" t="s">
        <v>8</v>
      </c>
      <c r="E14" s="17"/>
      <c r="F14" s="18"/>
      <c r="G14" s="18"/>
      <c r="H14" s="19">
        <f t="shared" si="0"/>
        <v>0</v>
      </c>
      <c r="I14" s="18">
        <f t="shared" si="1"/>
        <v>0</v>
      </c>
      <c r="J14" s="20"/>
      <c r="K14" s="17"/>
      <c r="L14" s="19">
        <f t="shared" si="2"/>
        <v>0</v>
      </c>
      <c r="M14">
        <f t="shared" si="3"/>
        <v>0</v>
      </c>
      <c r="N14">
        <f t="shared" si="4"/>
        <v>0</v>
      </c>
    </row>
    <row r="15" spans="1:14" ht="16.5" thickBot="1" x14ac:dyDescent="0.3">
      <c r="B15" s="2"/>
      <c r="C15" s="57"/>
      <c r="D15" s="26" t="s">
        <v>22</v>
      </c>
      <c r="E15" s="22"/>
      <c r="F15" s="23"/>
      <c r="G15" s="23"/>
      <c r="H15" s="24">
        <f t="shared" si="0"/>
        <v>0</v>
      </c>
      <c r="I15" s="23">
        <f t="shared" si="1"/>
        <v>0</v>
      </c>
      <c r="J15" s="25"/>
      <c r="K15" s="22"/>
      <c r="L15" s="24">
        <f t="shared" si="2"/>
        <v>0</v>
      </c>
      <c r="M15">
        <f t="shared" si="3"/>
        <v>0</v>
      </c>
      <c r="N15">
        <f t="shared" si="4"/>
        <v>0</v>
      </c>
    </row>
    <row r="16" spans="1:14" ht="15.75" x14ac:dyDescent="0.25">
      <c r="B16" s="2"/>
      <c r="C16" s="56" t="s">
        <v>18</v>
      </c>
      <c r="D16" s="16" t="s">
        <v>8</v>
      </c>
      <c r="E16" s="18">
        <v>15</v>
      </c>
      <c r="F16" s="18">
        <v>5</v>
      </c>
      <c r="G16" s="18">
        <v>87</v>
      </c>
      <c r="H16" s="19">
        <f t="shared" si="0"/>
        <v>28</v>
      </c>
      <c r="I16" s="18">
        <f t="shared" si="1"/>
        <v>87</v>
      </c>
      <c r="J16" s="20"/>
      <c r="K16" s="18">
        <v>57</v>
      </c>
      <c r="L16" s="19">
        <f t="shared" si="2"/>
        <v>30</v>
      </c>
      <c r="M16">
        <f t="shared" si="3"/>
        <v>100</v>
      </c>
      <c r="N16">
        <f t="shared" si="4"/>
        <v>0</v>
      </c>
    </row>
    <row r="17" spans="2:37" ht="16.5" thickBot="1" x14ac:dyDescent="0.3">
      <c r="B17" s="2"/>
      <c r="C17" s="57"/>
      <c r="D17" s="26" t="s">
        <v>22</v>
      </c>
      <c r="E17" s="23">
        <v>0</v>
      </c>
      <c r="F17" s="23">
        <v>6</v>
      </c>
      <c r="G17" s="23">
        <v>92</v>
      </c>
      <c r="H17" s="24">
        <f t="shared" si="0"/>
        <v>28</v>
      </c>
      <c r="I17" s="23">
        <f t="shared" si="1"/>
        <v>92</v>
      </c>
      <c r="J17" s="25"/>
      <c r="K17" s="23">
        <v>55</v>
      </c>
      <c r="L17" s="24">
        <f t="shared" si="2"/>
        <v>37</v>
      </c>
      <c r="M17">
        <f t="shared" si="3"/>
        <v>120</v>
      </c>
      <c r="N17">
        <f t="shared" si="4"/>
        <v>0</v>
      </c>
    </row>
    <row r="18" spans="2:37" ht="15.75" x14ac:dyDescent="0.25">
      <c r="B18" s="2"/>
      <c r="C18" s="7"/>
      <c r="D18" s="6"/>
      <c r="E18" s="7"/>
      <c r="F18" s="7"/>
      <c r="G18" s="7"/>
      <c r="H18" s="7"/>
      <c r="I18" s="7"/>
      <c r="J18" s="7"/>
      <c r="K18" s="7"/>
      <c r="L18" s="7"/>
    </row>
    <row r="19" spans="2:37" ht="24" thickBot="1" x14ac:dyDescent="0.3">
      <c r="B19" s="2"/>
      <c r="C19" s="58" t="s">
        <v>11</v>
      </c>
      <c r="D19" s="58"/>
      <c r="E19" s="58"/>
      <c r="F19" s="58"/>
      <c r="G19" s="58"/>
      <c r="H19" s="58"/>
      <c r="I19" s="58"/>
      <c r="J19" s="58"/>
      <c r="K19" s="58"/>
      <c r="L19" s="58"/>
    </row>
    <row r="20" spans="2:37" ht="15.75" x14ac:dyDescent="0.25">
      <c r="B20" s="2"/>
      <c r="C20" s="45" t="s">
        <v>21</v>
      </c>
      <c r="D20" s="27">
        <v>3122</v>
      </c>
      <c r="E20" s="18"/>
      <c r="F20" s="18"/>
      <c r="G20" s="18"/>
      <c r="H20" s="19">
        <f t="shared" ref="H20:H29" si="5">(E20-G20)+M20</f>
        <v>0</v>
      </c>
      <c r="I20" s="18">
        <f t="shared" ref="I20:I29" si="6">G20</f>
        <v>0</v>
      </c>
      <c r="J20" s="18"/>
      <c r="K20" s="28"/>
      <c r="L20" s="19">
        <f t="shared" ref="L20:L29" si="7">(I20-K20)+N20</f>
        <v>0</v>
      </c>
      <c r="M20">
        <f t="shared" ref="M20:M29" si="8">F20*20</f>
        <v>0</v>
      </c>
      <c r="N20">
        <f t="shared" ref="N20:N29" si="9">J20*20</f>
        <v>0</v>
      </c>
    </row>
    <row r="21" spans="2:37" ht="16.5" thickBot="1" x14ac:dyDescent="0.3">
      <c r="B21" s="2"/>
      <c r="C21" s="46"/>
      <c r="D21" s="21">
        <v>3125</v>
      </c>
      <c r="E21" s="29"/>
      <c r="F21" s="23"/>
      <c r="G21" s="29"/>
      <c r="H21" s="24">
        <f t="shared" si="5"/>
        <v>0</v>
      </c>
      <c r="I21" s="23">
        <f t="shared" si="6"/>
        <v>0</v>
      </c>
      <c r="J21" s="23"/>
      <c r="K21" s="29"/>
      <c r="L21" s="24">
        <f t="shared" si="7"/>
        <v>0</v>
      </c>
      <c r="M21">
        <f t="shared" si="8"/>
        <v>0</v>
      </c>
      <c r="N21">
        <f t="shared" si="9"/>
        <v>0</v>
      </c>
    </row>
    <row r="22" spans="2:37" ht="15.75" x14ac:dyDescent="0.25">
      <c r="B22" s="2"/>
      <c r="C22" s="45" t="s">
        <v>7</v>
      </c>
      <c r="D22" s="16" t="s">
        <v>8</v>
      </c>
      <c r="E22" s="28"/>
      <c r="F22" s="18"/>
      <c r="G22" s="28"/>
      <c r="H22" s="19">
        <f t="shared" si="5"/>
        <v>0</v>
      </c>
      <c r="I22" s="18">
        <f>G22</f>
        <v>0</v>
      </c>
      <c r="J22" s="18"/>
      <c r="K22" s="28"/>
      <c r="L22" s="19">
        <f t="shared" si="7"/>
        <v>0</v>
      </c>
      <c r="M22">
        <f t="shared" si="8"/>
        <v>0</v>
      </c>
      <c r="N22">
        <f t="shared" si="9"/>
        <v>0</v>
      </c>
    </row>
    <row r="23" spans="2:37" ht="16.5" thickBot="1" x14ac:dyDescent="0.3">
      <c r="B23" s="2"/>
      <c r="C23" s="46"/>
      <c r="D23" s="26" t="s">
        <v>22</v>
      </c>
      <c r="E23" s="29"/>
      <c r="F23" s="23"/>
      <c r="G23" s="29"/>
      <c r="H23" s="24">
        <f t="shared" si="5"/>
        <v>0</v>
      </c>
      <c r="I23" s="23">
        <f t="shared" si="6"/>
        <v>0</v>
      </c>
      <c r="J23" s="23"/>
      <c r="K23" s="29"/>
      <c r="L23" s="24">
        <f t="shared" si="7"/>
        <v>0</v>
      </c>
      <c r="M23">
        <f t="shared" si="8"/>
        <v>0</v>
      </c>
      <c r="N23">
        <f t="shared" si="9"/>
        <v>0</v>
      </c>
    </row>
    <row r="24" spans="2:37" ht="15.75" x14ac:dyDescent="0.25">
      <c r="B24" s="2"/>
      <c r="C24" s="45" t="s">
        <v>9</v>
      </c>
      <c r="D24" s="16" t="s">
        <v>8</v>
      </c>
      <c r="E24" s="28"/>
      <c r="F24" s="18"/>
      <c r="G24" s="28"/>
      <c r="H24" s="19">
        <f t="shared" si="5"/>
        <v>0</v>
      </c>
      <c r="I24" s="18">
        <f t="shared" si="6"/>
        <v>0</v>
      </c>
      <c r="J24" s="18"/>
      <c r="K24" s="28"/>
      <c r="L24" s="19">
        <f t="shared" si="7"/>
        <v>0</v>
      </c>
      <c r="M24">
        <f t="shared" si="8"/>
        <v>0</v>
      </c>
      <c r="N24">
        <f t="shared" si="9"/>
        <v>0</v>
      </c>
    </row>
    <row r="25" spans="2:37" ht="16.5" thickBot="1" x14ac:dyDescent="0.3">
      <c r="B25" s="2"/>
      <c r="C25" s="46"/>
      <c r="D25" s="26" t="s">
        <v>22</v>
      </c>
      <c r="E25" s="29"/>
      <c r="F25" s="23"/>
      <c r="G25" s="29"/>
      <c r="H25" s="24">
        <f t="shared" si="5"/>
        <v>0</v>
      </c>
      <c r="I25" s="23">
        <f t="shared" si="6"/>
        <v>0</v>
      </c>
      <c r="J25" s="23"/>
      <c r="K25" s="29"/>
      <c r="L25" s="24">
        <f t="shared" si="7"/>
        <v>0</v>
      </c>
      <c r="M25">
        <f t="shared" si="8"/>
        <v>0</v>
      </c>
      <c r="N25">
        <f t="shared" si="9"/>
        <v>0</v>
      </c>
    </row>
    <row r="26" spans="2:37" ht="15.75" x14ac:dyDescent="0.25">
      <c r="B26" s="2"/>
      <c r="C26" s="45" t="s">
        <v>23</v>
      </c>
      <c r="D26" s="16" t="s">
        <v>8</v>
      </c>
      <c r="E26" s="28"/>
      <c r="F26" s="18"/>
      <c r="G26" s="28"/>
      <c r="H26" s="19">
        <f t="shared" si="5"/>
        <v>0</v>
      </c>
      <c r="I26" s="18">
        <f t="shared" si="6"/>
        <v>0</v>
      </c>
      <c r="J26" s="18"/>
      <c r="K26" s="28"/>
      <c r="L26" s="19">
        <f t="shared" si="7"/>
        <v>0</v>
      </c>
      <c r="M26">
        <f t="shared" si="8"/>
        <v>0</v>
      </c>
      <c r="N26">
        <f t="shared" si="9"/>
        <v>0</v>
      </c>
    </row>
    <row r="27" spans="2:37" ht="16.5" thickBot="1" x14ac:dyDescent="0.3">
      <c r="B27" s="2"/>
      <c r="C27" s="46"/>
      <c r="D27" s="26" t="s">
        <v>22</v>
      </c>
      <c r="E27" s="29"/>
      <c r="F27" s="23"/>
      <c r="G27" s="29"/>
      <c r="H27" s="24">
        <f t="shared" si="5"/>
        <v>0</v>
      </c>
      <c r="I27" s="23">
        <f t="shared" si="6"/>
        <v>0</v>
      </c>
      <c r="J27" s="23"/>
      <c r="K27" s="29"/>
      <c r="L27" s="24">
        <f t="shared" si="7"/>
        <v>0</v>
      </c>
      <c r="M27">
        <f t="shared" si="8"/>
        <v>0</v>
      </c>
      <c r="N27">
        <f t="shared" si="9"/>
        <v>0</v>
      </c>
    </row>
    <row r="28" spans="2:37" ht="15.75" x14ac:dyDescent="0.25">
      <c r="B28" s="2"/>
      <c r="C28" s="56" t="s">
        <v>18</v>
      </c>
      <c r="D28" s="16" t="s">
        <v>8</v>
      </c>
      <c r="E28" s="28"/>
      <c r="F28" s="18"/>
      <c r="G28" s="28"/>
      <c r="H28" s="19">
        <f t="shared" si="5"/>
        <v>0</v>
      </c>
      <c r="I28" s="18">
        <f t="shared" si="6"/>
        <v>0</v>
      </c>
      <c r="J28" s="18"/>
      <c r="K28" s="28"/>
      <c r="L28" s="19">
        <f t="shared" si="7"/>
        <v>0</v>
      </c>
      <c r="M28">
        <f t="shared" si="8"/>
        <v>0</v>
      </c>
      <c r="N28">
        <f t="shared" si="9"/>
        <v>0</v>
      </c>
    </row>
    <row r="29" spans="2:37" ht="16.5" thickBot="1" x14ac:dyDescent="0.3">
      <c r="B29" s="2"/>
      <c r="C29" s="57"/>
      <c r="D29" s="26" t="s">
        <v>22</v>
      </c>
      <c r="E29" s="29"/>
      <c r="F29" s="23"/>
      <c r="G29" s="29"/>
      <c r="H29" s="24">
        <f t="shared" si="5"/>
        <v>0</v>
      </c>
      <c r="I29" s="23">
        <f t="shared" si="6"/>
        <v>0</v>
      </c>
      <c r="J29" s="23"/>
      <c r="K29" s="29"/>
      <c r="L29" s="24">
        <f t="shared" si="7"/>
        <v>0</v>
      </c>
      <c r="M29">
        <f t="shared" si="8"/>
        <v>0</v>
      </c>
      <c r="N29">
        <f t="shared" si="9"/>
        <v>0</v>
      </c>
    </row>
    <row r="30" spans="2:37" ht="15.75" thickBot="1" x14ac:dyDescent="0.3"/>
    <row r="31" spans="2:37" ht="15" customHeight="1" x14ac:dyDescent="0.25">
      <c r="B31" s="47" t="s">
        <v>19</v>
      </c>
      <c r="C31" s="48"/>
      <c r="D31" s="48"/>
      <c r="E31" s="48"/>
      <c r="F31" s="49"/>
    </row>
    <row r="32" spans="2:37" s="4" customFormat="1" ht="15" customHeight="1" thickBot="1" x14ac:dyDescent="0.3">
      <c r="B32" s="50"/>
      <c r="C32" s="51"/>
      <c r="D32" s="51"/>
      <c r="E32" s="51"/>
      <c r="F32" s="5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</row>
    <row r="33" spans="2:37" s="4" customFormat="1" ht="45" customHeight="1" thickBot="1" x14ac:dyDescent="0.3">
      <c r="B33" s="3" t="s">
        <v>2</v>
      </c>
      <c r="C33" s="5" t="s">
        <v>12</v>
      </c>
      <c r="D33" s="9" t="s">
        <v>13</v>
      </c>
      <c r="E33" s="10" t="s">
        <v>33</v>
      </c>
      <c r="F33" s="11" t="s">
        <v>14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</row>
    <row r="34" spans="2:37" s="4" customFormat="1" ht="15" customHeight="1" x14ac:dyDescent="0.3">
      <c r="B34" s="43" t="s">
        <v>28</v>
      </c>
      <c r="C34" s="30" t="s">
        <v>15</v>
      </c>
      <c r="D34" s="32">
        <f>E6</f>
        <v>17</v>
      </c>
      <c r="E34" s="33">
        <f>F6</f>
        <v>1</v>
      </c>
      <c r="F34" s="34">
        <f>G6</f>
        <v>21</v>
      </c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</row>
    <row r="35" spans="2:37" s="4" customFormat="1" ht="15.75" customHeight="1" thickBot="1" x14ac:dyDescent="0.35">
      <c r="B35" s="44"/>
      <c r="C35" s="31" t="s">
        <v>16</v>
      </c>
      <c r="D35" s="35">
        <f>I6</f>
        <v>21</v>
      </c>
      <c r="E35" s="36">
        <f>J6</f>
        <v>0</v>
      </c>
      <c r="F35" s="37">
        <f>K6</f>
        <v>21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</row>
    <row r="36" spans="2:37" s="4" customFormat="1" ht="15.75" customHeight="1" x14ac:dyDescent="0.3">
      <c r="B36" s="43" t="s">
        <v>29</v>
      </c>
      <c r="C36" s="30" t="s">
        <v>15</v>
      </c>
      <c r="D36" s="38">
        <f>E7</f>
        <v>0</v>
      </c>
      <c r="E36" s="33">
        <f>F7</f>
        <v>0</v>
      </c>
      <c r="F36" s="34">
        <f>G7</f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</row>
    <row r="37" spans="2:37" s="4" customFormat="1" ht="15.75" customHeight="1" thickBot="1" x14ac:dyDescent="0.35">
      <c r="B37" s="44"/>
      <c r="C37" s="31" t="s">
        <v>16</v>
      </c>
      <c r="D37" s="39">
        <f>I7</f>
        <v>0</v>
      </c>
      <c r="E37" s="36">
        <f>J7</f>
        <v>0</v>
      </c>
      <c r="F37" s="37">
        <f>K7</f>
        <v>0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</row>
    <row r="38" spans="2:37" ht="15.75" x14ac:dyDescent="0.3">
      <c r="B38" s="55" t="s">
        <v>7</v>
      </c>
      <c r="C38" s="30" t="s">
        <v>15</v>
      </c>
      <c r="D38" s="38">
        <f>E8</f>
        <v>0</v>
      </c>
      <c r="E38" s="33">
        <f>F8</f>
        <v>0</v>
      </c>
      <c r="F38" s="34">
        <f>G8</f>
        <v>0</v>
      </c>
    </row>
    <row r="39" spans="2:37" ht="16.5" thickBot="1" x14ac:dyDescent="0.35">
      <c r="B39" s="54"/>
      <c r="C39" s="31" t="s">
        <v>16</v>
      </c>
      <c r="D39" s="39">
        <f>I8</f>
        <v>0</v>
      </c>
      <c r="E39" s="36">
        <f>J8</f>
        <v>0</v>
      </c>
      <c r="F39" s="37">
        <f>K8</f>
        <v>0</v>
      </c>
    </row>
    <row r="40" spans="2:37" ht="15.75" x14ac:dyDescent="0.3">
      <c r="B40" s="55" t="s">
        <v>9</v>
      </c>
      <c r="C40" s="30" t="s">
        <v>15</v>
      </c>
      <c r="D40" s="38">
        <f>E10</f>
        <v>24</v>
      </c>
      <c r="E40" s="33">
        <f>F10</f>
        <v>2</v>
      </c>
      <c r="F40" s="34">
        <f>G10</f>
        <v>56</v>
      </c>
    </row>
    <row r="41" spans="2:37" ht="16.5" thickBot="1" x14ac:dyDescent="0.35">
      <c r="B41" s="54"/>
      <c r="C41" s="31" t="s">
        <v>16</v>
      </c>
      <c r="D41" s="39">
        <f>I10</f>
        <v>56</v>
      </c>
      <c r="E41" s="36">
        <f>J10</f>
        <v>0</v>
      </c>
      <c r="F41" s="37">
        <f>K10</f>
        <v>53</v>
      </c>
    </row>
    <row r="42" spans="2:37" ht="15.75" x14ac:dyDescent="0.3">
      <c r="B42" s="55" t="s">
        <v>10</v>
      </c>
      <c r="C42" s="30" t="s">
        <v>15</v>
      </c>
      <c r="D42" s="38">
        <f>E12</f>
        <v>20</v>
      </c>
      <c r="E42" s="33">
        <f>F12</f>
        <v>0</v>
      </c>
      <c r="F42" s="34">
        <f>G12</f>
        <v>20</v>
      </c>
    </row>
    <row r="43" spans="2:37" ht="16.5" thickBot="1" x14ac:dyDescent="0.35">
      <c r="B43" s="54"/>
      <c r="C43" s="31" t="s">
        <v>16</v>
      </c>
      <c r="D43" s="39">
        <f>I12</f>
        <v>20</v>
      </c>
      <c r="E43" s="36">
        <f>J12</f>
        <v>0</v>
      </c>
      <c r="F43" s="37">
        <f>K12</f>
        <v>20</v>
      </c>
    </row>
    <row r="44" spans="2:37" ht="15.75" x14ac:dyDescent="0.3">
      <c r="B44" s="55" t="s">
        <v>17</v>
      </c>
      <c r="C44" s="30" t="s">
        <v>15</v>
      </c>
      <c r="D44" s="38">
        <f>E14</f>
        <v>0</v>
      </c>
      <c r="E44" s="33">
        <f>F14</f>
        <v>0</v>
      </c>
      <c r="F44" s="34">
        <f>G14</f>
        <v>0</v>
      </c>
    </row>
    <row r="45" spans="2:37" ht="16.5" thickBot="1" x14ac:dyDescent="0.35">
      <c r="B45" s="54"/>
      <c r="C45" s="31" t="s">
        <v>16</v>
      </c>
      <c r="D45" s="39">
        <f>I14</f>
        <v>0</v>
      </c>
      <c r="E45" s="36">
        <f>J14</f>
        <v>0</v>
      </c>
      <c r="F45" s="37">
        <f>K14</f>
        <v>0</v>
      </c>
    </row>
    <row r="46" spans="2:37" ht="15.75" x14ac:dyDescent="0.3">
      <c r="B46" s="55" t="s">
        <v>18</v>
      </c>
      <c r="C46" s="30" t="s">
        <v>15</v>
      </c>
      <c r="D46" s="38">
        <f>E16</f>
        <v>15</v>
      </c>
      <c r="E46" s="33">
        <f>F16</f>
        <v>5</v>
      </c>
      <c r="F46" s="34">
        <f>G16</f>
        <v>87</v>
      </c>
    </row>
    <row r="47" spans="2:37" ht="16.5" thickBot="1" x14ac:dyDescent="0.35">
      <c r="B47" s="54"/>
      <c r="C47" s="31" t="s">
        <v>16</v>
      </c>
      <c r="D47" s="39">
        <f>I16</f>
        <v>87</v>
      </c>
      <c r="E47" s="36">
        <f>J17</f>
        <v>0</v>
      </c>
      <c r="F47" s="37">
        <f>K16</f>
        <v>57</v>
      </c>
    </row>
    <row r="48" spans="2:37" ht="15.75" thickBot="1" x14ac:dyDescent="0.3"/>
    <row r="49" spans="2:6" ht="15" customHeight="1" x14ac:dyDescent="0.25">
      <c r="B49" s="47" t="s">
        <v>20</v>
      </c>
      <c r="C49" s="48"/>
      <c r="D49" s="48"/>
      <c r="E49" s="48"/>
      <c r="F49" s="49"/>
    </row>
    <row r="50" spans="2:6" ht="15.75" customHeight="1" thickBot="1" x14ac:dyDescent="0.3">
      <c r="B50" s="50"/>
      <c r="C50" s="51"/>
      <c r="D50" s="51"/>
      <c r="E50" s="51"/>
      <c r="F50" s="52"/>
    </row>
    <row r="51" spans="2:6" ht="45" customHeight="1" thickBot="1" x14ac:dyDescent="0.3">
      <c r="B51" s="3" t="s">
        <v>2</v>
      </c>
      <c r="C51" s="5" t="s">
        <v>12</v>
      </c>
      <c r="D51" s="9" t="s">
        <v>13</v>
      </c>
      <c r="E51" s="10" t="s">
        <v>33</v>
      </c>
      <c r="F51" s="11" t="s">
        <v>14</v>
      </c>
    </row>
    <row r="52" spans="2:6" ht="15.75" x14ac:dyDescent="0.3">
      <c r="B52" s="55" t="s">
        <v>7</v>
      </c>
      <c r="C52" s="30" t="s">
        <v>15</v>
      </c>
      <c r="D52" s="38">
        <f>E9</f>
        <v>0</v>
      </c>
      <c r="E52" s="33">
        <f>F9</f>
        <v>0</v>
      </c>
      <c r="F52" s="34">
        <f>G9</f>
        <v>0</v>
      </c>
    </row>
    <row r="53" spans="2:6" ht="16.5" thickBot="1" x14ac:dyDescent="0.35">
      <c r="B53" s="54"/>
      <c r="C53" s="31" t="s">
        <v>16</v>
      </c>
      <c r="D53" s="39">
        <f>I9</f>
        <v>0</v>
      </c>
      <c r="E53" s="36">
        <f>J9</f>
        <v>0</v>
      </c>
      <c r="F53" s="37">
        <f>K9</f>
        <v>0</v>
      </c>
    </row>
    <row r="54" spans="2:6" ht="15.75" x14ac:dyDescent="0.3">
      <c r="B54" s="55" t="s">
        <v>9</v>
      </c>
      <c r="C54" s="30" t="s">
        <v>15</v>
      </c>
      <c r="D54" s="38">
        <f>E11</f>
        <v>51</v>
      </c>
      <c r="E54" s="33">
        <f>F11</f>
        <v>1</v>
      </c>
      <c r="F54" s="34">
        <f>G11</f>
        <v>65</v>
      </c>
    </row>
    <row r="55" spans="2:6" ht="16.5" thickBot="1" x14ac:dyDescent="0.35">
      <c r="B55" s="54"/>
      <c r="C55" s="31" t="s">
        <v>16</v>
      </c>
      <c r="D55" s="39">
        <f>I11</f>
        <v>65</v>
      </c>
      <c r="E55" s="36">
        <f>J11</f>
        <v>0</v>
      </c>
      <c r="F55" s="37">
        <f>K11</f>
        <v>60</v>
      </c>
    </row>
    <row r="56" spans="2:6" ht="15.75" x14ac:dyDescent="0.3">
      <c r="B56" s="55" t="s">
        <v>10</v>
      </c>
      <c r="C56" s="30" t="s">
        <v>15</v>
      </c>
      <c r="D56" s="38">
        <f>E13</f>
        <v>13</v>
      </c>
      <c r="E56" s="33">
        <f>F13</f>
        <v>0</v>
      </c>
      <c r="F56" s="34">
        <f>G13</f>
        <v>13</v>
      </c>
    </row>
    <row r="57" spans="2:6" ht="16.5" thickBot="1" x14ac:dyDescent="0.35">
      <c r="B57" s="54"/>
      <c r="C57" s="31" t="s">
        <v>16</v>
      </c>
      <c r="D57" s="39">
        <f>I13</f>
        <v>13</v>
      </c>
      <c r="E57" s="36">
        <f>J13</f>
        <v>0</v>
      </c>
      <c r="F57" s="37">
        <f>K13</f>
        <v>13</v>
      </c>
    </row>
    <row r="58" spans="2:6" ht="15.75" x14ac:dyDescent="0.3">
      <c r="B58" s="55" t="s">
        <v>17</v>
      </c>
      <c r="C58" s="30" t="s">
        <v>15</v>
      </c>
      <c r="D58" s="38">
        <f>E15</f>
        <v>0</v>
      </c>
      <c r="E58" s="33">
        <f>F15</f>
        <v>0</v>
      </c>
      <c r="F58" s="34">
        <f>G15</f>
        <v>0</v>
      </c>
    </row>
    <row r="59" spans="2:6" ht="16.5" thickBot="1" x14ac:dyDescent="0.35">
      <c r="B59" s="54"/>
      <c r="C59" s="31" t="s">
        <v>16</v>
      </c>
      <c r="D59" s="39">
        <f>I15</f>
        <v>0</v>
      </c>
      <c r="E59" s="36">
        <f>J15</f>
        <v>0</v>
      </c>
      <c r="F59" s="37">
        <f>K15</f>
        <v>0</v>
      </c>
    </row>
    <row r="60" spans="2:6" ht="15.75" x14ac:dyDescent="0.3">
      <c r="B60" s="55" t="s">
        <v>18</v>
      </c>
      <c r="C60" s="30" t="s">
        <v>15</v>
      </c>
      <c r="D60" s="38">
        <f>E17</f>
        <v>0</v>
      </c>
      <c r="E60" s="33">
        <f>F17</f>
        <v>6</v>
      </c>
      <c r="F60" s="34">
        <f>G17</f>
        <v>92</v>
      </c>
    </row>
    <row r="61" spans="2:6" ht="16.5" thickBot="1" x14ac:dyDescent="0.35">
      <c r="B61" s="54"/>
      <c r="C61" s="31" t="s">
        <v>16</v>
      </c>
      <c r="D61" s="39">
        <f>I17</f>
        <v>92</v>
      </c>
      <c r="E61" s="36">
        <f>J17</f>
        <v>0</v>
      </c>
      <c r="F61" s="37">
        <f>K17</f>
        <v>55</v>
      </c>
    </row>
    <row r="62" spans="2:6" ht="15.75" thickBot="1" x14ac:dyDescent="0.3"/>
    <row r="63" spans="2:6" ht="15" customHeight="1" x14ac:dyDescent="0.25">
      <c r="B63" s="47" t="s">
        <v>25</v>
      </c>
      <c r="C63" s="48"/>
      <c r="D63" s="48"/>
      <c r="E63" s="48"/>
      <c r="F63" s="49"/>
    </row>
    <row r="64" spans="2:6" ht="15.75" customHeight="1" thickBot="1" x14ac:dyDescent="0.3">
      <c r="B64" s="50"/>
      <c r="C64" s="51"/>
      <c r="D64" s="51"/>
      <c r="E64" s="51"/>
      <c r="F64" s="52"/>
    </row>
    <row r="65" spans="2:6" ht="45" customHeight="1" thickBot="1" x14ac:dyDescent="0.3">
      <c r="B65" s="3" t="s">
        <v>2</v>
      </c>
      <c r="C65" s="5" t="s">
        <v>12</v>
      </c>
      <c r="D65" s="9" t="s">
        <v>13</v>
      </c>
      <c r="E65" s="10" t="s">
        <v>33</v>
      </c>
      <c r="F65" s="11" t="s">
        <v>14</v>
      </c>
    </row>
    <row r="66" spans="2:6" ht="15.75" x14ac:dyDescent="0.3">
      <c r="B66" s="43" t="s">
        <v>28</v>
      </c>
      <c r="C66" s="30" t="s">
        <v>15</v>
      </c>
      <c r="D66" s="38">
        <f>E20</f>
        <v>0</v>
      </c>
      <c r="E66" s="33">
        <f>F20</f>
        <v>0</v>
      </c>
      <c r="F66" s="34">
        <f>G20</f>
        <v>0</v>
      </c>
    </row>
    <row r="67" spans="2:6" ht="16.5" thickBot="1" x14ac:dyDescent="0.35">
      <c r="B67" s="44"/>
      <c r="C67" s="31" t="s">
        <v>16</v>
      </c>
      <c r="D67" s="39">
        <f>I20</f>
        <v>0</v>
      </c>
      <c r="E67" s="36">
        <f>J20</f>
        <v>0</v>
      </c>
      <c r="F67" s="37">
        <f>K20</f>
        <v>0</v>
      </c>
    </row>
    <row r="68" spans="2:6" ht="15.75" x14ac:dyDescent="0.3">
      <c r="B68" s="43" t="s">
        <v>29</v>
      </c>
      <c r="C68" s="30" t="s">
        <v>15</v>
      </c>
      <c r="D68" s="38">
        <f>E21</f>
        <v>0</v>
      </c>
      <c r="E68" s="33">
        <f>F21</f>
        <v>0</v>
      </c>
      <c r="F68" s="34">
        <f>G21</f>
        <v>0</v>
      </c>
    </row>
    <row r="69" spans="2:6" ht="16.5" thickBot="1" x14ac:dyDescent="0.35">
      <c r="B69" s="44"/>
      <c r="C69" s="31" t="s">
        <v>16</v>
      </c>
      <c r="D69" s="39">
        <f>I21</f>
        <v>0</v>
      </c>
      <c r="E69" s="36">
        <f>J21</f>
        <v>0</v>
      </c>
      <c r="F69" s="37">
        <f>K21</f>
        <v>0</v>
      </c>
    </row>
    <row r="70" spans="2:6" ht="15.75" x14ac:dyDescent="0.3">
      <c r="B70" s="55" t="s">
        <v>7</v>
      </c>
      <c r="C70" s="30" t="s">
        <v>15</v>
      </c>
      <c r="D70" s="38">
        <f>E22</f>
        <v>0</v>
      </c>
      <c r="E70" s="33">
        <f>F22</f>
        <v>0</v>
      </c>
      <c r="F70" s="34">
        <f>G22</f>
        <v>0</v>
      </c>
    </row>
    <row r="71" spans="2:6" ht="16.5" thickBot="1" x14ac:dyDescent="0.35">
      <c r="B71" s="54"/>
      <c r="C71" s="31" t="s">
        <v>16</v>
      </c>
      <c r="D71" s="39">
        <f>I22</f>
        <v>0</v>
      </c>
      <c r="E71" s="36">
        <f>J22</f>
        <v>0</v>
      </c>
      <c r="F71" s="37">
        <f>K22</f>
        <v>0</v>
      </c>
    </row>
    <row r="72" spans="2:6" ht="15.75" x14ac:dyDescent="0.3">
      <c r="B72" s="55" t="s">
        <v>9</v>
      </c>
      <c r="C72" s="30" t="s">
        <v>15</v>
      </c>
      <c r="D72" s="38">
        <f>E24</f>
        <v>0</v>
      </c>
      <c r="E72" s="33">
        <f>F24</f>
        <v>0</v>
      </c>
      <c r="F72" s="34">
        <f>G24</f>
        <v>0</v>
      </c>
    </row>
    <row r="73" spans="2:6" ht="16.5" thickBot="1" x14ac:dyDescent="0.35">
      <c r="B73" s="54"/>
      <c r="C73" s="31" t="s">
        <v>16</v>
      </c>
      <c r="D73" s="39">
        <f>I24</f>
        <v>0</v>
      </c>
      <c r="E73" s="36">
        <f>J24</f>
        <v>0</v>
      </c>
      <c r="F73" s="37">
        <f>K24</f>
        <v>0</v>
      </c>
    </row>
    <row r="74" spans="2:6" ht="15.75" x14ac:dyDescent="0.3">
      <c r="B74" s="43" t="s">
        <v>26</v>
      </c>
      <c r="C74" s="30" t="s">
        <v>15</v>
      </c>
      <c r="D74" s="38">
        <f>E26</f>
        <v>0</v>
      </c>
      <c r="E74" s="33">
        <f>F26</f>
        <v>0</v>
      </c>
      <c r="F74" s="34">
        <f>G26</f>
        <v>0</v>
      </c>
    </row>
    <row r="75" spans="2:6" ht="16.5" thickBot="1" x14ac:dyDescent="0.35">
      <c r="B75" s="44"/>
      <c r="C75" s="31" t="s">
        <v>16</v>
      </c>
      <c r="D75" s="39">
        <f>I26</f>
        <v>0</v>
      </c>
      <c r="E75" s="36">
        <f>J26</f>
        <v>0</v>
      </c>
      <c r="F75" s="37">
        <f>K26</f>
        <v>0</v>
      </c>
    </row>
    <row r="76" spans="2:6" ht="15.75" customHeight="1" x14ac:dyDescent="0.3">
      <c r="B76" s="45" t="s">
        <v>30</v>
      </c>
      <c r="C76" s="30" t="s">
        <v>15</v>
      </c>
      <c r="D76" s="38">
        <f>E28</f>
        <v>0</v>
      </c>
      <c r="E76" s="33">
        <f>F28</f>
        <v>0</v>
      </c>
      <c r="F76" s="34">
        <f>G28</f>
        <v>0</v>
      </c>
    </row>
    <row r="77" spans="2:6" ht="16.5" thickBot="1" x14ac:dyDescent="0.35">
      <c r="B77" s="46"/>
      <c r="C77" s="31" t="s">
        <v>16</v>
      </c>
      <c r="D77" s="39">
        <f>I28</f>
        <v>0</v>
      </c>
      <c r="E77" s="36">
        <f>J28</f>
        <v>0</v>
      </c>
      <c r="F77" s="37">
        <f>K28</f>
        <v>0</v>
      </c>
    </row>
    <row r="78" spans="2:6" ht="16.5" thickBot="1" x14ac:dyDescent="0.35">
      <c r="B78" s="40"/>
      <c r="C78" s="41"/>
      <c r="D78" s="42"/>
      <c r="E78" s="42"/>
      <c r="F78" s="42"/>
    </row>
    <row r="79" spans="2:6" ht="15" customHeight="1" x14ac:dyDescent="0.25">
      <c r="B79" s="47" t="s">
        <v>27</v>
      </c>
      <c r="C79" s="48"/>
      <c r="D79" s="48"/>
      <c r="E79" s="48"/>
      <c r="F79" s="49"/>
    </row>
    <row r="80" spans="2:6" ht="15.75" customHeight="1" thickBot="1" x14ac:dyDescent="0.3">
      <c r="B80" s="50"/>
      <c r="C80" s="51"/>
      <c r="D80" s="51"/>
      <c r="E80" s="51"/>
      <c r="F80" s="52"/>
    </row>
    <row r="81" spans="2:6" ht="45" customHeight="1" thickBot="1" x14ac:dyDescent="0.3">
      <c r="B81" s="3" t="s">
        <v>2</v>
      </c>
      <c r="C81" s="5" t="s">
        <v>12</v>
      </c>
      <c r="D81" s="9" t="s">
        <v>13</v>
      </c>
      <c r="E81" s="10" t="s">
        <v>33</v>
      </c>
      <c r="F81" s="11" t="s">
        <v>14</v>
      </c>
    </row>
    <row r="82" spans="2:6" ht="15.75" x14ac:dyDescent="0.3">
      <c r="B82" s="53" t="s">
        <v>7</v>
      </c>
      <c r="C82" s="30" t="s">
        <v>15</v>
      </c>
      <c r="D82" s="32">
        <f>E23</f>
        <v>0</v>
      </c>
      <c r="E82" s="33">
        <f>F23</f>
        <v>0</v>
      </c>
      <c r="F82" s="34">
        <f>G23</f>
        <v>0</v>
      </c>
    </row>
    <row r="83" spans="2:6" ht="16.5" thickBot="1" x14ac:dyDescent="0.35">
      <c r="B83" s="54"/>
      <c r="C83" s="31" t="s">
        <v>16</v>
      </c>
      <c r="D83" s="35">
        <f>I23</f>
        <v>0</v>
      </c>
      <c r="E83" s="36">
        <f>J23</f>
        <v>0</v>
      </c>
      <c r="F83" s="37">
        <f>K23</f>
        <v>0</v>
      </c>
    </row>
    <row r="84" spans="2:6" ht="15.75" x14ac:dyDescent="0.3">
      <c r="B84" s="55" t="s">
        <v>9</v>
      </c>
      <c r="C84" s="30" t="s">
        <v>15</v>
      </c>
      <c r="D84" s="32">
        <f>E25</f>
        <v>0</v>
      </c>
      <c r="E84" s="33">
        <f>F25</f>
        <v>0</v>
      </c>
      <c r="F84" s="34">
        <f>G25</f>
        <v>0</v>
      </c>
    </row>
    <row r="85" spans="2:6" ht="16.5" thickBot="1" x14ac:dyDescent="0.35">
      <c r="B85" s="54"/>
      <c r="C85" s="31" t="s">
        <v>16</v>
      </c>
      <c r="D85" s="35">
        <f>I25</f>
        <v>0</v>
      </c>
      <c r="E85" s="36">
        <f>J25</f>
        <v>0</v>
      </c>
      <c r="F85" s="37">
        <f>K25</f>
        <v>0</v>
      </c>
    </row>
    <row r="86" spans="2:6" ht="15.75" customHeight="1" x14ac:dyDescent="0.3">
      <c r="B86" s="43" t="s">
        <v>26</v>
      </c>
      <c r="C86" s="30" t="s">
        <v>15</v>
      </c>
      <c r="D86" s="32">
        <f>E27</f>
        <v>0</v>
      </c>
      <c r="E86" s="33">
        <f>F27</f>
        <v>0</v>
      </c>
      <c r="F86" s="34">
        <f>G27</f>
        <v>0</v>
      </c>
    </row>
    <row r="87" spans="2:6" ht="16.5" thickBot="1" x14ac:dyDescent="0.35">
      <c r="B87" s="44"/>
      <c r="C87" s="31" t="s">
        <v>16</v>
      </c>
      <c r="D87" s="35">
        <f>I27</f>
        <v>0</v>
      </c>
      <c r="E87" s="36">
        <f>J27</f>
        <v>0</v>
      </c>
      <c r="F87" s="37">
        <f>K27</f>
        <v>0</v>
      </c>
    </row>
    <row r="88" spans="2:6" ht="15.75" customHeight="1" x14ac:dyDescent="0.3">
      <c r="B88" s="45" t="s">
        <v>30</v>
      </c>
      <c r="C88" s="30" t="s">
        <v>15</v>
      </c>
      <c r="D88" s="32">
        <f>E29</f>
        <v>0</v>
      </c>
      <c r="E88" s="33">
        <f>F29</f>
        <v>0</v>
      </c>
      <c r="F88" s="34">
        <f>G29</f>
        <v>0</v>
      </c>
    </row>
    <row r="89" spans="2:6" ht="16.5" thickBot="1" x14ac:dyDescent="0.35">
      <c r="B89" s="46"/>
      <c r="C89" s="31" t="s">
        <v>16</v>
      </c>
      <c r="D89" s="35">
        <f>I29</f>
        <v>0</v>
      </c>
      <c r="E89" s="36">
        <f>J29</f>
        <v>0</v>
      </c>
      <c r="F89" s="37">
        <f>K29</f>
        <v>0</v>
      </c>
    </row>
  </sheetData>
  <mergeCells count="48">
    <mergeCell ref="B3:B4"/>
    <mergeCell ref="C3:L3"/>
    <mergeCell ref="C4:C5"/>
    <mergeCell ref="D4:D5"/>
    <mergeCell ref="E4:H4"/>
    <mergeCell ref="I4:L4"/>
    <mergeCell ref="C16:C17"/>
    <mergeCell ref="D1:F1"/>
    <mergeCell ref="J1:L1"/>
    <mergeCell ref="D2:F2"/>
    <mergeCell ref="J2:L2"/>
    <mergeCell ref="C6:C7"/>
    <mergeCell ref="C8:C9"/>
    <mergeCell ref="C10:C11"/>
    <mergeCell ref="C12:C13"/>
    <mergeCell ref="C14:C15"/>
    <mergeCell ref="B42:B43"/>
    <mergeCell ref="C19:L19"/>
    <mergeCell ref="C20:C21"/>
    <mergeCell ref="C22:C23"/>
    <mergeCell ref="C24:C25"/>
    <mergeCell ref="C26:C27"/>
    <mergeCell ref="C28:C29"/>
    <mergeCell ref="B31:F32"/>
    <mergeCell ref="B34:B35"/>
    <mergeCell ref="B36:B37"/>
    <mergeCell ref="B38:B39"/>
    <mergeCell ref="B40:B41"/>
    <mergeCell ref="B70:B71"/>
    <mergeCell ref="B44:B45"/>
    <mergeCell ref="B46:B47"/>
    <mergeCell ref="B49:F50"/>
    <mergeCell ref="B52:B53"/>
    <mergeCell ref="B54:B55"/>
    <mergeCell ref="B56:B57"/>
    <mergeCell ref="B58:B59"/>
    <mergeCell ref="B60:B61"/>
    <mergeCell ref="B63:F64"/>
    <mergeCell ref="B66:B67"/>
    <mergeCell ref="B68:B69"/>
    <mergeCell ref="B86:B87"/>
    <mergeCell ref="B88:B89"/>
    <mergeCell ref="B72:B73"/>
    <mergeCell ref="B74:B75"/>
    <mergeCell ref="B76:B77"/>
    <mergeCell ref="B79:F80"/>
    <mergeCell ref="B82:B83"/>
    <mergeCell ref="B84:B85"/>
  </mergeCells>
  <conditionalFormatting sqref="H6:H17 H20:H29">
    <cfRule type="cellIs" dxfId="53" priority="3" operator="lessThan">
      <formula>0</formula>
    </cfRule>
  </conditionalFormatting>
  <conditionalFormatting sqref="L6:L17">
    <cfRule type="cellIs" dxfId="52" priority="2" operator="lessThan">
      <formula>0</formula>
    </cfRule>
  </conditionalFormatting>
  <conditionalFormatting sqref="L20:L29">
    <cfRule type="cellIs" dxfId="51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89"/>
  <sheetViews>
    <sheetView zoomScale="75" zoomScaleNormal="75" workbookViewId="0">
      <selection activeCell="G6" sqref="G6:G17"/>
    </sheetView>
  </sheetViews>
  <sheetFormatPr defaultRowHeight="15" x14ac:dyDescent="0.25"/>
  <cols>
    <col min="2" max="2" width="16" customWidth="1"/>
    <col min="3" max="3" width="22.28515625" customWidth="1"/>
    <col min="4" max="4" width="11.28515625" customWidth="1"/>
    <col min="5" max="12" width="12.5703125" customWidth="1"/>
  </cols>
  <sheetData>
    <row r="1" spans="1:14" ht="18.75" customHeight="1" x14ac:dyDescent="0.25">
      <c r="A1" s="1"/>
      <c r="C1" s="13" t="s">
        <v>15</v>
      </c>
      <c r="D1" s="59" t="s">
        <v>34</v>
      </c>
      <c r="E1" s="60"/>
      <c r="F1" s="61"/>
      <c r="I1" s="14" t="s">
        <v>16</v>
      </c>
      <c r="J1" s="62"/>
      <c r="K1" s="63"/>
      <c r="L1" s="64"/>
    </row>
    <row r="2" spans="1:14" ht="18.75" customHeight="1" x14ac:dyDescent="0.25">
      <c r="C2" s="13" t="s">
        <v>31</v>
      </c>
      <c r="D2" s="59" t="s">
        <v>35</v>
      </c>
      <c r="E2" s="60"/>
      <c r="F2" s="61"/>
      <c r="I2" s="14" t="s">
        <v>31</v>
      </c>
      <c r="J2" s="62"/>
      <c r="K2" s="63"/>
      <c r="L2" s="64"/>
    </row>
    <row r="3" spans="1:14" ht="24" thickBot="1" x14ac:dyDescent="0.3">
      <c r="B3" s="66"/>
      <c r="C3" s="67" t="s">
        <v>24</v>
      </c>
      <c r="D3" s="67"/>
      <c r="E3" s="67"/>
      <c r="F3" s="67"/>
      <c r="G3" s="67"/>
      <c r="H3" s="67"/>
      <c r="I3" s="67"/>
      <c r="J3" s="67"/>
      <c r="K3" s="67"/>
      <c r="L3" s="67"/>
    </row>
    <row r="4" spans="1:14" ht="19.5" thickBot="1" x14ac:dyDescent="0.3">
      <c r="B4" s="66"/>
      <c r="C4" s="55" t="s">
        <v>2</v>
      </c>
      <c r="D4" s="55" t="s">
        <v>3</v>
      </c>
      <c r="E4" s="69" t="s">
        <v>0</v>
      </c>
      <c r="F4" s="70"/>
      <c r="G4" s="70"/>
      <c r="H4" s="71"/>
      <c r="I4" s="72" t="s">
        <v>1</v>
      </c>
      <c r="J4" s="73"/>
      <c r="K4" s="73"/>
      <c r="L4" s="74"/>
    </row>
    <row r="5" spans="1:14" ht="32.25" thickBot="1" x14ac:dyDescent="0.3">
      <c r="B5" s="2"/>
      <c r="C5" s="54"/>
      <c r="D5" s="68"/>
      <c r="E5" s="12" t="s">
        <v>4</v>
      </c>
      <c r="F5" s="12" t="s">
        <v>32</v>
      </c>
      <c r="G5" s="12" t="s">
        <v>5</v>
      </c>
      <c r="H5" s="12" t="s">
        <v>6</v>
      </c>
      <c r="I5" s="8" t="s">
        <v>4</v>
      </c>
      <c r="J5" s="12" t="s">
        <v>32</v>
      </c>
      <c r="K5" s="12" t="s">
        <v>5</v>
      </c>
      <c r="L5" s="15" t="s">
        <v>6</v>
      </c>
    </row>
    <row r="6" spans="1:14" ht="16.5" customHeight="1" x14ac:dyDescent="0.25">
      <c r="B6" s="2"/>
      <c r="C6" s="45" t="s">
        <v>21</v>
      </c>
      <c r="D6" s="16">
        <v>3122</v>
      </c>
      <c r="E6" s="17">
        <v>21</v>
      </c>
      <c r="F6" s="18">
        <v>1</v>
      </c>
      <c r="G6" s="18">
        <v>41</v>
      </c>
      <c r="H6" s="19">
        <f t="shared" ref="H6:H17" si="0">(E6-G6)+M6</f>
        <v>0</v>
      </c>
      <c r="I6" s="18">
        <f t="shared" ref="I6:I17" si="1">G6</f>
        <v>41</v>
      </c>
      <c r="J6" s="20"/>
      <c r="K6" s="17">
        <v>41</v>
      </c>
      <c r="L6" s="19">
        <f t="shared" ref="L6:L17" si="2">(I6-K6)+N6</f>
        <v>0</v>
      </c>
      <c r="M6">
        <f t="shared" ref="M6:M17" si="3">F6*20</f>
        <v>20</v>
      </c>
      <c r="N6">
        <f t="shared" ref="N6:N17" si="4">J6*20</f>
        <v>0</v>
      </c>
    </row>
    <row r="7" spans="1:14" ht="15.75" customHeight="1" thickBot="1" x14ac:dyDescent="0.3">
      <c r="B7" s="2"/>
      <c r="C7" s="46"/>
      <c r="D7" s="21">
        <v>3125</v>
      </c>
      <c r="E7" s="22"/>
      <c r="F7" s="23"/>
      <c r="G7" s="23"/>
      <c r="H7" s="24">
        <f t="shared" si="0"/>
        <v>0</v>
      </c>
      <c r="I7" s="23">
        <f t="shared" si="1"/>
        <v>0</v>
      </c>
      <c r="J7" s="25"/>
      <c r="K7" s="22">
        <v>0</v>
      </c>
      <c r="L7" s="24">
        <f t="shared" si="2"/>
        <v>0</v>
      </c>
      <c r="M7">
        <f t="shared" si="3"/>
        <v>0</v>
      </c>
      <c r="N7">
        <f t="shared" si="4"/>
        <v>0</v>
      </c>
    </row>
    <row r="8" spans="1:14" ht="15.75" x14ac:dyDescent="0.25">
      <c r="B8" s="2"/>
      <c r="C8" s="45" t="s">
        <v>7</v>
      </c>
      <c r="D8" s="16" t="s">
        <v>8</v>
      </c>
      <c r="E8" s="17"/>
      <c r="F8" s="18"/>
      <c r="G8" s="18"/>
      <c r="H8" s="19">
        <f t="shared" si="0"/>
        <v>0</v>
      </c>
      <c r="I8" s="18">
        <f t="shared" si="1"/>
        <v>0</v>
      </c>
      <c r="J8" s="20"/>
      <c r="K8" s="17">
        <v>0</v>
      </c>
      <c r="L8" s="19">
        <f t="shared" si="2"/>
        <v>0</v>
      </c>
      <c r="M8">
        <f t="shared" si="3"/>
        <v>0</v>
      </c>
      <c r="N8">
        <f t="shared" si="4"/>
        <v>0</v>
      </c>
    </row>
    <row r="9" spans="1:14" ht="16.5" thickBot="1" x14ac:dyDescent="0.3">
      <c r="B9" s="2"/>
      <c r="C9" s="46"/>
      <c r="D9" s="26" t="s">
        <v>22</v>
      </c>
      <c r="E9" s="22"/>
      <c r="F9" s="23"/>
      <c r="G9" s="23"/>
      <c r="H9" s="24">
        <f t="shared" si="0"/>
        <v>0</v>
      </c>
      <c r="I9" s="23">
        <f t="shared" si="1"/>
        <v>0</v>
      </c>
      <c r="J9" s="25"/>
      <c r="K9" s="22">
        <v>0</v>
      </c>
      <c r="L9" s="24">
        <f t="shared" si="2"/>
        <v>0</v>
      </c>
      <c r="M9">
        <f t="shared" si="3"/>
        <v>0</v>
      </c>
      <c r="N9">
        <f t="shared" si="4"/>
        <v>0</v>
      </c>
    </row>
    <row r="10" spans="1:14" ht="15.75" x14ac:dyDescent="0.25">
      <c r="B10" s="2"/>
      <c r="C10" s="45" t="s">
        <v>9</v>
      </c>
      <c r="D10" s="16" t="s">
        <v>8</v>
      </c>
      <c r="E10" s="17">
        <f>30+23</f>
        <v>53</v>
      </c>
      <c r="F10" s="18"/>
      <c r="G10" s="18">
        <v>52</v>
      </c>
      <c r="H10" s="19">
        <f t="shared" si="0"/>
        <v>1</v>
      </c>
      <c r="I10" s="18">
        <f t="shared" si="1"/>
        <v>52</v>
      </c>
      <c r="J10" s="20"/>
      <c r="K10" s="17">
        <v>51</v>
      </c>
      <c r="L10" s="19">
        <f t="shared" si="2"/>
        <v>1</v>
      </c>
      <c r="M10">
        <f t="shared" si="3"/>
        <v>0</v>
      </c>
      <c r="N10">
        <f t="shared" si="4"/>
        <v>0</v>
      </c>
    </row>
    <row r="11" spans="1:14" ht="16.5" thickBot="1" x14ac:dyDescent="0.3">
      <c r="B11" s="2"/>
      <c r="C11" s="46"/>
      <c r="D11" s="26" t="s">
        <v>22</v>
      </c>
      <c r="E11" s="22">
        <v>60</v>
      </c>
      <c r="F11" s="23"/>
      <c r="G11" s="23">
        <v>60</v>
      </c>
      <c r="H11" s="24">
        <f t="shared" si="0"/>
        <v>0</v>
      </c>
      <c r="I11" s="23">
        <f t="shared" si="1"/>
        <v>60</v>
      </c>
      <c r="J11" s="25"/>
      <c r="K11" s="22">
        <v>55</v>
      </c>
      <c r="L11" s="24">
        <f t="shared" si="2"/>
        <v>5</v>
      </c>
      <c r="M11">
        <f t="shared" si="3"/>
        <v>0</v>
      </c>
      <c r="N11">
        <f t="shared" si="4"/>
        <v>0</v>
      </c>
    </row>
    <row r="12" spans="1:14" ht="15.75" x14ac:dyDescent="0.25">
      <c r="B12" s="2"/>
      <c r="C12" s="65" t="s">
        <v>10</v>
      </c>
      <c r="D12" s="16" t="s">
        <v>8</v>
      </c>
      <c r="E12" s="17">
        <v>20</v>
      </c>
      <c r="F12" s="18"/>
      <c r="G12" s="18">
        <v>20</v>
      </c>
      <c r="H12" s="19">
        <f t="shared" si="0"/>
        <v>0</v>
      </c>
      <c r="I12" s="18">
        <f t="shared" si="1"/>
        <v>20</v>
      </c>
      <c r="J12" s="20"/>
      <c r="K12" s="17">
        <v>20</v>
      </c>
      <c r="L12" s="19">
        <f t="shared" si="2"/>
        <v>0</v>
      </c>
      <c r="M12">
        <f t="shared" si="3"/>
        <v>0</v>
      </c>
      <c r="N12">
        <f t="shared" si="4"/>
        <v>0</v>
      </c>
    </row>
    <row r="13" spans="1:14" ht="16.5" thickBot="1" x14ac:dyDescent="0.3">
      <c r="B13" s="2"/>
      <c r="C13" s="46"/>
      <c r="D13" s="26" t="s">
        <v>22</v>
      </c>
      <c r="E13" s="22">
        <v>13</v>
      </c>
      <c r="F13" s="23"/>
      <c r="G13" s="23">
        <v>13</v>
      </c>
      <c r="H13" s="24">
        <f t="shared" si="0"/>
        <v>0</v>
      </c>
      <c r="I13" s="23">
        <f t="shared" si="1"/>
        <v>13</v>
      </c>
      <c r="J13" s="25"/>
      <c r="K13" s="22">
        <v>13</v>
      </c>
      <c r="L13" s="24">
        <f t="shared" si="2"/>
        <v>0</v>
      </c>
      <c r="M13">
        <f t="shared" si="3"/>
        <v>0</v>
      </c>
      <c r="N13">
        <f t="shared" si="4"/>
        <v>0</v>
      </c>
    </row>
    <row r="14" spans="1:14" ht="15.75" x14ac:dyDescent="0.25">
      <c r="B14" s="2"/>
      <c r="C14" s="56" t="s">
        <v>17</v>
      </c>
      <c r="D14" s="16" t="s">
        <v>8</v>
      </c>
      <c r="E14" s="17"/>
      <c r="F14" s="18"/>
      <c r="G14" s="18"/>
      <c r="H14" s="19">
        <f t="shared" si="0"/>
        <v>0</v>
      </c>
      <c r="I14" s="18">
        <f t="shared" si="1"/>
        <v>0</v>
      </c>
      <c r="J14" s="20"/>
      <c r="K14" s="17"/>
      <c r="L14" s="19">
        <f t="shared" si="2"/>
        <v>0</v>
      </c>
      <c r="M14">
        <f t="shared" si="3"/>
        <v>0</v>
      </c>
      <c r="N14">
        <f t="shared" si="4"/>
        <v>0</v>
      </c>
    </row>
    <row r="15" spans="1:14" ht="16.5" thickBot="1" x14ac:dyDescent="0.3">
      <c r="B15" s="2"/>
      <c r="C15" s="57"/>
      <c r="D15" s="26" t="s">
        <v>22</v>
      </c>
      <c r="E15" s="22"/>
      <c r="F15" s="23"/>
      <c r="G15" s="23"/>
      <c r="H15" s="24">
        <f t="shared" si="0"/>
        <v>0</v>
      </c>
      <c r="I15" s="23">
        <f t="shared" si="1"/>
        <v>0</v>
      </c>
      <c r="J15" s="25"/>
      <c r="K15" s="22"/>
      <c r="L15" s="24">
        <f t="shared" si="2"/>
        <v>0</v>
      </c>
      <c r="M15">
        <f t="shared" si="3"/>
        <v>0</v>
      </c>
      <c r="N15">
        <f t="shared" si="4"/>
        <v>0</v>
      </c>
    </row>
    <row r="16" spans="1:14" ht="15.75" x14ac:dyDescent="0.25">
      <c r="B16" s="2"/>
      <c r="C16" s="56" t="s">
        <v>18</v>
      </c>
      <c r="D16" s="16" t="s">
        <v>8</v>
      </c>
      <c r="E16" s="18">
        <f>18+39</f>
        <v>57</v>
      </c>
      <c r="F16" s="18">
        <v>1</v>
      </c>
      <c r="G16" s="18">
        <v>51</v>
      </c>
      <c r="H16" s="19">
        <f t="shared" si="0"/>
        <v>26</v>
      </c>
      <c r="I16" s="18">
        <f t="shared" si="1"/>
        <v>51</v>
      </c>
      <c r="J16" s="20"/>
      <c r="K16" s="18">
        <v>41</v>
      </c>
      <c r="L16" s="19">
        <f t="shared" si="2"/>
        <v>10</v>
      </c>
      <c r="M16">
        <f t="shared" si="3"/>
        <v>20</v>
      </c>
      <c r="N16">
        <f t="shared" si="4"/>
        <v>0</v>
      </c>
    </row>
    <row r="17" spans="2:37" ht="16.5" thickBot="1" x14ac:dyDescent="0.3">
      <c r="B17" s="2"/>
      <c r="C17" s="57"/>
      <c r="D17" s="26" t="s">
        <v>22</v>
      </c>
      <c r="E17" s="23">
        <f>28+27</f>
        <v>55</v>
      </c>
      <c r="F17" s="23">
        <v>2</v>
      </c>
      <c r="G17" s="23">
        <v>60</v>
      </c>
      <c r="H17" s="24">
        <f t="shared" si="0"/>
        <v>35</v>
      </c>
      <c r="I17" s="23">
        <f t="shared" si="1"/>
        <v>60</v>
      </c>
      <c r="J17" s="25"/>
      <c r="K17" s="23">
        <v>32</v>
      </c>
      <c r="L17" s="24">
        <f t="shared" si="2"/>
        <v>28</v>
      </c>
      <c r="M17">
        <f t="shared" si="3"/>
        <v>40</v>
      </c>
      <c r="N17">
        <f t="shared" si="4"/>
        <v>0</v>
      </c>
    </row>
    <row r="18" spans="2:37" ht="15.75" x14ac:dyDescent="0.25">
      <c r="B18" s="2"/>
      <c r="C18" s="7"/>
      <c r="D18" s="6"/>
      <c r="E18" s="7"/>
      <c r="F18" s="7"/>
      <c r="G18" s="7"/>
      <c r="H18" s="7"/>
      <c r="I18" s="7"/>
      <c r="J18" s="7"/>
      <c r="K18" s="7"/>
      <c r="L18" s="7"/>
    </row>
    <row r="19" spans="2:37" ht="24" thickBot="1" x14ac:dyDescent="0.3">
      <c r="B19" s="2"/>
      <c r="C19" s="58" t="s">
        <v>11</v>
      </c>
      <c r="D19" s="58"/>
      <c r="E19" s="58"/>
      <c r="F19" s="58"/>
      <c r="G19" s="58"/>
      <c r="H19" s="58"/>
      <c r="I19" s="58"/>
      <c r="J19" s="58"/>
      <c r="K19" s="58"/>
      <c r="L19" s="58"/>
    </row>
    <row r="20" spans="2:37" ht="15.75" x14ac:dyDescent="0.25">
      <c r="B20" s="2"/>
      <c r="C20" s="45" t="s">
        <v>21</v>
      </c>
      <c r="D20" s="27">
        <v>3122</v>
      </c>
      <c r="E20" s="18"/>
      <c r="F20" s="18"/>
      <c r="G20" s="18"/>
      <c r="H20" s="19">
        <f t="shared" ref="H20:H29" si="5">(E20-G20)+M20</f>
        <v>0</v>
      </c>
      <c r="I20" s="18">
        <f t="shared" ref="I20:I29" si="6">G20</f>
        <v>0</v>
      </c>
      <c r="J20" s="18"/>
      <c r="K20" s="28"/>
      <c r="L20" s="19">
        <f t="shared" ref="L20:L29" si="7">(I20-K20)+N20</f>
        <v>0</v>
      </c>
      <c r="M20">
        <f t="shared" ref="M20:M29" si="8">F20*20</f>
        <v>0</v>
      </c>
      <c r="N20">
        <f t="shared" ref="N20:N29" si="9">J20*20</f>
        <v>0</v>
      </c>
    </row>
    <row r="21" spans="2:37" ht="16.5" thickBot="1" x14ac:dyDescent="0.3">
      <c r="B21" s="2"/>
      <c r="C21" s="46"/>
      <c r="D21" s="21">
        <v>3125</v>
      </c>
      <c r="E21" s="29"/>
      <c r="F21" s="23"/>
      <c r="G21" s="29"/>
      <c r="H21" s="24">
        <f t="shared" si="5"/>
        <v>0</v>
      </c>
      <c r="I21" s="23">
        <f t="shared" si="6"/>
        <v>0</v>
      </c>
      <c r="J21" s="23"/>
      <c r="K21" s="29"/>
      <c r="L21" s="24">
        <f t="shared" si="7"/>
        <v>0</v>
      </c>
      <c r="M21">
        <f t="shared" si="8"/>
        <v>0</v>
      </c>
      <c r="N21">
        <f t="shared" si="9"/>
        <v>0</v>
      </c>
    </row>
    <row r="22" spans="2:37" ht="15.75" x14ac:dyDescent="0.25">
      <c r="B22" s="2"/>
      <c r="C22" s="45" t="s">
        <v>7</v>
      </c>
      <c r="D22" s="16" t="s">
        <v>8</v>
      </c>
      <c r="E22" s="28"/>
      <c r="F22" s="18"/>
      <c r="G22" s="28"/>
      <c r="H22" s="19">
        <f t="shared" si="5"/>
        <v>0</v>
      </c>
      <c r="I22" s="18">
        <f>G22</f>
        <v>0</v>
      </c>
      <c r="J22" s="18"/>
      <c r="K22" s="28"/>
      <c r="L22" s="19">
        <f t="shared" si="7"/>
        <v>0</v>
      </c>
      <c r="M22">
        <f t="shared" si="8"/>
        <v>0</v>
      </c>
      <c r="N22">
        <f t="shared" si="9"/>
        <v>0</v>
      </c>
    </row>
    <row r="23" spans="2:37" ht="16.5" thickBot="1" x14ac:dyDescent="0.3">
      <c r="B23" s="2"/>
      <c r="C23" s="46"/>
      <c r="D23" s="26" t="s">
        <v>22</v>
      </c>
      <c r="E23" s="29"/>
      <c r="F23" s="23"/>
      <c r="G23" s="29"/>
      <c r="H23" s="24">
        <f t="shared" si="5"/>
        <v>0</v>
      </c>
      <c r="I23" s="23">
        <f t="shared" si="6"/>
        <v>0</v>
      </c>
      <c r="J23" s="23"/>
      <c r="K23" s="29"/>
      <c r="L23" s="24">
        <f t="shared" si="7"/>
        <v>0</v>
      </c>
      <c r="M23">
        <f t="shared" si="8"/>
        <v>0</v>
      </c>
      <c r="N23">
        <f t="shared" si="9"/>
        <v>0</v>
      </c>
    </row>
    <row r="24" spans="2:37" ht="15.75" x14ac:dyDescent="0.25">
      <c r="B24" s="2"/>
      <c r="C24" s="45" t="s">
        <v>9</v>
      </c>
      <c r="D24" s="16" t="s">
        <v>8</v>
      </c>
      <c r="E24" s="28"/>
      <c r="F24" s="18"/>
      <c r="G24" s="28"/>
      <c r="H24" s="19">
        <f t="shared" si="5"/>
        <v>0</v>
      </c>
      <c r="I24" s="18">
        <f t="shared" si="6"/>
        <v>0</v>
      </c>
      <c r="J24" s="18"/>
      <c r="K24" s="28"/>
      <c r="L24" s="19">
        <f t="shared" si="7"/>
        <v>0</v>
      </c>
      <c r="M24">
        <f t="shared" si="8"/>
        <v>0</v>
      </c>
      <c r="N24">
        <f t="shared" si="9"/>
        <v>0</v>
      </c>
    </row>
    <row r="25" spans="2:37" ht="16.5" thickBot="1" x14ac:dyDescent="0.3">
      <c r="B25" s="2"/>
      <c r="C25" s="46"/>
      <c r="D25" s="26" t="s">
        <v>22</v>
      </c>
      <c r="E25" s="29"/>
      <c r="F25" s="23"/>
      <c r="G25" s="29"/>
      <c r="H25" s="24">
        <f t="shared" si="5"/>
        <v>0</v>
      </c>
      <c r="I25" s="23">
        <f t="shared" si="6"/>
        <v>0</v>
      </c>
      <c r="J25" s="23"/>
      <c r="K25" s="29"/>
      <c r="L25" s="24">
        <f t="shared" si="7"/>
        <v>0</v>
      </c>
      <c r="M25">
        <f t="shared" si="8"/>
        <v>0</v>
      </c>
      <c r="N25">
        <f t="shared" si="9"/>
        <v>0</v>
      </c>
    </row>
    <row r="26" spans="2:37" ht="15.75" x14ac:dyDescent="0.25">
      <c r="B26" s="2"/>
      <c r="C26" s="45" t="s">
        <v>23</v>
      </c>
      <c r="D26" s="16" t="s">
        <v>8</v>
      </c>
      <c r="E26" s="28"/>
      <c r="F26" s="18"/>
      <c r="G26" s="28"/>
      <c r="H26" s="19">
        <f t="shared" si="5"/>
        <v>0</v>
      </c>
      <c r="I26" s="18">
        <f t="shared" si="6"/>
        <v>0</v>
      </c>
      <c r="J26" s="18"/>
      <c r="K26" s="28"/>
      <c r="L26" s="19">
        <f t="shared" si="7"/>
        <v>0</v>
      </c>
      <c r="M26">
        <f t="shared" si="8"/>
        <v>0</v>
      </c>
      <c r="N26">
        <f t="shared" si="9"/>
        <v>0</v>
      </c>
    </row>
    <row r="27" spans="2:37" ht="16.5" thickBot="1" x14ac:dyDescent="0.3">
      <c r="B27" s="2"/>
      <c r="C27" s="46"/>
      <c r="D27" s="26" t="s">
        <v>22</v>
      </c>
      <c r="E27" s="29"/>
      <c r="F27" s="23"/>
      <c r="G27" s="29"/>
      <c r="H27" s="24">
        <f t="shared" si="5"/>
        <v>0</v>
      </c>
      <c r="I27" s="23">
        <f t="shared" si="6"/>
        <v>0</v>
      </c>
      <c r="J27" s="23"/>
      <c r="K27" s="29"/>
      <c r="L27" s="24">
        <f t="shared" si="7"/>
        <v>0</v>
      </c>
      <c r="M27">
        <f t="shared" si="8"/>
        <v>0</v>
      </c>
      <c r="N27">
        <f t="shared" si="9"/>
        <v>0</v>
      </c>
    </row>
    <row r="28" spans="2:37" ht="15.75" x14ac:dyDescent="0.25">
      <c r="B28" s="2"/>
      <c r="C28" s="56" t="s">
        <v>18</v>
      </c>
      <c r="D28" s="16" t="s">
        <v>8</v>
      </c>
      <c r="E28" s="28"/>
      <c r="F28" s="18"/>
      <c r="G28" s="28"/>
      <c r="H28" s="19">
        <f t="shared" si="5"/>
        <v>0</v>
      </c>
      <c r="I28" s="18">
        <f t="shared" si="6"/>
        <v>0</v>
      </c>
      <c r="J28" s="18"/>
      <c r="K28" s="28"/>
      <c r="L28" s="19">
        <f t="shared" si="7"/>
        <v>0</v>
      </c>
      <c r="M28">
        <f t="shared" si="8"/>
        <v>0</v>
      </c>
      <c r="N28">
        <f t="shared" si="9"/>
        <v>0</v>
      </c>
    </row>
    <row r="29" spans="2:37" ht="16.5" thickBot="1" x14ac:dyDescent="0.3">
      <c r="B29" s="2"/>
      <c r="C29" s="57"/>
      <c r="D29" s="26" t="s">
        <v>22</v>
      </c>
      <c r="E29" s="29"/>
      <c r="F29" s="23"/>
      <c r="G29" s="29"/>
      <c r="H29" s="24">
        <f t="shared" si="5"/>
        <v>0</v>
      </c>
      <c r="I29" s="23">
        <f t="shared" si="6"/>
        <v>0</v>
      </c>
      <c r="J29" s="23"/>
      <c r="K29" s="29"/>
      <c r="L29" s="24">
        <f t="shared" si="7"/>
        <v>0</v>
      </c>
      <c r="M29">
        <f t="shared" si="8"/>
        <v>0</v>
      </c>
      <c r="N29">
        <f t="shared" si="9"/>
        <v>0</v>
      </c>
    </row>
    <row r="30" spans="2:37" ht="15.75" thickBot="1" x14ac:dyDescent="0.3"/>
    <row r="31" spans="2:37" ht="15" customHeight="1" x14ac:dyDescent="0.25">
      <c r="B31" s="47" t="s">
        <v>19</v>
      </c>
      <c r="C31" s="48"/>
      <c r="D31" s="48"/>
      <c r="E31" s="48"/>
      <c r="F31" s="49"/>
    </row>
    <row r="32" spans="2:37" s="4" customFormat="1" ht="15" customHeight="1" thickBot="1" x14ac:dyDescent="0.3">
      <c r="B32" s="50"/>
      <c r="C32" s="51"/>
      <c r="D32" s="51"/>
      <c r="E32" s="51"/>
      <c r="F32" s="5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</row>
    <row r="33" spans="2:37" s="4" customFormat="1" ht="45" customHeight="1" thickBot="1" x14ac:dyDescent="0.3">
      <c r="B33" s="3" t="s">
        <v>2</v>
      </c>
      <c r="C33" s="5" t="s">
        <v>12</v>
      </c>
      <c r="D33" s="9" t="s">
        <v>13</v>
      </c>
      <c r="E33" s="10" t="s">
        <v>33</v>
      </c>
      <c r="F33" s="11" t="s">
        <v>14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</row>
    <row r="34" spans="2:37" s="4" customFormat="1" ht="15" customHeight="1" x14ac:dyDescent="0.3">
      <c r="B34" s="43" t="s">
        <v>28</v>
      </c>
      <c r="C34" s="30" t="s">
        <v>15</v>
      </c>
      <c r="D34" s="32">
        <f>E6</f>
        <v>21</v>
      </c>
      <c r="E34" s="33">
        <f>F6</f>
        <v>1</v>
      </c>
      <c r="F34" s="34">
        <f>G6</f>
        <v>41</v>
      </c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</row>
    <row r="35" spans="2:37" s="4" customFormat="1" ht="15.75" customHeight="1" thickBot="1" x14ac:dyDescent="0.35">
      <c r="B35" s="44"/>
      <c r="C35" s="31" t="s">
        <v>16</v>
      </c>
      <c r="D35" s="35">
        <f>I6</f>
        <v>41</v>
      </c>
      <c r="E35" s="36">
        <f>J6</f>
        <v>0</v>
      </c>
      <c r="F35" s="37">
        <f>K6</f>
        <v>41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</row>
    <row r="36" spans="2:37" s="4" customFormat="1" ht="15.75" customHeight="1" x14ac:dyDescent="0.3">
      <c r="B36" s="43" t="s">
        <v>29</v>
      </c>
      <c r="C36" s="30" t="s">
        <v>15</v>
      </c>
      <c r="D36" s="38">
        <f>E7</f>
        <v>0</v>
      </c>
      <c r="E36" s="33">
        <f>F7</f>
        <v>0</v>
      </c>
      <c r="F36" s="34">
        <f>G7</f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</row>
    <row r="37" spans="2:37" s="4" customFormat="1" ht="15.75" customHeight="1" thickBot="1" x14ac:dyDescent="0.35">
      <c r="B37" s="44"/>
      <c r="C37" s="31" t="s">
        <v>16</v>
      </c>
      <c r="D37" s="39">
        <f>I7</f>
        <v>0</v>
      </c>
      <c r="E37" s="36">
        <f>J7</f>
        <v>0</v>
      </c>
      <c r="F37" s="37">
        <f>K7</f>
        <v>0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</row>
    <row r="38" spans="2:37" ht="15.75" x14ac:dyDescent="0.3">
      <c r="B38" s="55" t="s">
        <v>7</v>
      </c>
      <c r="C38" s="30" t="s">
        <v>15</v>
      </c>
      <c r="D38" s="38">
        <f>E8</f>
        <v>0</v>
      </c>
      <c r="E38" s="33">
        <f>F8</f>
        <v>0</v>
      </c>
      <c r="F38" s="34">
        <f>G8</f>
        <v>0</v>
      </c>
    </row>
    <row r="39" spans="2:37" ht="16.5" thickBot="1" x14ac:dyDescent="0.35">
      <c r="B39" s="54"/>
      <c r="C39" s="31" t="s">
        <v>16</v>
      </c>
      <c r="D39" s="39">
        <f>I8</f>
        <v>0</v>
      </c>
      <c r="E39" s="36">
        <f>J8</f>
        <v>0</v>
      </c>
      <c r="F39" s="37">
        <f>K8</f>
        <v>0</v>
      </c>
    </row>
    <row r="40" spans="2:37" ht="15.75" x14ac:dyDescent="0.3">
      <c r="B40" s="55" t="s">
        <v>9</v>
      </c>
      <c r="C40" s="30" t="s">
        <v>15</v>
      </c>
      <c r="D40" s="38">
        <f>E10</f>
        <v>53</v>
      </c>
      <c r="E40" s="33">
        <f>F10</f>
        <v>0</v>
      </c>
      <c r="F40" s="34">
        <f>G10</f>
        <v>52</v>
      </c>
    </row>
    <row r="41" spans="2:37" ht="16.5" thickBot="1" x14ac:dyDescent="0.35">
      <c r="B41" s="54"/>
      <c r="C41" s="31" t="s">
        <v>16</v>
      </c>
      <c r="D41" s="39">
        <f>I10</f>
        <v>52</v>
      </c>
      <c r="E41" s="36">
        <f>J10</f>
        <v>0</v>
      </c>
      <c r="F41" s="37">
        <f>K10</f>
        <v>51</v>
      </c>
    </row>
    <row r="42" spans="2:37" ht="15.75" x14ac:dyDescent="0.3">
      <c r="B42" s="55" t="s">
        <v>10</v>
      </c>
      <c r="C42" s="30" t="s">
        <v>15</v>
      </c>
      <c r="D42" s="38">
        <f>E12</f>
        <v>20</v>
      </c>
      <c r="E42" s="33">
        <f>F12</f>
        <v>0</v>
      </c>
      <c r="F42" s="34">
        <f>G12</f>
        <v>20</v>
      </c>
    </row>
    <row r="43" spans="2:37" ht="16.5" thickBot="1" x14ac:dyDescent="0.35">
      <c r="B43" s="54"/>
      <c r="C43" s="31" t="s">
        <v>16</v>
      </c>
      <c r="D43" s="39">
        <f>I12</f>
        <v>20</v>
      </c>
      <c r="E43" s="36">
        <f>J12</f>
        <v>0</v>
      </c>
      <c r="F43" s="37">
        <f>K12</f>
        <v>20</v>
      </c>
    </row>
    <row r="44" spans="2:37" ht="15.75" x14ac:dyDescent="0.3">
      <c r="B44" s="55" t="s">
        <v>17</v>
      </c>
      <c r="C44" s="30" t="s">
        <v>15</v>
      </c>
      <c r="D44" s="38">
        <f>E14</f>
        <v>0</v>
      </c>
      <c r="E44" s="33">
        <f>F14</f>
        <v>0</v>
      </c>
      <c r="F44" s="34">
        <f>G14</f>
        <v>0</v>
      </c>
    </row>
    <row r="45" spans="2:37" ht="16.5" thickBot="1" x14ac:dyDescent="0.35">
      <c r="B45" s="54"/>
      <c r="C45" s="31" t="s">
        <v>16</v>
      </c>
      <c r="D45" s="39">
        <f>I14</f>
        <v>0</v>
      </c>
      <c r="E45" s="36">
        <f>J14</f>
        <v>0</v>
      </c>
      <c r="F45" s="37">
        <f>K14</f>
        <v>0</v>
      </c>
    </row>
    <row r="46" spans="2:37" ht="15.75" x14ac:dyDescent="0.3">
      <c r="B46" s="55" t="s">
        <v>18</v>
      </c>
      <c r="C46" s="30" t="s">
        <v>15</v>
      </c>
      <c r="D46" s="38">
        <f>E16</f>
        <v>57</v>
      </c>
      <c r="E46" s="33">
        <f>F16</f>
        <v>1</v>
      </c>
      <c r="F46" s="34">
        <f>G16</f>
        <v>51</v>
      </c>
    </row>
    <row r="47" spans="2:37" ht="16.5" thickBot="1" x14ac:dyDescent="0.35">
      <c r="B47" s="54"/>
      <c r="C47" s="31" t="s">
        <v>16</v>
      </c>
      <c r="D47" s="39">
        <f>I16</f>
        <v>51</v>
      </c>
      <c r="E47" s="36">
        <f>J17</f>
        <v>0</v>
      </c>
      <c r="F47" s="37">
        <f>K16</f>
        <v>41</v>
      </c>
    </row>
    <row r="48" spans="2:37" ht="15.75" thickBot="1" x14ac:dyDescent="0.3"/>
    <row r="49" spans="2:6" ht="15" customHeight="1" x14ac:dyDescent="0.25">
      <c r="B49" s="47" t="s">
        <v>20</v>
      </c>
      <c r="C49" s="48"/>
      <c r="D49" s="48"/>
      <c r="E49" s="48"/>
      <c r="F49" s="49"/>
    </row>
    <row r="50" spans="2:6" ht="15.75" customHeight="1" thickBot="1" x14ac:dyDescent="0.3">
      <c r="B50" s="50"/>
      <c r="C50" s="51"/>
      <c r="D50" s="51"/>
      <c r="E50" s="51"/>
      <c r="F50" s="52"/>
    </row>
    <row r="51" spans="2:6" ht="45" customHeight="1" thickBot="1" x14ac:dyDescent="0.3">
      <c r="B51" s="3" t="s">
        <v>2</v>
      </c>
      <c r="C51" s="5" t="s">
        <v>12</v>
      </c>
      <c r="D51" s="9" t="s">
        <v>13</v>
      </c>
      <c r="E51" s="10" t="s">
        <v>33</v>
      </c>
      <c r="F51" s="11" t="s">
        <v>14</v>
      </c>
    </row>
    <row r="52" spans="2:6" ht="15.75" x14ac:dyDescent="0.3">
      <c r="B52" s="55" t="s">
        <v>7</v>
      </c>
      <c r="C52" s="30" t="s">
        <v>15</v>
      </c>
      <c r="D52" s="38">
        <f>E9</f>
        <v>0</v>
      </c>
      <c r="E52" s="33">
        <f>F9</f>
        <v>0</v>
      </c>
      <c r="F52" s="34">
        <f>G9</f>
        <v>0</v>
      </c>
    </row>
    <row r="53" spans="2:6" ht="16.5" thickBot="1" x14ac:dyDescent="0.35">
      <c r="B53" s="54"/>
      <c r="C53" s="31" t="s">
        <v>16</v>
      </c>
      <c r="D53" s="39">
        <f>I9</f>
        <v>0</v>
      </c>
      <c r="E53" s="36">
        <f>J9</f>
        <v>0</v>
      </c>
      <c r="F53" s="37">
        <f>K9</f>
        <v>0</v>
      </c>
    </row>
    <row r="54" spans="2:6" ht="15.75" x14ac:dyDescent="0.3">
      <c r="B54" s="55" t="s">
        <v>9</v>
      </c>
      <c r="C54" s="30" t="s">
        <v>15</v>
      </c>
      <c r="D54" s="38">
        <f>E11</f>
        <v>60</v>
      </c>
      <c r="E54" s="33">
        <f>F11</f>
        <v>0</v>
      </c>
      <c r="F54" s="34">
        <f>G11</f>
        <v>60</v>
      </c>
    </row>
    <row r="55" spans="2:6" ht="16.5" thickBot="1" x14ac:dyDescent="0.35">
      <c r="B55" s="54"/>
      <c r="C55" s="31" t="s">
        <v>16</v>
      </c>
      <c r="D55" s="39">
        <f>I11</f>
        <v>60</v>
      </c>
      <c r="E55" s="36">
        <f>J11</f>
        <v>0</v>
      </c>
      <c r="F55" s="37">
        <f>K11</f>
        <v>55</v>
      </c>
    </row>
    <row r="56" spans="2:6" ht="15.75" x14ac:dyDescent="0.3">
      <c r="B56" s="55" t="s">
        <v>10</v>
      </c>
      <c r="C56" s="30" t="s">
        <v>15</v>
      </c>
      <c r="D56" s="38">
        <f>E13</f>
        <v>13</v>
      </c>
      <c r="E56" s="33">
        <f>F13</f>
        <v>0</v>
      </c>
      <c r="F56" s="34">
        <f>G13</f>
        <v>13</v>
      </c>
    </row>
    <row r="57" spans="2:6" ht="16.5" thickBot="1" x14ac:dyDescent="0.35">
      <c r="B57" s="54"/>
      <c r="C57" s="31" t="s">
        <v>16</v>
      </c>
      <c r="D57" s="39">
        <f>I13</f>
        <v>13</v>
      </c>
      <c r="E57" s="36">
        <f>J13</f>
        <v>0</v>
      </c>
      <c r="F57" s="37">
        <f>K13</f>
        <v>13</v>
      </c>
    </row>
    <row r="58" spans="2:6" ht="15.75" x14ac:dyDescent="0.3">
      <c r="B58" s="55" t="s">
        <v>17</v>
      </c>
      <c r="C58" s="30" t="s">
        <v>15</v>
      </c>
      <c r="D58" s="38">
        <f>E15</f>
        <v>0</v>
      </c>
      <c r="E58" s="33">
        <f>F15</f>
        <v>0</v>
      </c>
      <c r="F58" s="34">
        <f>G15</f>
        <v>0</v>
      </c>
    </row>
    <row r="59" spans="2:6" ht="16.5" thickBot="1" x14ac:dyDescent="0.35">
      <c r="B59" s="54"/>
      <c r="C59" s="31" t="s">
        <v>16</v>
      </c>
      <c r="D59" s="39">
        <f>I15</f>
        <v>0</v>
      </c>
      <c r="E59" s="36">
        <f>J15</f>
        <v>0</v>
      </c>
      <c r="F59" s="37">
        <f>K15</f>
        <v>0</v>
      </c>
    </row>
    <row r="60" spans="2:6" ht="15.75" x14ac:dyDescent="0.3">
      <c r="B60" s="55" t="s">
        <v>18</v>
      </c>
      <c r="C60" s="30" t="s">
        <v>15</v>
      </c>
      <c r="D60" s="38">
        <f>E17</f>
        <v>55</v>
      </c>
      <c r="E60" s="33">
        <f>F17</f>
        <v>2</v>
      </c>
      <c r="F60" s="34">
        <f>G17</f>
        <v>60</v>
      </c>
    </row>
    <row r="61" spans="2:6" ht="16.5" thickBot="1" x14ac:dyDescent="0.35">
      <c r="B61" s="54"/>
      <c r="C61" s="31" t="s">
        <v>16</v>
      </c>
      <c r="D61" s="39">
        <f>I17</f>
        <v>60</v>
      </c>
      <c r="E61" s="36">
        <f>J17</f>
        <v>0</v>
      </c>
      <c r="F61" s="37">
        <f>K17</f>
        <v>32</v>
      </c>
    </row>
    <row r="62" spans="2:6" ht="15.75" thickBot="1" x14ac:dyDescent="0.3"/>
    <row r="63" spans="2:6" ht="15" customHeight="1" x14ac:dyDescent="0.25">
      <c r="B63" s="47" t="s">
        <v>25</v>
      </c>
      <c r="C63" s="48"/>
      <c r="D63" s="48"/>
      <c r="E63" s="48"/>
      <c r="F63" s="49"/>
    </row>
    <row r="64" spans="2:6" ht="15.75" customHeight="1" thickBot="1" x14ac:dyDescent="0.3">
      <c r="B64" s="50"/>
      <c r="C64" s="51"/>
      <c r="D64" s="51"/>
      <c r="E64" s="51"/>
      <c r="F64" s="52"/>
    </row>
    <row r="65" spans="2:6" ht="45" customHeight="1" thickBot="1" x14ac:dyDescent="0.3">
      <c r="B65" s="3" t="s">
        <v>2</v>
      </c>
      <c r="C65" s="5" t="s">
        <v>12</v>
      </c>
      <c r="D65" s="9" t="s">
        <v>13</v>
      </c>
      <c r="E65" s="10" t="s">
        <v>33</v>
      </c>
      <c r="F65" s="11" t="s">
        <v>14</v>
      </c>
    </row>
    <row r="66" spans="2:6" ht="15.75" x14ac:dyDescent="0.3">
      <c r="B66" s="43" t="s">
        <v>28</v>
      </c>
      <c r="C66" s="30" t="s">
        <v>15</v>
      </c>
      <c r="D66" s="38">
        <f>E20</f>
        <v>0</v>
      </c>
      <c r="E66" s="33">
        <f>F20</f>
        <v>0</v>
      </c>
      <c r="F66" s="34">
        <f>G20</f>
        <v>0</v>
      </c>
    </row>
    <row r="67" spans="2:6" ht="16.5" thickBot="1" x14ac:dyDescent="0.35">
      <c r="B67" s="44"/>
      <c r="C67" s="31" t="s">
        <v>16</v>
      </c>
      <c r="D67" s="39">
        <f>I20</f>
        <v>0</v>
      </c>
      <c r="E67" s="36">
        <f>J20</f>
        <v>0</v>
      </c>
      <c r="F67" s="37">
        <f>K20</f>
        <v>0</v>
      </c>
    </row>
    <row r="68" spans="2:6" ht="15.75" x14ac:dyDescent="0.3">
      <c r="B68" s="43" t="s">
        <v>29</v>
      </c>
      <c r="C68" s="30" t="s">
        <v>15</v>
      </c>
      <c r="D68" s="38">
        <f>E21</f>
        <v>0</v>
      </c>
      <c r="E68" s="33">
        <f>F21</f>
        <v>0</v>
      </c>
      <c r="F68" s="34">
        <f>G21</f>
        <v>0</v>
      </c>
    </row>
    <row r="69" spans="2:6" ht="16.5" thickBot="1" x14ac:dyDescent="0.35">
      <c r="B69" s="44"/>
      <c r="C69" s="31" t="s">
        <v>16</v>
      </c>
      <c r="D69" s="39">
        <f>I21</f>
        <v>0</v>
      </c>
      <c r="E69" s="36">
        <f>J21</f>
        <v>0</v>
      </c>
      <c r="F69" s="37">
        <f>K21</f>
        <v>0</v>
      </c>
    </row>
    <row r="70" spans="2:6" ht="15.75" x14ac:dyDescent="0.3">
      <c r="B70" s="55" t="s">
        <v>7</v>
      </c>
      <c r="C70" s="30" t="s">
        <v>15</v>
      </c>
      <c r="D70" s="38">
        <f>E22</f>
        <v>0</v>
      </c>
      <c r="E70" s="33">
        <f>F22</f>
        <v>0</v>
      </c>
      <c r="F70" s="34">
        <f>G22</f>
        <v>0</v>
      </c>
    </row>
    <row r="71" spans="2:6" ht="16.5" thickBot="1" x14ac:dyDescent="0.35">
      <c r="B71" s="54"/>
      <c r="C71" s="31" t="s">
        <v>16</v>
      </c>
      <c r="D71" s="39">
        <f>I22</f>
        <v>0</v>
      </c>
      <c r="E71" s="36">
        <f>J22</f>
        <v>0</v>
      </c>
      <c r="F71" s="37">
        <f>K22</f>
        <v>0</v>
      </c>
    </row>
    <row r="72" spans="2:6" ht="15.75" x14ac:dyDescent="0.3">
      <c r="B72" s="55" t="s">
        <v>9</v>
      </c>
      <c r="C72" s="30" t="s">
        <v>15</v>
      </c>
      <c r="D72" s="38">
        <f>E24</f>
        <v>0</v>
      </c>
      <c r="E72" s="33">
        <f>F24</f>
        <v>0</v>
      </c>
      <c r="F72" s="34">
        <f>G24</f>
        <v>0</v>
      </c>
    </row>
    <row r="73" spans="2:6" ht="16.5" thickBot="1" x14ac:dyDescent="0.35">
      <c r="B73" s="54"/>
      <c r="C73" s="31" t="s">
        <v>16</v>
      </c>
      <c r="D73" s="39">
        <f>I24</f>
        <v>0</v>
      </c>
      <c r="E73" s="36">
        <f>J24</f>
        <v>0</v>
      </c>
      <c r="F73" s="37">
        <f>K24</f>
        <v>0</v>
      </c>
    </row>
    <row r="74" spans="2:6" ht="15.75" x14ac:dyDescent="0.3">
      <c r="B74" s="43" t="s">
        <v>26</v>
      </c>
      <c r="C74" s="30" t="s">
        <v>15</v>
      </c>
      <c r="D74" s="38">
        <f>E26</f>
        <v>0</v>
      </c>
      <c r="E74" s="33">
        <f>F26</f>
        <v>0</v>
      </c>
      <c r="F74" s="34">
        <f>G26</f>
        <v>0</v>
      </c>
    </row>
    <row r="75" spans="2:6" ht="16.5" thickBot="1" x14ac:dyDescent="0.35">
      <c r="B75" s="44"/>
      <c r="C75" s="31" t="s">
        <v>16</v>
      </c>
      <c r="D75" s="39">
        <f>I26</f>
        <v>0</v>
      </c>
      <c r="E75" s="36">
        <f>J26</f>
        <v>0</v>
      </c>
      <c r="F75" s="37">
        <f>K26</f>
        <v>0</v>
      </c>
    </row>
    <row r="76" spans="2:6" ht="15.75" customHeight="1" x14ac:dyDescent="0.3">
      <c r="B76" s="45" t="s">
        <v>30</v>
      </c>
      <c r="C76" s="30" t="s">
        <v>15</v>
      </c>
      <c r="D76" s="38">
        <f>E28</f>
        <v>0</v>
      </c>
      <c r="E76" s="33">
        <f>F28</f>
        <v>0</v>
      </c>
      <c r="F76" s="34">
        <f>G28</f>
        <v>0</v>
      </c>
    </row>
    <row r="77" spans="2:6" ht="16.5" thickBot="1" x14ac:dyDescent="0.35">
      <c r="B77" s="46"/>
      <c r="C77" s="31" t="s">
        <v>16</v>
      </c>
      <c r="D77" s="39">
        <f>I28</f>
        <v>0</v>
      </c>
      <c r="E77" s="36">
        <f>J28</f>
        <v>0</v>
      </c>
      <c r="F77" s="37">
        <f>K28</f>
        <v>0</v>
      </c>
    </row>
    <row r="78" spans="2:6" ht="16.5" thickBot="1" x14ac:dyDescent="0.35">
      <c r="B78" s="40"/>
      <c r="C78" s="41"/>
      <c r="D78" s="42"/>
      <c r="E78" s="42"/>
      <c r="F78" s="42"/>
    </row>
    <row r="79" spans="2:6" ht="15" customHeight="1" x14ac:dyDescent="0.25">
      <c r="B79" s="47" t="s">
        <v>27</v>
      </c>
      <c r="C79" s="48"/>
      <c r="D79" s="48"/>
      <c r="E79" s="48"/>
      <c r="F79" s="49"/>
    </row>
    <row r="80" spans="2:6" ht="15.75" customHeight="1" thickBot="1" x14ac:dyDescent="0.3">
      <c r="B80" s="50"/>
      <c r="C80" s="51"/>
      <c r="D80" s="51"/>
      <c r="E80" s="51"/>
      <c r="F80" s="52"/>
    </row>
    <row r="81" spans="2:6" ht="45" customHeight="1" thickBot="1" x14ac:dyDescent="0.3">
      <c r="B81" s="3" t="s">
        <v>2</v>
      </c>
      <c r="C81" s="5" t="s">
        <v>12</v>
      </c>
      <c r="D81" s="9" t="s">
        <v>13</v>
      </c>
      <c r="E81" s="10" t="s">
        <v>33</v>
      </c>
      <c r="F81" s="11" t="s">
        <v>14</v>
      </c>
    </row>
    <row r="82" spans="2:6" ht="15.75" x14ac:dyDescent="0.3">
      <c r="B82" s="53" t="s">
        <v>7</v>
      </c>
      <c r="C82" s="30" t="s">
        <v>15</v>
      </c>
      <c r="D82" s="32">
        <f>E23</f>
        <v>0</v>
      </c>
      <c r="E82" s="33">
        <f>F23</f>
        <v>0</v>
      </c>
      <c r="F82" s="34">
        <f>G23</f>
        <v>0</v>
      </c>
    </row>
    <row r="83" spans="2:6" ht="16.5" thickBot="1" x14ac:dyDescent="0.35">
      <c r="B83" s="54"/>
      <c r="C83" s="31" t="s">
        <v>16</v>
      </c>
      <c r="D83" s="35">
        <f>I23</f>
        <v>0</v>
      </c>
      <c r="E83" s="36">
        <f>J23</f>
        <v>0</v>
      </c>
      <c r="F83" s="37">
        <f>K23</f>
        <v>0</v>
      </c>
    </row>
    <row r="84" spans="2:6" ht="15.75" x14ac:dyDescent="0.3">
      <c r="B84" s="55" t="s">
        <v>9</v>
      </c>
      <c r="C84" s="30" t="s">
        <v>15</v>
      </c>
      <c r="D84" s="32">
        <f>E25</f>
        <v>0</v>
      </c>
      <c r="E84" s="33">
        <f>F25</f>
        <v>0</v>
      </c>
      <c r="F84" s="34">
        <f>G25</f>
        <v>0</v>
      </c>
    </row>
    <row r="85" spans="2:6" ht="16.5" thickBot="1" x14ac:dyDescent="0.35">
      <c r="B85" s="54"/>
      <c r="C85" s="31" t="s">
        <v>16</v>
      </c>
      <c r="D85" s="35">
        <f>I25</f>
        <v>0</v>
      </c>
      <c r="E85" s="36">
        <f>J25</f>
        <v>0</v>
      </c>
      <c r="F85" s="37">
        <f>K25</f>
        <v>0</v>
      </c>
    </row>
    <row r="86" spans="2:6" ht="15.75" customHeight="1" x14ac:dyDescent="0.3">
      <c r="B86" s="43" t="s">
        <v>26</v>
      </c>
      <c r="C86" s="30" t="s">
        <v>15</v>
      </c>
      <c r="D86" s="32">
        <f>E27</f>
        <v>0</v>
      </c>
      <c r="E86" s="33">
        <f>F27</f>
        <v>0</v>
      </c>
      <c r="F86" s="34">
        <f>G27</f>
        <v>0</v>
      </c>
    </row>
    <row r="87" spans="2:6" ht="16.5" thickBot="1" x14ac:dyDescent="0.35">
      <c r="B87" s="44"/>
      <c r="C87" s="31" t="s">
        <v>16</v>
      </c>
      <c r="D87" s="35">
        <f>I27</f>
        <v>0</v>
      </c>
      <c r="E87" s="36">
        <f>J27</f>
        <v>0</v>
      </c>
      <c r="F87" s="37">
        <f>K27</f>
        <v>0</v>
      </c>
    </row>
    <row r="88" spans="2:6" ht="15.75" customHeight="1" x14ac:dyDescent="0.3">
      <c r="B88" s="45" t="s">
        <v>30</v>
      </c>
      <c r="C88" s="30" t="s">
        <v>15</v>
      </c>
      <c r="D88" s="32">
        <f>E29</f>
        <v>0</v>
      </c>
      <c r="E88" s="33">
        <f>F29</f>
        <v>0</v>
      </c>
      <c r="F88" s="34">
        <f>G29</f>
        <v>0</v>
      </c>
    </row>
    <row r="89" spans="2:6" ht="16.5" thickBot="1" x14ac:dyDescent="0.35">
      <c r="B89" s="46"/>
      <c r="C89" s="31" t="s">
        <v>16</v>
      </c>
      <c r="D89" s="35">
        <f>I29</f>
        <v>0</v>
      </c>
      <c r="E89" s="36">
        <f>J29</f>
        <v>0</v>
      </c>
      <c r="F89" s="37">
        <f>K29</f>
        <v>0</v>
      </c>
    </row>
  </sheetData>
  <mergeCells count="48">
    <mergeCell ref="B3:B4"/>
    <mergeCell ref="C3:L3"/>
    <mergeCell ref="C4:C5"/>
    <mergeCell ref="D4:D5"/>
    <mergeCell ref="E4:H4"/>
    <mergeCell ref="I4:L4"/>
    <mergeCell ref="C16:C17"/>
    <mergeCell ref="D1:F1"/>
    <mergeCell ref="J1:L1"/>
    <mergeCell ref="D2:F2"/>
    <mergeCell ref="J2:L2"/>
    <mergeCell ref="C6:C7"/>
    <mergeCell ref="C8:C9"/>
    <mergeCell ref="C10:C11"/>
    <mergeCell ref="C12:C13"/>
    <mergeCell ref="C14:C15"/>
    <mergeCell ref="B42:B43"/>
    <mergeCell ref="C19:L19"/>
    <mergeCell ref="C20:C21"/>
    <mergeCell ref="C22:C23"/>
    <mergeCell ref="C24:C25"/>
    <mergeCell ref="C26:C27"/>
    <mergeCell ref="C28:C29"/>
    <mergeCell ref="B31:F32"/>
    <mergeCell ref="B34:B35"/>
    <mergeCell ref="B36:B37"/>
    <mergeCell ref="B38:B39"/>
    <mergeCell ref="B40:B41"/>
    <mergeCell ref="B70:B71"/>
    <mergeCell ref="B44:B45"/>
    <mergeCell ref="B46:B47"/>
    <mergeCell ref="B49:F50"/>
    <mergeCell ref="B52:B53"/>
    <mergeCell ref="B54:B55"/>
    <mergeCell ref="B56:B57"/>
    <mergeCell ref="B58:B59"/>
    <mergeCell ref="B60:B61"/>
    <mergeCell ref="B63:F64"/>
    <mergeCell ref="B66:B67"/>
    <mergeCell ref="B68:B69"/>
    <mergeCell ref="B86:B87"/>
    <mergeCell ref="B88:B89"/>
    <mergeCell ref="B72:B73"/>
    <mergeCell ref="B74:B75"/>
    <mergeCell ref="B76:B77"/>
    <mergeCell ref="B79:F80"/>
    <mergeCell ref="B82:B83"/>
    <mergeCell ref="B84:B85"/>
  </mergeCells>
  <conditionalFormatting sqref="H6:H17 H20:H29">
    <cfRule type="cellIs" dxfId="50" priority="3" operator="lessThan">
      <formula>0</formula>
    </cfRule>
  </conditionalFormatting>
  <conditionalFormatting sqref="L6:L17">
    <cfRule type="cellIs" dxfId="49" priority="2" operator="lessThan">
      <formula>0</formula>
    </cfRule>
  </conditionalFormatting>
  <conditionalFormatting sqref="L20:L29">
    <cfRule type="cellIs" dxfId="48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89"/>
  <sheetViews>
    <sheetView zoomScale="75" zoomScaleNormal="75" workbookViewId="0">
      <selection activeCell="P17" sqref="P17"/>
    </sheetView>
  </sheetViews>
  <sheetFormatPr defaultRowHeight="15" x14ac:dyDescent="0.25"/>
  <cols>
    <col min="2" max="2" width="16" customWidth="1"/>
    <col min="3" max="3" width="22.28515625" customWidth="1"/>
    <col min="4" max="4" width="11.28515625" customWidth="1"/>
    <col min="5" max="12" width="12.5703125" customWidth="1"/>
  </cols>
  <sheetData>
    <row r="1" spans="1:18" ht="18.75" customHeight="1" x14ac:dyDescent="0.25">
      <c r="A1" s="1"/>
      <c r="C1" s="13" t="s">
        <v>15</v>
      </c>
      <c r="D1" s="75">
        <v>45123</v>
      </c>
      <c r="E1" s="60"/>
      <c r="F1" s="61"/>
      <c r="I1" s="14" t="s">
        <v>16</v>
      </c>
      <c r="J1" s="62"/>
      <c r="K1" s="63"/>
      <c r="L1" s="64"/>
    </row>
    <row r="2" spans="1:18" ht="18.75" customHeight="1" x14ac:dyDescent="0.25">
      <c r="C2" s="13" t="s">
        <v>31</v>
      </c>
      <c r="D2" s="59" t="s">
        <v>44</v>
      </c>
      <c r="E2" s="60"/>
      <c r="F2" s="61"/>
      <c r="I2" s="14" t="s">
        <v>31</v>
      </c>
      <c r="J2" s="62" t="s">
        <v>45</v>
      </c>
      <c r="K2" s="63"/>
      <c r="L2" s="64"/>
    </row>
    <row r="3" spans="1:18" ht="24" thickBot="1" x14ac:dyDescent="0.3">
      <c r="B3" s="66"/>
      <c r="C3" s="67" t="s">
        <v>24</v>
      </c>
      <c r="D3" s="67"/>
      <c r="E3" s="67"/>
      <c r="F3" s="67"/>
      <c r="G3" s="67"/>
      <c r="H3" s="67"/>
      <c r="I3" s="67"/>
      <c r="J3" s="67"/>
      <c r="K3" s="67"/>
      <c r="L3" s="67"/>
    </row>
    <row r="4" spans="1:18" ht="19.5" thickBot="1" x14ac:dyDescent="0.3">
      <c r="B4" s="66"/>
      <c r="C4" s="55" t="s">
        <v>2</v>
      </c>
      <c r="D4" s="55" t="s">
        <v>3</v>
      </c>
      <c r="E4" s="69" t="s">
        <v>0</v>
      </c>
      <c r="F4" s="70"/>
      <c r="G4" s="70"/>
      <c r="H4" s="71"/>
      <c r="I4" s="72" t="s">
        <v>1</v>
      </c>
      <c r="J4" s="73"/>
      <c r="K4" s="73"/>
      <c r="L4" s="74"/>
    </row>
    <row r="5" spans="1:18" ht="32.25" thickBot="1" x14ac:dyDescent="0.3">
      <c r="B5" s="2"/>
      <c r="C5" s="54"/>
      <c r="D5" s="68"/>
      <c r="E5" s="12" t="s">
        <v>4</v>
      </c>
      <c r="F5" s="12" t="s">
        <v>32</v>
      </c>
      <c r="G5" s="12" t="s">
        <v>5</v>
      </c>
      <c r="H5" s="12" t="s">
        <v>6</v>
      </c>
      <c r="I5" s="8" t="s">
        <v>4</v>
      </c>
      <c r="J5" s="12" t="s">
        <v>32</v>
      </c>
      <c r="K5" s="12" t="s">
        <v>5</v>
      </c>
      <c r="L5" s="15" t="s">
        <v>6</v>
      </c>
    </row>
    <row r="6" spans="1:18" ht="16.5" customHeight="1" x14ac:dyDescent="0.25">
      <c r="B6" s="2"/>
      <c r="C6" s="45" t="s">
        <v>21</v>
      </c>
      <c r="D6" s="16">
        <v>3122</v>
      </c>
      <c r="E6" s="17">
        <v>41</v>
      </c>
      <c r="F6" s="18"/>
      <c r="G6" s="18">
        <v>37</v>
      </c>
      <c r="H6" s="19">
        <f t="shared" ref="H6:H17" si="0">(E6-G6)+M6</f>
        <v>4</v>
      </c>
      <c r="I6" s="18">
        <f t="shared" ref="I6:I17" si="1">G6</f>
        <v>37</v>
      </c>
      <c r="J6" s="20"/>
      <c r="K6" s="17">
        <v>30</v>
      </c>
      <c r="L6" s="19">
        <f t="shared" ref="L6:L17" si="2">(I6-K6)+N6</f>
        <v>7</v>
      </c>
      <c r="M6">
        <f t="shared" ref="M6:M17" si="3">F6*20</f>
        <v>0</v>
      </c>
      <c r="N6">
        <f t="shared" ref="N6:N17" si="4">J6*20</f>
        <v>0</v>
      </c>
    </row>
    <row r="7" spans="1:18" ht="15.75" customHeight="1" thickBot="1" x14ac:dyDescent="0.3">
      <c r="B7" s="2"/>
      <c r="C7" s="46"/>
      <c r="D7" s="21">
        <v>3125</v>
      </c>
      <c r="E7" s="22">
        <v>0</v>
      </c>
      <c r="F7" s="23"/>
      <c r="G7" s="23"/>
      <c r="H7" s="24">
        <f t="shared" si="0"/>
        <v>0</v>
      </c>
      <c r="I7" s="23">
        <f t="shared" si="1"/>
        <v>0</v>
      </c>
      <c r="J7" s="25"/>
      <c r="K7" s="22"/>
      <c r="L7" s="24">
        <f t="shared" si="2"/>
        <v>0</v>
      </c>
      <c r="M7">
        <f t="shared" si="3"/>
        <v>0</v>
      </c>
      <c r="N7">
        <f t="shared" si="4"/>
        <v>0</v>
      </c>
    </row>
    <row r="8" spans="1:18" ht="15.75" x14ac:dyDescent="0.25">
      <c r="B8" s="2"/>
      <c r="C8" s="45" t="s">
        <v>7</v>
      </c>
      <c r="D8" s="16" t="s">
        <v>8</v>
      </c>
      <c r="E8" s="17">
        <v>0</v>
      </c>
      <c r="F8" s="18"/>
      <c r="G8" s="18"/>
      <c r="H8" s="19">
        <f t="shared" si="0"/>
        <v>0</v>
      </c>
      <c r="I8" s="18">
        <f t="shared" si="1"/>
        <v>0</v>
      </c>
      <c r="J8" s="20"/>
      <c r="K8" s="17"/>
      <c r="L8" s="19">
        <f t="shared" si="2"/>
        <v>0</v>
      </c>
      <c r="M8">
        <f t="shared" si="3"/>
        <v>0</v>
      </c>
      <c r="N8">
        <f t="shared" si="4"/>
        <v>0</v>
      </c>
    </row>
    <row r="9" spans="1:18" ht="16.5" thickBot="1" x14ac:dyDescent="0.3">
      <c r="B9" s="2"/>
      <c r="C9" s="46"/>
      <c r="D9" s="26" t="s">
        <v>22</v>
      </c>
      <c r="E9" s="22">
        <v>0</v>
      </c>
      <c r="F9" s="23"/>
      <c r="G9" s="23"/>
      <c r="H9" s="24">
        <f t="shared" si="0"/>
        <v>0</v>
      </c>
      <c r="I9" s="23">
        <f t="shared" si="1"/>
        <v>0</v>
      </c>
      <c r="J9" s="25"/>
      <c r="K9" s="22"/>
      <c r="L9" s="24">
        <f t="shared" si="2"/>
        <v>0</v>
      </c>
      <c r="M9">
        <f t="shared" si="3"/>
        <v>0</v>
      </c>
      <c r="N9">
        <f t="shared" si="4"/>
        <v>0</v>
      </c>
    </row>
    <row r="10" spans="1:18" ht="15.75" x14ac:dyDescent="0.25">
      <c r="B10" s="2"/>
      <c r="C10" s="45" t="s">
        <v>9</v>
      </c>
      <c r="D10" s="16" t="s">
        <v>8</v>
      </c>
      <c r="E10" s="17">
        <v>51</v>
      </c>
      <c r="F10" s="18"/>
      <c r="G10" s="18">
        <v>47</v>
      </c>
      <c r="H10" s="19">
        <f t="shared" si="0"/>
        <v>4</v>
      </c>
      <c r="I10" s="18">
        <f t="shared" si="1"/>
        <v>47</v>
      </c>
      <c r="J10" s="20"/>
      <c r="K10" s="17">
        <v>44</v>
      </c>
      <c r="L10" s="19">
        <f t="shared" si="2"/>
        <v>3</v>
      </c>
      <c r="M10">
        <f t="shared" si="3"/>
        <v>0</v>
      </c>
      <c r="N10">
        <f t="shared" si="4"/>
        <v>0</v>
      </c>
    </row>
    <row r="11" spans="1:18" ht="16.5" thickBot="1" x14ac:dyDescent="0.3">
      <c r="B11" s="2"/>
      <c r="C11" s="46"/>
      <c r="D11" s="26" t="s">
        <v>22</v>
      </c>
      <c r="E11" s="22">
        <v>55</v>
      </c>
      <c r="F11" s="23"/>
      <c r="G11" s="23">
        <v>54</v>
      </c>
      <c r="H11" s="24">
        <f t="shared" si="0"/>
        <v>1</v>
      </c>
      <c r="I11" s="23">
        <f t="shared" si="1"/>
        <v>54</v>
      </c>
      <c r="J11" s="25"/>
      <c r="K11" s="22">
        <v>53</v>
      </c>
      <c r="L11" s="24">
        <f t="shared" si="2"/>
        <v>1</v>
      </c>
      <c r="M11">
        <f t="shared" si="3"/>
        <v>0</v>
      </c>
      <c r="N11">
        <f t="shared" si="4"/>
        <v>0</v>
      </c>
    </row>
    <row r="12" spans="1:18" ht="15.75" x14ac:dyDescent="0.25">
      <c r="B12" s="2"/>
      <c r="C12" s="65" t="s">
        <v>10</v>
      </c>
      <c r="D12" s="16" t="s">
        <v>8</v>
      </c>
      <c r="E12" s="17">
        <v>20</v>
      </c>
      <c r="F12" s="18"/>
      <c r="G12" s="18">
        <v>20</v>
      </c>
      <c r="H12" s="19">
        <f t="shared" si="0"/>
        <v>0</v>
      </c>
      <c r="I12" s="18">
        <f t="shared" si="1"/>
        <v>20</v>
      </c>
      <c r="J12" s="20"/>
      <c r="K12" s="17">
        <v>20</v>
      </c>
      <c r="L12" s="19">
        <f t="shared" si="2"/>
        <v>0</v>
      </c>
      <c r="M12">
        <f t="shared" si="3"/>
        <v>0</v>
      </c>
      <c r="N12">
        <f t="shared" si="4"/>
        <v>0</v>
      </c>
    </row>
    <row r="13" spans="1:18" ht="16.5" thickBot="1" x14ac:dyDescent="0.3">
      <c r="B13" s="2"/>
      <c r="C13" s="46"/>
      <c r="D13" s="26" t="s">
        <v>22</v>
      </c>
      <c r="E13" s="22">
        <v>13</v>
      </c>
      <c r="F13" s="23"/>
      <c r="G13" s="23">
        <v>13</v>
      </c>
      <c r="H13" s="24">
        <f t="shared" si="0"/>
        <v>0</v>
      </c>
      <c r="I13" s="23">
        <f t="shared" si="1"/>
        <v>13</v>
      </c>
      <c r="J13" s="25"/>
      <c r="K13" s="22">
        <v>13</v>
      </c>
      <c r="L13" s="24">
        <f t="shared" si="2"/>
        <v>0</v>
      </c>
      <c r="M13">
        <f t="shared" si="3"/>
        <v>0</v>
      </c>
      <c r="N13">
        <f t="shared" si="4"/>
        <v>0</v>
      </c>
    </row>
    <row r="14" spans="1:18" ht="15.75" x14ac:dyDescent="0.25">
      <c r="B14" s="2"/>
      <c r="C14" s="56" t="s">
        <v>17</v>
      </c>
      <c r="D14" s="16" t="s">
        <v>8</v>
      </c>
      <c r="E14" s="17"/>
      <c r="F14" s="18"/>
      <c r="G14" s="18"/>
      <c r="H14" s="19">
        <f t="shared" si="0"/>
        <v>0</v>
      </c>
      <c r="I14" s="18">
        <f t="shared" si="1"/>
        <v>0</v>
      </c>
      <c r="J14" s="20"/>
      <c r="K14" s="17"/>
      <c r="L14" s="19">
        <f t="shared" si="2"/>
        <v>0</v>
      </c>
      <c r="M14">
        <f t="shared" si="3"/>
        <v>0</v>
      </c>
      <c r="N14">
        <f t="shared" si="4"/>
        <v>0</v>
      </c>
      <c r="R14">
        <v>45</v>
      </c>
    </row>
    <row r="15" spans="1:18" ht="16.5" thickBot="1" x14ac:dyDescent="0.3">
      <c r="B15" s="2"/>
      <c r="C15" s="57"/>
      <c r="D15" s="26" t="s">
        <v>22</v>
      </c>
      <c r="E15" s="22"/>
      <c r="F15" s="23"/>
      <c r="G15" s="23"/>
      <c r="H15" s="24">
        <f t="shared" si="0"/>
        <v>0</v>
      </c>
      <c r="I15" s="23">
        <f t="shared" si="1"/>
        <v>0</v>
      </c>
      <c r="J15" s="25"/>
      <c r="K15" s="22"/>
      <c r="L15" s="24">
        <f t="shared" si="2"/>
        <v>0</v>
      </c>
      <c r="M15">
        <f t="shared" si="3"/>
        <v>0</v>
      </c>
      <c r="N15">
        <f t="shared" si="4"/>
        <v>0</v>
      </c>
    </row>
    <row r="16" spans="1:18" ht="15.75" x14ac:dyDescent="0.25">
      <c r="B16" s="2"/>
      <c r="C16" s="56" t="s">
        <v>18</v>
      </c>
      <c r="D16" s="16" t="s">
        <v>8</v>
      </c>
      <c r="E16" s="18">
        <v>41</v>
      </c>
      <c r="F16" s="18">
        <v>3</v>
      </c>
      <c r="G16" s="18">
        <v>85</v>
      </c>
      <c r="H16" s="19">
        <f t="shared" si="0"/>
        <v>16</v>
      </c>
      <c r="I16" s="18">
        <f t="shared" si="1"/>
        <v>85</v>
      </c>
      <c r="J16" s="20"/>
      <c r="K16" s="18">
        <v>72</v>
      </c>
      <c r="L16" s="19">
        <f t="shared" si="2"/>
        <v>13</v>
      </c>
      <c r="M16">
        <f t="shared" si="3"/>
        <v>60</v>
      </c>
      <c r="N16">
        <f t="shared" si="4"/>
        <v>0</v>
      </c>
    </row>
    <row r="17" spans="2:37" ht="16.5" thickBot="1" x14ac:dyDescent="0.3">
      <c r="B17" s="2"/>
      <c r="C17" s="57"/>
      <c r="D17" s="26" t="s">
        <v>22</v>
      </c>
      <c r="E17" s="23">
        <v>31</v>
      </c>
      <c r="F17" s="23">
        <v>3</v>
      </c>
      <c r="G17" s="23">
        <v>68</v>
      </c>
      <c r="H17" s="24">
        <f t="shared" si="0"/>
        <v>23</v>
      </c>
      <c r="I17" s="23">
        <f t="shared" si="1"/>
        <v>68</v>
      </c>
      <c r="J17" s="25"/>
      <c r="K17" s="23">
        <v>52</v>
      </c>
      <c r="L17" s="24">
        <f t="shared" si="2"/>
        <v>16</v>
      </c>
      <c r="M17">
        <f t="shared" si="3"/>
        <v>60</v>
      </c>
      <c r="N17">
        <f t="shared" si="4"/>
        <v>0</v>
      </c>
    </row>
    <row r="18" spans="2:37" ht="15.75" x14ac:dyDescent="0.25">
      <c r="B18" s="2"/>
      <c r="C18" s="7"/>
      <c r="D18" s="6"/>
      <c r="E18" s="7"/>
      <c r="F18" s="7"/>
      <c r="G18" s="7"/>
      <c r="H18" s="7"/>
      <c r="I18" s="7"/>
      <c r="J18" s="7"/>
      <c r="K18" s="7"/>
      <c r="L18" s="7"/>
    </row>
    <row r="19" spans="2:37" ht="24" thickBot="1" x14ac:dyDescent="0.3">
      <c r="B19" s="2"/>
      <c r="C19" s="58" t="s">
        <v>11</v>
      </c>
      <c r="D19" s="58"/>
      <c r="E19" s="58"/>
      <c r="F19" s="58"/>
      <c r="G19" s="58"/>
      <c r="H19" s="58"/>
      <c r="I19" s="58"/>
      <c r="J19" s="58"/>
      <c r="K19" s="58"/>
      <c r="L19" s="58"/>
    </row>
    <row r="20" spans="2:37" ht="15.75" x14ac:dyDescent="0.25">
      <c r="B20" s="2"/>
      <c r="C20" s="45" t="s">
        <v>21</v>
      </c>
      <c r="D20" s="27">
        <v>3122</v>
      </c>
      <c r="E20" s="18"/>
      <c r="F20" s="18"/>
      <c r="G20" s="18"/>
      <c r="H20" s="19">
        <f t="shared" ref="H20:H29" si="5">(E20-G20)+M20</f>
        <v>0</v>
      </c>
      <c r="I20" s="18">
        <f t="shared" ref="I20:I29" si="6">G20</f>
        <v>0</v>
      </c>
      <c r="J20" s="18"/>
      <c r="K20" s="28"/>
      <c r="L20" s="19">
        <f t="shared" ref="L20:L29" si="7">(I20-K20)+N20</f>
        <v>0</v>
      </c>
      <c r="M20">
        <f t="shared" ref="M20:M29" si="8">F20*20</f>
        <v>0</v>
      </c>
      <c r="N20">
        <f t="shared" ref="N20:N29" si="9">J20*20</f>
        <v>0</v>
      </c>
    </row>
    <row r="21" spans="2:37" ht="16.5" thickBot="1" x14ac:dyDescent="0.3">
      <c r="B21" s="2"/>
      <c r="C21" s="46"/>
      <c r="D21" s="21">
        <v>3125</v>
      </c>
      <c r="E21" s="29"/>
      <c r="F21" s="23"/>
      <c r="G21" s="29"/>
      <c r="H21" s="24">
        <f t="shared" si="5"/>
        <v>0</v>
      </c>
      <c r="I21" s="23">
        <f t="shared" si="6"/>
        <v>0</v>
      </c>
      <c r="J21" s="23"/>
      <c r="K21" s="29"/>
      <c r="L21" s="24">
        <f t="shared" si="7"/>
        <v>0</v>
      </c>
      <c r="M21">
        <f t="shared" si="8"/>
        <v>0</v>
      </c>
      <c r="N21">
        <f t="shared" si="9"/>
        <v>0</v>
      </c>
    </row>
    <row r="22" spans="2:37" ht="15.75" x14ac:dyDescent="0.25">
      <c r="B22" s="2"/>
      <c r="C22" s="45" t="s">
        <v>7</v>
      </c>
      <c r="D22" s="16" t="s">
        <v>8</v>
      </c>
      <c r="E22" s="28"/>
      <c r="F22" s="18"/>
      <c r="G22" s="28"/>
      <c r="H22" s="19">
        <f t="shared" si="5"/>
        <v>0</v>
      </c>
      <c r="I22" s="18">
        <f>G22</f>
        <v>0</v>
      </c>
      <c r="J22" s="18"/>
      <c r="K22" s="28"/>
      <c r="L22" s="19">
        <f t="shared" si="7"/>
        <v>0</v>
      </c>
      <c r="M22">
        <f t="shared" si="8"/>
        <v>0</v>
      </c>
      <c r="N22">
        <f t="shared" si="9"/>
        <v>0</v>
      </c>
    </row>
    <row r="23" spans="2:37" ht="16.5" thickBot="1" x14ac:dyDescent="0.3">
      <c r="B23" s="2"/>
      <c r="C23" s="46"/>
      <c r="D23" s="26" t="s">
        <v>22</v>
      </c>
      <c r="E23" s="29"/>
      <c r="F23" s="23"/>
      <c r="G23" s="29"/>
      <c r="H23" s="24">
        <f t="shared" si="5"/>
        <v>0</v>
      </c>
      <c r="I23" s="23">
        <f t="shared" si="6"/>
        <v>0</v>
      </c>
      <c r="J23" s="23"/>
      <c r="K23" s="29"/>
      <c r="L23" s="24">
        <f t="shared" si="7"/>
        <v>0</v>
      </c>
      <c r="M23">
        <f t="shared" si="8"/>
        <v>0</v>
      </c>
      <c r="N23">
        <f t="shared" si="9"/>
        <v>0</v>
      </c>
    </row>
    <row r="24" spans="2:37" ht="15.75" x14ac:dyDescent="0.25">
      <c r="B24" s="2"/>
      <c r="C24" s="45" t="s">
        <v>9</v>
      </c>
      <c r="D24" s="16" t="s">
        <v>8</v>
      </c>
      <c r="E24" s="28"/>
      <c r="F24" s="18"/>
      <c r="G24" s="28"/>
      <c r="H24" s="19">
        <f t="shared" si="5"/>
        <v>0</v>
      </c>
      <c r="I24" s="18">
        <f t="shared" si="6"/>
        <v>0</v>
      </c>
      <c r="J24" s="18"/>
      <c r="K24" s="28"/>
      <c r="L24" s="19">
        <f t="shared" si="7"/>
        <v>0</v>
      </c>
      <c r="M24">
        <f t="shared" si="8"/>
        <v>0</v>
      </c>
      <c r="N24">
        <f t="shared" si="9"/>
        <v>0</v>
      </c>
    </row>
    <row r="25" spans="2:37" ht="16.5" thickBot="1" x14ac:dyDescent="0.3">
      <c r="B25" s="2"/>
      <c r="C25" s="46"/>
      <c r="D25" s="26" t="s">
        <v>22</v>
      </c>
      <c r="E25" s="29"/>
      <c r="F25" s="23"/>
      <c r="G25" s="29"/>
      <c r="H25" s="24">
        <f t="shared" si="5"/>
        <v>0</v>
      </c>
      <c r="I25" s="23">
        <f t="shared" si="6"/>
        <v>0</v>
      </c>
      <c r="J25" s="23"/>
      <c r="K25" s="29"/>
      <c r="L25" s="24">
        <f t="shared" si="7"/>
        <v>0</v>
      </c>
      <c r="M25">
        <f t="shared" si="8"/>
        <v>0</v>
      </c>
      <c r="N25">
        <f t="shared" si="9"/>
        <v>0</v>
      </c>
    </row>
    <row r="26" spans="2:37" ht="15.75" x14ac:dyDescent="0.25">
      <c r="B26" s="2"/>
      <c r="C26" s="45" t="s">
        <v>23</v>
      </c>
      <c r="D26" s="16" t="s">
        <v>8</v>
      </c>
      <c r="E26" s="28"/>
      <c r="F26" s="18"/>
      <c r="G26" s="28"/>
      <c r="H26" s="19">
        <f t="shared" si="5"/>
        <v>0</v>
      </c>
      <c r="I26" s="18">
        <f t="shared" si="6"/>
        <v>0</v>
      </c>
      <c r="J26" s="18"/>
      <c r="K26" s="28"/>
      <c r="L26" s="19">
        <f t="shared" si="7"/>
        <v>0</v>
      </c>
      <c r="M26">
        <f t="shared" si="8"/>
        <v>0</v>
      </c>
      <c r="N26">
        <f t="shared" si="9"/>
        <v>0</v>
      </c>
    </row>
    <row r="27" spans="2:37" ht="16.5" thickBot="1" x14ac:dyDescent="0.3">
      <c r="B27" s="2"/>
      <c r="C27" s="46"/>
      <c r="D27" s="26" t="s">
        <v>22</v>
      </c>
      <c r="E27" s="29"/>
      <c r="F27" s="23"/>
      <c r="G27" s="29"/>
      <c r="H27" s="24">
        <f t="shared" si="5"/>
        <v>0</v>
      </c>
      <c r="I27" s="23">
        <f t="shared" si="6"/>
        <v>0</v>
      </c>
      <c r="J27" s="23"/>
      <c r="K27" s="29"/>
      <c r="L27" s="24">
        <f t="shared" si="7"/>
        <v>0</v>
      </c>
      <c r="M27">
        <f t="shared" si="8"/>
        <v>0</v>
      </c>
      <c r="N27">
        <f t="shared" si="9"/>
        <v>0</v>
      </c>
    </row>
    <row r="28" spans="2:37" ht="15.75" x14ac:dyDescent="0.25">
      <c r="B28" s="2"/>
      <c r="C28" s="56" t="s">
        <v>18</v>
      </c>
      <c r="D28" s="16" t="s">
        <v>8</v>
      </c>
      <c r="E28" s="28"/>
      <c r="F28" s="18"/>
      <c r="G28" s="28"/>
      <c r="H28" s="19">
        <f t="shared" si="5"/>
        <v>0</v>
      </c>
      <c r="I28" s="18">
        <f t="shared" si="6"/>
        <v>0</v>
      </c>
      <c r="J28" s="18"/>
      <c r="K28" s="28"/>
      <c r="L28" s="19">
        <f t="shared" si="7"/>
        <v>0</v>
      </c>
      <c r="M28">
        <f t="shared" si="8"/>
        <v>0</v>
      </c>
      <c r="N28">
        <f t="shared" si="9"/>
        <v>0</v>
      </c>
    </row>
    <row r="29" spans="2:37" ht="16.5" thickBot="1" x14ac:dyDescent="0.3">
      <c r="B29" s="2"/>
      <c r="C29" s="57"/>
      <c r="D29" s="26" t="s">
        <v>22</v>
      </c>
      <c r="E29" s="29"/>
      <c r="F29" s="23"/>
      <c r="G29" s="29"/>
      <c r="H29" s="24">
        <f t="shared" si="5"/>
        <v>0</v>
      </c>
      <c r="I29" s="23">
        <f t="shared" si="6"/>
        <v>0</v>
      </c>
      <c r="J29" s="23"/>
      <c r="K29" s="29"/>
      <c r="L29" s="24">
        <f t="shared" si="7"/>
        <v>0</v>
      </c>
      <c r="M29">
        <f t="shared" si="8"/>
        <v>0</v>
      </c>
      <c r="N29">
        <f t="shared" si="9"/>
        <v>0</v>
      </c>
    </row>
    <row r="30" spans="2:37" ht="15.75" thickBot="1" x14ac:dyDescent="0.3"/>
    <row r="31" spans="2:37" ht="15" customHeight="1" x14ac:dyDescent="0.25">
      <c r="B31" s="47" t="s">
        <v>19</v>
      </c>
      <c r="C31" s="48"/>
      <c r="D31" s="48"/>
      <c r="E31" s="48"/>
      <c r="F31" s="49"/>
    </row>
    <row r="32" spans="2:37" s="4" customFormat="1" ht="15" customHeight="1" thickBot="1" x14ac:dyDescent="0.3">
      <c r="B32" s="50"/>
      <c r="C32" s="51"/>
      <c r="D32" s="51"/>
      <c r="E32" s="51"/>
      <c r="F32" s="5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</row>
    <row r="33" spans="2:37" s="4" customFormat="1" ht="45" customHeight="1" thickBot="1" x14ac:dyDescent="0.3">
      <c r="B33" s="3" t="s">
        <v>2</v>
      </c>
      <c r="C33" s="5" t="s">
        <v>12</v>
      </c>
      <c r="D33" s="9" t="s">
        <v>13</v>
      </c>
      <c r="E33" s="10" t="s">
        <v>33</v>
      </c>
      <c r="F33" s="11" t="s">
        <v>14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</row>
    <row r="34" spans="2:37" s="4" customFormat="1" ht="15" customHeight="1" x14ac:dyDescent="0.3">
      <c r="B34" s="43" t="s">
        <v>28</v>
      </c>
      <c r="C34" s="30" t="s">
        <v>15</v>
      </c>
      <c r="D34" s="32">
        <f>E6</f>
        <v>41</v>
      </c>
      <c r="E34" s="33">
        <f>F6</f>
        <v>0</v>
      </c>
      <c r="F34" s="34">
        <f>G6</f>
        <v>37</v>
      </c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</row>
    <row r="35" spans="2:37" s="4" customFormat="1" ht="15.75" customHeight="1" thickBot="1" x14ac:dyDescent="0.35">
      <c r="B35" s="44"/>
      <c r="C35" s="31" t="s">
        <v>16</v>
      </c>
      <c r="D35" s="35">
        <f>I6</f>
        <v>37</v>
      </c>
      <c r="E35" s="36">
        <f>J6</f>
        <v>0</v>
      </c>
      <c r="F35" s="37">
        <f>K6</f>
        <v>30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</row>
    <row r="36" spans="2:37" s="4" customFormat="1" ht="15.75" customHeight="1" x14ac:dyDescent="0.3">
      <c r="B36" s="43" t="s">
        <v>29</v>
      </c>
      <c r="C36" s="30" t="s">
        <v>15</v>
      </c>
      <c r="D36" s="38">
        <f>E7</f>
        <v>0</v>
      </c>
      <c r="E36" s="33">
        <f>F7</f>
        <v>0</v>
      </c>
      <c r="F36" s="34">
        <f>G7</f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</row>
    <row r="37" spans="2:37" s="4" customFormat="1" ht="15.75" customHeight="1" thickBot="1" x14ac:dyDescent="0.35">
      <c r="B37" s="44"/>
      <c r="C37" s="31" t="s">
        <v>16</v>
      </c>
      <c r="D37" s="39">
        <f>I7</f>
        <v>0</v>
      </c>
      <c r="E37" s="36">
        <f>J7</f>
        <v>0</v>
      </c>
      <c r="F37" s="37">
        <f>K7</f>
        <v>0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</row>
    <row r="38" spans="2:37" ht="15.75" x14ac:dyDescent="0.3">
      <c r="B38" s="55" t="s">
        <v>7</v>
      </c>
      <c r="C38" s="30" t="s">
        <v>15</v>
      </c>
      <c r="D38" s="38">
        <f>E8</f>
        <v>0</v>
      </c>
      <c r="E38" s="33">
        <f>F8</f>
        <v>0</v>
      </c>
      <c r="F38" s="34">
        <f>G8</f>
        <v>0</v>
      </c>
    </row>
    <row r="39" spans="2:37" ht="16.5" thickBot="1" x14ac:dyDescent="0.35">
      <c r="B39" s="54"/>
      <c r="C39" s="31" t="s">
        <v>16</v>
      </c>
      <c r="D39" s="39">
        <f>I8</f>
        <v>0</v>
      </c>
      <c r="E39" s="36">
        <f>J8</f>
        <v>0</v>
      </c>
      <c r="F39" s="37">
        <f>K8</f>
        <v>0</v>
      </c>
    </row>
    <row r="40" spans="2:37" ht="15.75" x14ac:dyDescent="0.3">
      <c r="B40" s="55" t="s">
        <v>9</v>
      </c>
      <c r="C40" s="30" t="s">
        <v>15</v>
      </c>
      <c r="D40" s="38">
        <f>E10</f>
        <v>51</v>
      </c>
      <c r="E40" s="33">
        <f>F10</f>
        <v>0</v>
      </c>
      <c r="F40" s="34">
        <f>G10</f>
        <v>47</v>
      </c>
    </row>
    <row r="41" spans="2:37" ht="16.5" thickBot="1" x14ac:dyDescent="0.35">
      <c r="B41" s="54"/>
      <c r="C41" s="31" t="s">
        <v>16</v>
      </c>
      <c r="D41" s="39">
        <f>I10</f>
        <v>47</v>
      </c>
      <c r="E41" s="36">
        <f>J10</f>
        <v>0</v>
      </c>
      <c r="F41" s="37">
        <f>K10</f>
        <v>44</v>
      </c>
    </row>
    <row r="42" spans="2:37" ht="15.75" x14ac:dyDescent="0.3">
      <c r="B42" s="55" t="s">
        <v>10</v>
      </c>
      <c r="C42" s="30" t="s">
        <v>15</v>
      </c>
      <c r="D42" s="38">
        <f>E12</f>
        <v>20</v>
      </c>
      <c r="E42" s="33">
        <f>F12</f>
        <v>0</v>
      </c>
      <c r="F42" s="34">
        <f>G12</f>
        <v>20</v>
      </c>
    </row>
    <row r="43" spans="2:37" ht="16.5" thickBot="1" x14ac:dyDescent="0.35">
      <c r="B43" s="54"/>
      <c r="C43" s="31" t="s">
        <v>16</v>
      </c>
      <c r="D43" s="39">
        <f>I12</f>
        <v>20</v>
      </c>
      <c r="E43" s="36">
        <f>J12</f>
        <v>0</v>
      </c>
      <c r="F43" s="37">
        <f>K12</f>
        <v>20</v>
      </c>
    </row>
    <row r="44" spans="2:37" ht="15.75" x14ac:dyDescent="0.3">
      <c r="B44" s="55" t="s">
        <v>17</v>
      </c>
      <c r="C44" s="30" t="s">
        <v>15</v>
      </c>
      <c r="D44" s="38">
        <f>E14</f>
        <v>0</v>
      </c>
      <c r="E44" s="33">
        <f>F14</f>
        <v>0</v>
      </c>
      <c r="F44" s="34">
        <f>G14</f>
        <v>0</v>
      </c>
    </row>
    <row r="45" spans="2:37" ht="16.5" thickBot="1" x14ac:dyDescent="0.35">
      <c r="B45" s="54"/>
      <c r="C45" s="31" t="s">
        <v>16</v>
      </c>
      <c r="D45" s="39">
        <f>I14</f>
        <v>0</v>
      </c>
      <c r="E45" s="36">
        <f>J14</f>
        <v>0</v>
      </c>
      <c r="F45" s="37">
        <f>K14</f>
        <v>0</v>
      </c>
    </row>
    <row r="46" spans="2:37" ht="15.75" x14ac:dyDescent="0.3">
      <c r="B46" s="55" t="s">
        <v>18</v>
      </c>
      <c r="C46" s="30" t="s">
        <v>15</v>
      </c>
      <c r="D46" s="38">
        <f>E16</f>
        <v>41</v>
      </c>
      <c r="E46" s="33">
        <f>F16</f>
        <v>3</v>
      </c>
      <c r="F46" s="34">
        <f>G16</f>
        <v>85</v>
      </c>
    </row>
    <row r="47" spans="2:37" ht="16.5" thickBot="1" x14ac:dyDescent="0.35">
      <c r="B47" s="54"/>
      <c r="C47" s="31" t="s">
        <v>16</v>
      </c>
      <c r="D47" s="39">
        <f>I16</f>
        <v>85</v>
      </c>
      <c r="E47" s="36">
        <f>J17</f>
        <v>0</v>
      </c>
      <c r="F47" s="37">
        <f>K16</f>
        <v>72</v>
      </c>
    </row>
    <row r="48" spans="2:37" ht="15.75" thickBot="1" x14ac:dyDescent="0.3"/>
    <row r="49" spans="2:6" ht="15" customHeight="1" x14ac:dyDescent="0.25">
      <c r="B49" s="47" t="s">
        <v>20</v>
      </c>
      <c r="C49" s="48"/>
      <c r="D49" s="48"/>
      <c r="E49" s="48"/>
      <c r="F49" s="49"/>
    </row>
    <row r="50" spans="2:6" ht="15.75" customHeight="1" thickBot="1" x14ac:dyDescent="0.3">
      <c r="B50" s="50"/>
      <c r="C50" s="51"/>
      <c r="D50" s="51"/>
      <c r="E50" s="51"/>
      <c r="F50" s="52"/>
    </row>
    <row r="51" spans="2:6" ht="45" customHeight="1" thickBot="1" x14ac:dyDescent="0.3">
      <c r="B51" s="3" t="s">
        <v>2</v>
      </c>
      <c r="C51" s="5" t="s">
        <v>12</v>
      </c>
      <c r="D51" s="9" t="s">
        <v>13</v>
      </c>
      <c r="E51" s="10" t="s">
        <v>33</v>
      </c>
      <c r="F51" s="11" t="s">
        <v>14</v>
      </c>
    </row>
    <row r="52" spans="2:6" ht="15.75" x14ac:dyDescent="0.3">
      <c r="B52" s="55" t="s">
        <v>7</v>
      </c>
      <c r="C52" s="30" t="s">
        <v>15</v>
      </c>
      <c r="D52" s="38">
        <f>E9</f>
        <v>0</v>
      </c>
      <c r="E52" s="33">
        <f>F9</f>
        <v>0</v>
      </c>
      <c r="F52" s="34">
        <f>G9</f>
        <v>0</v>
      </c>
    </row>
    <row r="53" spans="2:6" ht="16.5" thickBot="1" x14ac:dyDescent="0.35">
      <c r="B53" s="54"/>
      <c r="C53" s="31" t="s">
        <v>16</v>
      </c>
      <c r="D53" s="39">
        <f>I9</f>
        <v>0</v>
      </c>
      <c r="E53" s="36">
        <f>J9</f>
        <v>0</v>
      </c>
      <c r="F53" s="37">
        <f>K9</f>
        <v>0</v>
      </c>
    </row>
    <row r="54" spans="2:6" ht="15.75" x14ac:dyDescent="0.3">
      <c r="B54" s="55" t="s">
        <v>9</v>
      </c>
      <c r="C54" s="30" t="s">
        <v>15</v>
      </c>
      <c r="D54" s="38">
        <f>E11</f>
        <v>55</v>
      </c>
      <c r="E54" s="33">
        <f>F11</f>
        <v>0</v>
      </c>
      <c r="F54" s="34">
        <f>G11</f>
        <v>54</v>
      </c>
    </row>
    <row r="55" spans="2:6" ht="16.5" thickBot="1" x14ac:dyDescent="0.35">
      <c r="B55" s="54"/>
      <c r="C55" s="31" t="s">
        <v>16</v>
      </c>
      <c r="D55" s="39">
        <f>I11</f>
        <v>54</v>
      </c>
      <c r="E55" s="36">
        <f>J11</f>
        <v>0</v>
      </c>
      <c r="F55" s="37">
        <f>K11</f>
        <v>53</v>
      </c>
    </row>
    <row r="56" spans="2:6" ht="15.75" x14ac:dyDescent="0.3">
      <c r="B56" s="55" t="s">
        <v>10</v>
      </c>
      <c r="C56" s="30" t="s">
        <v>15</v>
      </c>
      <c r="D56" s="38">
        <f>E13</f>
        <v>13</v>
      </c>
      <c r="E56" s="33">
        <f>F13</f>
        <v>0</v>
      </c>
      <c r="F56" s="34">
        <f>G13</f>
        <v>13</v>
      </c>
    </row>
    <row r="57" spans="2:6" ht="16.5" thickBot="1" x14ac:dyDescent="0.35">
      <c r="B57" s="54"/>
      <c r="C57" s="31" t="s">
        <v>16</v>
      </c>
      <c r="D57" s="39">
        <f>I13</f>
        <v>13</v>
      </c>
      <c r="E57" s="36">
        <f>J13</f>
        <v>0</v>
      </c>
      <c r="F57" s="37">
        <f>K13</f>
        <v>13</v>
      </c>
    </row>
    <row r="58" spans="2:6" ht="15.75" x14ac:dyDescent="0.3">
      <c r="B58" s="55" t="s">
        <v>17</v>
      </c>
      <c r="C58" s="30" t="s">
        <v>15</v>
      </c>
      <c r="D58" s="38">
        <f>E15</f>
        <v>0</v>
      </c>
      <c r="E58" s="33">
        <f>F15</f>
        <v>0</v>
      </c>
      <c r="F58" s="34">
        <f>G15</f>
        <v>0</v>
      </c>
    </row>
    <row r="59" spans="2:6" ht="16.5" thickBot="1" x14ac:dyDescent="0.35">
      <c r="B59" s="54"/>
      <c r="C59" s="31" t="s">
        <v>16</v>
      </c>
      <c r="D59" s="39">
        <f>I15</f>
        <v>0</v>
      </c>
      <c r="E59" s="36">
        <f>J15</f>
        <v>0</v>
      </c>
      <c r="F59" s="37">
        <f>K15</f>
        <v>0</v>
      </c>
    </row>
    <row r="60" spans="2:6" ht="15.75" x14ac:dyDescent="0.3">
      <c r="B60" s="55" t="s">
        <v>18</v>
      </c>
      <c r="C60" s="30" t="s">
        <v>15</v>
      </c>
      <c r="D60" s="38">
        <f>E17</f>
        <v>31</v>
      </c>
      <c r="E60" s="33">
        <f>F17</f>
        <v>3</v>
      </c>
      <c r="F60" s="34">
        <f>G17</f>
        <v>68</v>
      </c>
    </row>
    <row r="61" spans="2:6" ht="16.5" thickBot="1" x14ac:dyDescent="0.35">
      <c r="B61" s="54"/>
      <c r="C61" s="31" t="s">
        <v>16</v>
      </c>
      <c r="D61" s="39">
        <f>I17</f>
        <v>68</v>
      </c>
      <c r="E61" s="36">
        <f>J17</f>
        <v>0</v>
      </c>
      <c r="F61" s="37">
        <f>K17</f>
        <v>52</v>
      </c>
    </row>
    <row r="62" spans="2:6" ht="15.75" thickBot="1" x14ac:dyDescent="0.3"/>
    <row r="63" spans="2:6" ht="15" customHeight="1" x14ac:dyDescent="0.25">
      <c r="B63" s="47" t="s">
        <v>25</v>
      </c>
      <c r="C63" s="48"/>
      <c r="D63" s="48"/>
      <c r="E63" s="48"/>
      <c r="F63" s="49"/>
    </row>
    <row r="64" spans="2:6" ht="15.75" customHeight="1" thickBot="1" x14ac:dyDescent="0.3">
      <c r="B64" s="50"/>
      <c r="C64" s="51"/>
      <c r="D64" s="51"/>
      <c r="E64" s="51"/>
      <c r="F64" s="52"/>
    </row>
    <row r="65" spans="2:6" ht="45" customHeight="1" thickBot="1" x14ac:dyDescent="0.3">
      <c r="B65" s="3" t="s">
        <v>2</v>
      </c>
      <c r="C65" s="5" t="s">
        <v>12</v>
      </c>
      <c r="D65" s="9" t="s">
        <v>13</v>
      </c>
      <c r="E65" s="10" t="s">
        <v>33</v>
      </c>
      <c r="F65" s="11" t="s">
        <v>14</v>
      </c>
    </row>
    <row r="66" spans="2:6" ht="15.75" x14ac:dyDescent="0.3">
      <c r="B66" s="43" t="s">
        <v>28</v>
      </c>
      <c r="C66" s="30" t="s">
        <v>15</v>
      </c>
      <c r="D66" s="38">
        <f>E20</f>
        <v>0</v>
      </c>
      <c r="E66" s="33">
        <f>F20</f>
        <v>0</v>
      </c>
      <c r="F66" s="34">
        <f>G20</f>
        <v>0</v>
      </c>
    </row>
    <row r="67" spans="2:6" ht="16.5" thickBot="1" x14ac:dyDescent="0.35">
      <c r="B67" s="44"/>
      <c r="C67" s="31" t="s">
        <v>16</v>
      </c>
      <c r="D67" s="39">
        <f>I20</f>
        <v>0</v>
      </c>
      <c r="E67" s="36">
        <f>J20</f>
        <v>0</v>
      </c>
      <c r="F67" s="37">
        <f>K20</f>
        <v>0</v>
      </c>
    </row>
    <row r="68" spans="2:6" ht="15.75" x14ac:dyDescent="0.3">
      <c r="B68" s="43" t="s">
        <v>29</v>
      </c>
      <c r="C68" s="30" t="s">
        <v>15</v>
      </c>
      <c r="D68" s="38">
        <f>E21</f>
        <v>0</v>
      </c>
      <c r="E68" s="33">
        <f>F21</f>
        <v>0</v>
      </c>
      <c r="F68" s="34">
        <f>G21</f>
        <v>0</v>
      </c>
    </row>
    <row r="69" spans="2:6" ht="16.5" thickBot="1" x14ac:dyDescent="0.35">
      <c r="B69" s="44"/>
      <c r="C69" s="31" t="s">
        <v>16</v>
      </c>
      <c r="D69" s="39">
        <f>I21</f>
        <v>0</v>
      </c>
      <c r="E69" s="36">
        <f>J21</f>
        <v>0</v>
      </c>
      <c r="F69" s="37">
        <f>K21</f>
        <v>0</v>
      </c>
    </row>
    <row r="70" spans="2:6" ht="15.75" x14ac:dyDescent="0.3">
      <c r="B70" s="55" t="s">
        <v>7</v>
      </c>
      <c r="C70" s="30" t="s">
        <v>15</v>
      </c>
      <c r="D70" s="38">
        <f>E22</f>
        <v>0</v>
      </c>
      <c r="E70" s="33">
        <f>F22</f>
        <v>0</v>
      </c>
      <c r="F70" s="34">
        <f>G22</f>
        <v>0</v>
      </c>
    </row>
    <row r="71" spans="2:6" ht="16.5" thickBot="1" x14ac:dyDescent="0.35">
      <c r="B71" s="54"/>
      <c r="C71" s="31" t="s">
        <v>16</v>
      </c>
      <c r="D71" s="39">
        <f>I22</f>
        <v>0</v>
      </c>
      <c r="E71" s="36">
        <f>J22</f>
        <v>0</v>
      </c>
      <c r="F71" s="37">
        <f>K22</f>
        <v>0</v>
      </c>
    </row>
    <row r="72" spans="2:6" ht="15.75" x14ac:dyDescent="0.3">
      <c r="B72" s="55" t="s">
        <v>9</v>
      </c>
      <c r="C72" s="30" t="s">
        <v>15</v>
      </c>
      <c r="D72" s="38">
        <f>E24</f>
        <v>0</v>
      </c>
      <c r="E72" s="33">
        <f>F24</f>
        <v>0</v>
      </c>
      <c r="F72" s="34">
        <f>G24</f>
        <v>0</v>
      </c>
    </row>
    <row r="73" spans="2:6" ht="16.5" thickBot="1" x14ac:dyDescent="0.35">
      <c r="B73" s="54"/>
      <c r="C73" s="31" t="s">
        <v>16</v>
      </c>
      <c r="D73" s="39">
        <f>I24</f>
        <v>0</v>
      </c>
      <c r="E73" s="36">
        <f>J24</f>
        <v>0</v>
      </c>
      <c r="F73" s="37">
        <f>K24</f>
        <v>0</v>
      </c>
    </row>
    <row r="74" spans="2:6" ht="15.75" x14ac:dyDescent="0.3">
      <c r="B74" s="43" t="s">
        <v>26</v>
      </c>
      <c r="C74" s="30" t="s">
        <v>15</v>
      </c>
      <c r="D74" s="38">
        <f>E26</f>
        <v>0</v>
      </c>
      <c r="E74" s="33">
        <f>F26</f>
        <v>0</v>
      </c>
      <c r="F74" s="34">
        <f>G26</f>
        <v>0</v>
      </c>
    </row>
    <row r="75" spans="2:6" ht="16.5" thickBot="1" x14ac:dyDescent="0.35">
      <c r="B75" s="44"/>
      <c r="C75" s="31" t="s">
        <v>16</v>
      </c>
      <c r="D75" s="39">
        <f>I26</f>
        <v>0</v>
      </c>
      <c r="E75" s="36">
        <f>J26</f>
        <v>0</v>
      </c>
      <c r="F75" s="37">
        <f>K26</f>
        <v>0</v>
      </c>
    </row>
    <row r="76" spans="2:6" ht="15.75" customHeight="1" x14ac:dyDescent="0.3">
      <c r="B76" s="45" t="s">
        <v>30</v>
      </c>
      <c r="C76" s="30" t="s">
        <v>15</v>
      </c>
      <c r="D76" s="38">
        <f>E28</f>
        <v>0</v>
      </c>
      <c r="E76" s="33">
        <f>F28</f>
        <v>0</v>
      </c>
      <c r="F76" s="34">
        <f>G28</f>
        <v>0</v>
      </c>
    </row>
    <row r="77" spans="2:6" ht="16.5" thickBot="1" x14ac:dyDescent="0.35">
      <c r="B77" s="46"/>
      <c r="C77" s="31" t="s">
        <v>16</v>
      </c>
      <c r="D77" s="39">
        <f>I28</f>
        <v>0</v>
      </c>
      <c r="E77" s="36">
        <f>J28</f>
        <v>0</v>
      </c>
      <c r="F77" s="37">
        <f>K28</f>
        <v>0</v>
      </c>
    </row>
    <row r="78" spans="2:6" ht="16.5" thickBot="1" x14ac:dyDescent="0.35">
      <c r="B78" s="40"/>
      <c r="C78" s="41"/>
      <c r="D78" s="42"/>
      <c r="E78" s="42"/>
      <c r="F78" s="42"/>
    </row>
    <row r="79" spans="2:6" ht="15" customHeight="1" x14ac:dyDescent="0.25">
      <c r="B79" s="47" t="s">
        <v>27</v>
      </c>
      <c r="C79" s="48"/>
      <c r="D79" s="48"/>
      <c r="E79" s="48"/>
      <c r="F79" s="49"/>
    </row>
    <row r="80" spans="2:6" ht="15.75" customHeight="1" thickBot="1" x14ac:dyDescent="0.3">
      <c r="B80" s="50"/>
      <c r="C80" s="51"/>
      <c r="D80" s="51"/>
      <c r="E80" s="51"/>
      <c r="F80" s="52"/>
    </row>
    <row r="81" spans="2:6" ht="45" customHeight="1" thickBot="1" x14ac:dyDescent="0.3">
      <c r="B81" s="3" t="s">
        <v>2</v>
      </c>
      <c r="C81" s="5" t="s">
        <v>12</v>
      </c>
      <c r="D81" s="9" t="s">
        <v>13</v>
      </c>
      <c r="E81" s="10" t="s">
        <v>33</v>
      </c>
      <c r="F81" s="11" t="s">
        <v>14</v>
      </c>
    </row>
    <row r="82" spans="2:6" ht="15.75" x14ac:dyDescent="0.3">
      <c r="B82" s="53" t="s">
        <v>7</v>
      </c>
      <c r="C82" s="30" t="s">
        <v>15</v>
      </c>
      <c r="D82" s="32">
        <f>E23</f>
        <v>0</v>
      </c>
      <c r="E82" s="33">
        <f>F23</f>
        <v>0</v>
      </c>
      <c r="F82" s="34">
        <f>G23</f>
        <v>0</v>
      </c>
    </row>
    <row r="83" spans="2:6" ht="16.5" thickBot="1" x14ac:dyDescent="0.35">
      <c r="B83" s="54"/>
      <c r="C83" s="31" t="s">
        <v>16</v>
      </c>
      <c r="D83" s="35">
        <f>I23</f>
        <v>0</v>
      </c>
      <c r="E83" s="36">
        <f>J23</f>
        <v>0</v>
      </c>
      <c r="F83" s="37">
        <f>K23</f>
        <v>0</v>
      </c>
    </row>
    <row r="84" spans="2:6" ht="15.75" x14ac:dyDescent="0.3">
      <c r="B84" s="55" t="s">
        <v>9</v>
      </c>
      <c r="C84" s="30" t="s">
        <v>15</v>
      </c>
      <c r="D84" s="32">
        <f>E25</f>
        <v>0</v>
      </c>
      <c r="E84" s="33">
        <f>F25</f>
        <v>0</v>
      </c>
      <c r="F84" s="34">
        <f>G25</f>
        <v>0</v>
      </c>
    </row>
    <row r="85" spans="2:6" ht="16.5" thickBot="1" x14ac:dyDescent="0.35">
      <c r="B85" s="54"/>
      <c r="C85" s="31" t="s">
        <v>16</v>
      </c>
      <c r="D85" s="35">
        <f>I25</f>
        <v>0</v>
      </c>
      <c r="E85" s="36">
        <f>J25</f>
        <v>0</v>
      </c>
      <c r="F85" s="37">
        <f>K25</f>
        <v>0</v>
      </c>
    </row>
    <row r="86" spans="2:6" ht="15.75" customHeight="1" x14ac:dyDescent="0.3">
      <c r="B86" s="43" t="s">
        <v>26</v>
      </c>
      <c r="C86" s="30" t="s">
        <v>15</v>
      </c>
      <c r="D86" s="32">
        <f>E27</f>
        <v>0</v>
      </c>
      <c r="E86" s="33">
        <f>F27</f>
        <v>0</v>
      </c>
      <c r="F86" s="34">
        <f>G27</f>
        <v>0</v>
      </c>
    </row>
    <row r="87" spans="2:6" ht="16.5" thickBot="1" x14ac:dyDescent="0.35">
      <c r="B87" s="44"/>
      <c r="C87" s="31" t="s">
        <v>16</v>
      </c>
      <c r="D87" s="35">
        <f>I27</f>
        <v>0</v>
      </c>
      <c r="E87" s="36">
        <f>J27</f>
        <v>0</v>
      </c>
      <c r="F87" s="37">
        <f>K27</f>
        <v>0</v>
      </c>
    </row>
    <row r="88" spans="2:6" ht="15.75" customHeight="1" x14ac:dyDescent="0.3">
      <c r="B88" s="45" t="s">
        <v>30</v>
      </c>
      <c r="C88" s="30" t="s">
        <v>15</v>
      </c>
      <c r="D88" s="32">
        <f>E29</f>
        <v>0</v>
      </c>
      <c r="E88" s="33">
        <f>F29</f>
        <v>0</v>
      </c>
      <c r="F88" s="34">
        <f>G29</f>
        <v>0</v>
      </c>
    </row>
    <row r="89" spans="2:6" ht="16.5" thickBot="1" x14ac:dyDescent="0.35">
      <c r="B89" s="46"/>
      <c r="C89" s="31" t="s">
        <v>16</v>
      </c>
      <c r="D89" s="35">
        <f>I29</f>
        <v>0</v>
      </c>
      <c r="E89" s="36">
        <f>J29</f>
        <v>0</v>
      </c>
      <c r="F89" s="37">
        <f>K29</f>
        <v>0</v>
      </c>
    </row>
  </sheetData>
  <mergeCells count="48">
    <mergeCell ref="B3:B4"/>
    <mergeCell ref="C3:L3"/>
    <mergeCell ref="C4:C5"/>
    <mergeCell ref="D4:D5"/>
    <mergeCell ref="E4:H4"/>
    <mergeCell ref="I4:L4"/>
    <mergeCell ref="C16:C17"/>
    <mergeCell ref="D1:F1"/>
    <mergeCell ref="J1:L1"/>
    <mergeCell ref="D2:F2"/>
    <mergeCell ref="J2:L2"/>
    <mergeCell ref="C6:C7"/>
    <mergeCell ref="C8:C9"/>
    <mergeCell ref="C10:C11"/>
    <mergeCell ref="C12:C13"/>
    <mergeCell ref="C14:C15"/>
    <mergeCell ref="B42:B43"/>
    <mergeCell ref="C19:L19"/>
    <mergeCell ref="C20:C21"/>
    <mergeCell ref="C22:C23"/>
    <mergeCell ref="C24:C25"/>
    <mergeCell ref="C26:C27"/>
    <mergeCell ref="C28:C29"/>
    <mergeCell ref="B31:F32"/>
    <mergeCell ref="B34:B35"/>
    <mergeCell ref="B36:B37"/>
    <mergeCell ref="B38:B39"/>
    <mergeCell ref="B40:B41"/>
    <mergeCell ref="B70:B71"/>
    <mergeCell ref="B44:B45"/>
    <mergeCell ref="B46:B47"/>
    <mergeCell ref="B49:F50"/>
    <mergeCell ref="B52:B53"/>
    <mergeCell ref="B54:B55"/>
    <mergeCell ref="B56:B57"/>
    <mergeCell ref="B58:B59"/>
    <mergeCell ref="B60:B61"/>
    <mergeCell ref="B63:F64"/>
    <mergeCell ref="B66:B67"/>
    <mergeCell ref="B68:B69"/>
    <mergeCell ref="B86:B87"/>
    <mergeCell ref="B88:B89"/>
    <mergeCell ref="B72:B73"/>
    <mergeCell ref="B74:B75"/>
    <mergeCell ref="B76:B77"/>
    <mergeCell ref="B79:F80"/>
    <mergeCell ref="B82:B83"/>
    <mergeCell ref="B84:B85"/>
  </mergeCells>
  <conditionalFormatting sqref="H6:H17 H20:H29">
    <cfRule type="cellIs" dxfId="47" priority="3" operator="lessThan">
      <formula>0</formula>
    </cfRule>
  </conditionalFormatting>
  <conditionalFormatting sqref="L6:L17">
    <cfRule type="cellIs" dxfId="46" priority="2" operator="lessThan">
      <formula>0</formula>
    </cfRule>
  </conditionalFormatting>
  <conditionalFormatting sqref="L20:L29">
    <cfRule type="cellIs" dxfId="45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89"/>
  <sheetViews>
    <sheetView zoomScale="75" zoomScaleNormal="75" workbookViewId="0">
      <selection activeCell="K6" sqref="K6:K17"/>
    </sheetView>
  </sheetViews>
  <sheetFormatPr defaultRowHeight="15" x14ac:dyDescent="0.25"/>
  <cols>
    <col min="2" max="2" width="16" customWidth="1"/>
    <col min="3" max="3" width="22.28515625" customWidth="1"/>
    <col min="4" max="4" width="11.28515625" customWidth="1"/>
    <col min="5" max="12" width="12.5703125" customWidth="1"/>
  </cols>
  <sheetData>
    <row r="1" spans="1:14" ht="18.75" customHeight="1" x14ac:dyDescent="0.25">
      <c r="A1" s="1"/>
      <c r="C1" s="13" t="s">
        <v>15</v>
      </c>
      <c r="D1" s="75">
        <v>45124</v>
      </c>
      <c r="E1" s="60"/>
      <c r="F1" s="61"/>
      <c r="I1" s="14" t="s">
        <v>16</v>
      </c>
      <c r="J1" s="62"/>
      <c r="K1" s="63"/>
      <c r="L1" s="64"/>
    </row>
    <row r="2" spans="1:14" ht="18.75" customHeight="1" x14ac:dyDescent="0.25">
      <c r="C2" s="13" t="s">
        <v>31</v>
      </c>
      <c r="D2" s="59" t="s">
        <v>46</v>
      </c>
      <c r="E2" s="60"/>
      <c r="F2" s="61"/>
      <c r="I2" s="14" t="s">
        <v>31</v>
      </c>
      <c r="J2" s="62" t="s">
        <v>45</v>
      </c>
      <c r="K2" s="63"/>
      <c r="L2" s="64"/>
    </row>
    <row r="3" spans="1:14" ht="24" thickBot="1" x14ac:dyDescent="0.3">
      <c r="B3" s="66"/>
      <c r="C3" s="67" t="s">
        <v>24</v>
      </c>
      <c r="D3" s="67"/>
      <c r="E3" s="67"/>
      <c r="F3" s="67"/>
      <c r="G3" s="67"/>
      <c r="H3" s="67"/>
      <c r="I3" s="67"/>
      <c r="J3" s="67"/>
      <c r="K3" s="67"/>
      <c r="L3" s="67"/>
    </row>
    <row r="4" spans="1:14" ht="19.5" thickBot="1" x14ac:dyDescent="0.3">
      <c r="B4" s="66"/>
      <c r="C4" s="55" t="s">
        <v>2</v>
      </c>
      <c r="D4" s="55" t="s">
        <v>3</v>
      </c>
      <c r="E4" s="69" t="s">
        <v>0</v>
      </c>
      <c r="F4" s="70"/>
      <c r="G4" s="70"/>
      <c r="H4" s="71"/>
      <c r="I4" s="72" t="s">
        <v>1</v>
      </c>
      <c r="J4" s="73"/>
      <c r="K4" s="73"/>
      <c r="L4" s="74"/>
    </row>
    <row r="5" spans="1:14" ht="32.25" thickBot="1" x14ac:dyDescent="0.3">
      <c r="B5" s="2"/>
      <c r="C5" s="54"/>
      <c r="D5" s="68"/>
      <c r="E5" s="12" t="s">
        <v>4</v>
      </c>
      <c r="F5" s="12" t="s">
        <v>32</v>
      </c>
      <c r="G5" s="12" t="s">
        <v>5</v>
      </c>
      <c r="H5" s="12" t="s">
        <v>6</v>
      </c>
      <c r="I5" s="8" t="s">
        <v>4</v>
      </c>
      <c r="J5" s="12" t="s">
        <v>32</v>
      </c>
      <c r="K5" s="12" t="s">
        <v>5</v>
      </c>
      <c r="L5" s="15" t="s">
        <v>6</v>
      </c>
    </row>
    <row r="6" spans="1:14" ht="16.5" customHeight="1" x14ac:dyDescent="0.25">
      <c r="B6" s="2"/>
      <c r="C6" s="45" t="s">
        <v>21</v>
      </c>
      <c r="D6" s="16">
        <v>3122</v>
      </c>
      <c r="E6" s="17">
        <v>30</v>
      </c>
      <c r="F6" s="18">
        <v>1</v>
      </c>
      <c r="G6" s="18">
        <v>40</v>
      </c>
      <c r="H6" s="19">
        <f t="shared" ref="H6:H17" si="0">(E6-G6)+M6</f>
        <v>10</v>
      </c>
      <c r="I6" s="18">
        <f t="shared" ref="I6:I17" si="1">G6</f>
        <v>40</v>
      </c>
      <c r="J6" s="20"/>
      <c r="K6" s="17">
        <v>40</v>
      </c>
      <c r="L6" s="19">
        <f t="shared" ref="L6:L17" si="2">(I6-K6)+N6</f>
        <v>0</v>
      </c>
      <c r="M6">
        <f t="shared" ref="M6:M17" si="3">F6*20</f>
        <v>20</v>
      </c>
      <c r="N6">
        <f t="shared" ref="N6:N17" si="4">J6*20</f>
        <v>0</v>
      </c>
    </row>
    <row r="7" spans="1:14" ht="15.75" customHeight="1" thickBot="1" x14ac:dyDescent="0.3">
      <c r="B7" s="2"/>
      <c r="C7" s="46"/>
      <c r="D7" s="21">
        <v>3125</v>
      </c>
      <c r="E7" s="22"/>
      <c r="F7" s="23"/>
      <c r="G7" s="23"/>
      <c r="H7" s="24">
        <f t="shared" si="0"/>
        <v>0</v>
      </c>
      <c r="I7" s="23">
        <f t="shared" si="1"/>
        <v>0</v>
      </c>
      <c r="J7" s="25"/>
      <c r="K7" s="22"/>
      <c r="L7" s="24">
        <f t="shared" si="2"/>
        <v>0</v>
      </c>
      <c r="M7">
        <f t="shared" si="3"/>
        <v>0</v>
      </c>
      <c r="N7">
        <f t="shared" si="4"/>
        <v>0</v>
      </c>
    </row>
    <row r="8" spans="1:14" ht="15.75" x14ac:dyDescent="0.25">
      <c r="B8" s="2"/>
      <c r="C8" s="45" t="s">
        <v>7</v>
      </c>
      <c r="D8" s="16" t="s">
        <v>8</v>
      </c>
      <c r="E8" s="17"/>
      <c r="F8" s="18"/>
      <c r="G8" s="18"/>
      <c r="H8" s="19">
        <f t="shared" si="0"/>
        <v>0</v>
      </c>
      <c r="I8" s="18">
        <f t="shared" si="1"/>
        <v>0</v>
      </c>
      <c r="J8" s="20"/>
      <c r="K8" s="17"/>
      <c r="L8" s="19">
        <f t="shared" si="2"/>
        <v>0</v>
      </c>
      <c r="M8">
        <f t="shared" si="3"/>
        <v>0</v>
      </c>
      <c r="N8">
        <f t="shared" si="4"/>
        <v>0</v>
      </c>
    </row>
    <row r="9" spans="1:14" ht="16.5" thickBot="1" x14ac:dyDescent="0.3">
      <c r="B9" s="2"/>
      <c r="C9" s="46"/>
      <c r="D9" s="26" t="s">
        <v>22</v>
      </c>
      <c r="E9" s="22"/>
      <c r="F9" s="23"/>
      <c r="G9" s="23"/>
      <c r="H9" s="24">
        <f t="shared" si="0"/>
        <v>0</v>
      </c>
      <c r="I9" s="23">
        <f t="shared" si="1"/>
        <v>0</v>
      </c>
      <c r="J9" s="25"/>
      <c r="K9" s="22"/>
      <c r="L9" s="24">
        <f t="shared" si="2"/>
        <v>0</v>
      </c>
      <c r="M9">
        <f t="shared" si="3"/>
        <v>0</v>
      </c>
      <c r="N9">
        <f t="shared" si="4"/>
        <v>0</v>
      </c>
    </row>
    <row r="10" spans="1:14" ht="15.75" x14ac:dyDescent="0.25">
      <c r="B10" s="2"/>
      <c r="C10" s="45" t="s">
        <v>9</v>
      </c>
      <c r="D10" s="16" t="s">
        <v>8</v>
      </c>
      <c r="E10" s="17">
        <v>44</v>
      </c>
      <c r="F10" s="18"/>
      <c r="G10" s="18">
        <v>40</v>
      </c>
      <c r="H10" s="19">
        <f t="shared" si="0"/>
        <v>4</v>
      </c>
      <c r="I10" s="18">
        <f t="shared" si="1"/>
        <v>40</v>
      </c>
      <c r="J10" s="20"/>
      <c r="K10" s="17">
        <v>38</v>
      </c>
      <c r="L10" s="19">
        <f t="shared" si="2"/>
        <v>2</v>
      </c>
      <c r="M10">
        <f t="shared" si="3"/>
        <v>0</v>
      </c>
      <c r="N10">
        <f t="shared" si="4"/>
        <v>0</v>
      </c>
    </row>
    <row r="11" spans="1:14" ht="16.5" thickBot="1" x14ac:dyDescent="0.3">
      <c r="B11" s="2"/>
      <c r="C11" s="46"/>
      <c r="D11" s="26" t="s">
        <v>22</v>
      </c>
      <c r="E11" s="22">
        <v>53</v>
      </c>
      <c r="F11" s="23"/>
      <c r="G11" s="23">
        <v>49</v>
      </c>
      <c r="H11" s="24">
        <f t="shared" si="0"/>
        <v>4</v>
      </c>
      <c r="I11" s="23">
        <f t="shared" si="1"/>
        <v>49</v>
      </c>
      <c r="J11" s="25"/>
      <c r="K11" s="22">
        <v>48</v>
      </c>
      <c r="L11" s="24">
        <f t="shared" si="2"/>
        <v>1</v>
      </c>
      <c r="M11">
        <f t="shared" si="3"/>
        <v>0</v>
      </c>
      <c r="N11">
        <f t="shared" si="4"/>
        <v>0</v>
      </c>
    </row>
    <row r="12" spans="1:14" ht="15.75" x14ac:dyDescent="0.25">
      <c r="B12" s="2"/>
      <c r="C12" s="65" t="s">
        <v>10</v>
      </c>
      <c r="D12" s="16" t="s">
        <v>8</v>
      </c>
      <c r="E12" s="17">
        <v>20</v>
      </c>
      <c r="F12" s="18"/>
      <c r="G12" s="18">
        <v>20</v>
      </c>
      <c r="H12" s="19">
        <f t="shared" si="0"/>
        <v>0</v>
      </c>
      <c r="I12" s="18">
        <f t="shared" si="1"/>
        <v>20</v>
      </c>
      <c r="J12" s="20"/>
      <c r="K12" s="17">
        <v>20</v>
      </c>
      <c r="L12" s="19">
        <f t="shared" si="2"/>
        <v>0</v>
      </c>
      <c r="M12">
        <f t="shared" si="3"/>
        <v>0</v>
      </c>
      <c r="N12">
        <f t="shared" si="4"/>
        <v>0</v>
      </c>
    </row>
    <row r="13" spans="1:14" ht="16.5" thickBot="1" x14ac:dyDescent="0.3">
      <c r="B13" s="2"/>
      <c r="C13" s="46"/>
      <c r="D13" s="26" t="s">
        <v>22</v>
      </c>
      <c r="E13" s="22">
        <v>13</v>
      </c>
      <c r="F13" s="23"/>
      <c r="G13" s="23">
        <v>13</v>
      </c>
      <c r="H13" s="24">
        <f t="shared" si="0"/>
        <v>0</v>
      </c>
      <c r="I13" s="23">
        <f t="shared" si="1"/>
        <v>13</v>
      </c>
      <c r="J13" s="25"/>
      <c r="K13" s="22">
        <v>13</v>
      </c>
      <c r="L13" s="24">
        <f t="shared" si="2"/>
        <v>0</v>
      </c>
      <c r="M13">
        <f t="shared" si="3"/>
        <v>0</v>
      </c>
      <c r="N13">
        <f t="shared" si="4"/>
        <v>0</v>
      </c>
    </row>
    <row r="14" spans="1:14" ht="15.75" x14ac:dyDescent="0.25">
      <c r="B14" s="2"/>
      <c r="C14" s="56" t="s">
        <v>17</v>
      </c>
      <c r="D14" s="16" t="s">
        <v>8</v>
      </c>
      <c r="E14" s="17"/>
      <c r="F14" s="18"/>
      <c r="G14" s="18"/>
      <c r="H14" s="19">
        <f t="shared" si="0"/>
        <v>0</v>
      </c>
      <c r="I14" s="18">
        <f t="shared" si="1"/>
        <v>0</v>
      </c>
      <c r="J14" s="20"/>
      <c r="K14" s="17"/>
      <c r="L14" s="19">
        <f t="shared" si="2"/>
        <v>0</v>
      </c>
      <c r="M14">
        <f t="shared" si="3"/>
        <v>0</v>
      </c>
      <c r="N14">
        <f t="shared" si="4"/>
        <v>0</v>
      </c>
    </row>
    <row r="15" spans="1:14" ht="16.5" thickBot="1" x14ac:dyDescent="0.3">
      <c r="B15" s="2"/>
      <c r="C15" s="57"/>
      <c r="D15" s="26" t="s">
        <v>22</v>
      </c>
      <c r="E15" s="22"/>
      <c r="F15" s="23"/>
      <c r="G15" s="23"/>
      <c r="H15" s="24">
        <f t="shared" si="0"/>
        <v>0</v>
      </c>
      <c r="I15" s="23">
        <f t="shared" si="1"/>
        <v>0</v>
      </c>
      <c r="J15" s="25"/>
      <c r="K15" s="22"/>
      <c r="L15" s="24">
        <f t="shared" si="2"/>
        <v>0</v>
      </c>
      <c r="M15">
        <f t="shared" si="3"/>
        <v>0</v>
      </c>
      <c r="N15">
        <f t="shared" si="4"/>
        <v>0</v>
      </c>
    </row>
    <row r="16" spans="1:14" ht="15.75" x14ac:dyDescent="0.25">
      <c r="B16" s="2"/>
      <c r="C16" s="56" t="s">
        <v>18</v>
      </c>
      <c r="D16" s="16" t="s">
        <v>8</v>
      </c>
      <c r="E16" s="18">
        <v>72</v>
      </c>
      <c r="F16" s="18">
        <v>2</v>
      </c>
      <c r="G16" s="18">
        <v>91</v>
      </c>
      <c r="H16" s="19">
        <f t="shared" si="0"/>
        <v>21</v>
      </c>
      <c r="I16" s="18">
        <f t="shared" si="1"/>
        <v>91</v>
      </c>
      <c r="J16" s="20"/>
      <c r="K16" s="18">
        <v>70</v>
      </c>
      <c r="L16" s="19">
        <f t="shared" si="2"/>
        <v>21</v>
      </c>
      <c r="M16">
        <f t="shared" si="3"/>
        <v>40</v>
      </c>
      <c r="N16">
        <f t="shared" si="4"/>
        <v>0</v>
      </c>
    </row>
    <row r="17" spans="2:37" ht="16.5" thickBot="1" x14ac:dyDescent="0.3">
      <c r="B17" s="2"/>
      <c r="C17" s="57"/>
      <c r="D17" s="26" t="s">
        <v>22</v>
      </c>
      <c r="E17" s="23">
        <v>52</v>
      </c>
      <c r="F17" s="23">
        <v>2</v>
      </c>
      <c r="G17" s="23">
        <v>79</v>
      </c>
      <c r="H17" s="24">
        <f t="shared" si="0"/>
        <v>13</v>
      </c>
      <c r="I17" s="23">
        <f t="shared" si="1"/>
        <v>79</v>
      </c>
      <c r="J17" s="25"/>
      <c r="K17" s="23">
        <v>61</v>
      </c>
      <c r="L17" s="24">
        <f t="shared" si="2"/>
        <v>18</v>
      </c>
      <c r="M17">
        <f t="shared" si="3"/>
        <v>40</v>
      </c>
      <c r="N17">
        <f t="shared" si="4"/>
        <v>0</v>
      </c>
    </row>
    <row r="18" spans="2:37" ht="15.75" x14ac:dyDescent="0.25">
      <c r="B18" s="2"/>
      <c r="C18" s="7"/>
      <c r="D18" s="6"/>
      <c r="E18" s="7"/>
      <c r="F18" s="7"/>
      <c r="G18" s="7"/>
      <c r="H18" s="7"/>
      <c r="I18" s="7"/>
      <c r="J18" s="7"/>
      <c r="K18" s="7"/>
      <c r="L18" s="7"/>
    </row>
    <row r="19" spans="2:37" ht="24" thickBot="1" x14ac:dyDescent="0.3">
      <c r="B19" s="2"/>
      <c r="C19" s="58" t="s">
        <v>11</v>
      </c>
      <c r="D19" s="58"/>
      <c r="E19" s="58"/>
      <c r="F19" s="58"/>
      <c r="G19" s="58"/>
      <c r="H19" s="58"/>
      <c r="I19" s="58"/>
      <c r="J19" s="58"/>
      <c r="K19" s="58"/>
      <c r="L19" s="58"/>
    </row>
    <row r="20" spans="2:37" ht="15.75" x14ac:dyDescent="0.25">
      <c r="B20" s="2"/>
      <c r="C20" s="45" t="s">
        <v>21</v>
      </c>
      <c r="D20" s="27">
        <v>3122</v>
      </c>
      <c r="E20" s="18"/>
      <c r="F20" s="18"/>
      <c r="G20" s="18"/>
      <c r="H20" s="19">
        <f t="shared" ref="H20:H29" si="5">(E20-G20)+M20</f>
        <v>0</v>
      </c>
      <c r="I20" s="18">
        <f t="shared" ref="I20:I29" si="6">G20</f>
        <v>0</v>
      </c>
      <c r="J20" s="18"/>
      <c r="K20" s="28"/>
      <c r="L20" s="19">
        <f t="shared" ref="L20:L29" si="7">(I20-K20)+N20</f>
        <v>0</v>
      </c>
      <c r="M20">
        <f t="shared" ref="M20:M29" si="8">F20*20</f>
        <v>0</v>
      </c>
      <c r="N20">
        <f t="shared" ref="N20:N29" si="9">J20*20</f>
        <v>0</v>
      </c>
    </row>
    <row r="21" spans="2:37" ht="16.5" thickBot="1" x14ac:dyDescent="0.3">
      <c r="B21" s="2"/>
      <c r="C21" s="46"/>
      <c r="D21" s="21">
        <v>3125</v>
      </c>
      <c r="E21" s="29"/>
      <c r="F21" s="23"/>
      <c r="G21" s="29"/>
      <c r="H21" s="24">
        <f t="shared" si="5"/>
        <v>0</v>
      </c>
      <c r="I21" s="23">
        <f t="shared" si="6"/>
        <v>0</v>
      </c>
      <c r="J21" s="23"/>
      <c r="K21" s="29"/>
      <c r="L21" s="24">
        <f t="shared" si="7"/>
        <v>0</v>
      </c>
      <c r="M21">
        <f t="shared" si="8"/>
        <v>0</v>
      </c>
      <c r="N21">
        <f t="shared" si="9"/>
        <v>0</v>
      </c>
    </row>
    <row r="22" spans="2:37" ht="15.75" x14ac:dyDescent="0.25">
      <c r="B22" s="2"/>
      <c r="C22" s="45" t="s">
        <v>7</v>
      </c>
      <c r="D22" s="16" t="s">
        <v>8</v>
      </c>
      <c r="E22" s="28"/>
      <c r="F22" s="18"/>
      <c r="G22" s="28"/>
      <c r="H22" s="19">
        <f t="shared" si="5"/>
        <v>0</v>
      </c>
      <c r="I22" s="18">
        <f>G22</f>
        <v>0</v>
      </c>
      <c r="J22" s="18"/>
      <c r="K22" s="28"/>
      <c r="L22" s="19">
        <f t="shared" si="7"/>
        <v>0</v>
      </c>
      <c r="M22">
        <f t="shared" si="8"/>
        <v>0</v>
      </c>
      <c r="N22">
        <f t="shared" si="9"/>
        <v>0</v>
      </c>
    </row>
    <row r="23" spans="2:37" ht="16.5" thickBot="1" x14ac:dyDescent="0.3">
      <c r="B23" s="2"/>
      <c r="C23" s="46"/>
      <c r="D23" s="26" t="s">
        <v>22</v>
      </c>
      <c r="E23" s="29"/>
      <c r="F23" s="23"/>
      <c r="G23" s="29"/>
      <c r="H23" s="24">
        <f t="shared" si="5"/>
        <v>0</v>
      </c>
      <c r="I23" s="23">
        <f t="shared" si="6"/>
        <v>0</v>
      </c>
      <c r="J23" s="23"/>
      <c r="K23" s="29"/>
      <c r="L23" s="24">
        <f t="shared" si="7"/>
        <v>0</v>
      </c>
      <c r="M23">
        <f t="shared" si="8"/>
        <v>0</v>
      </c>
      <c r="N23">
        <f t="shared" si="9"/>
        <v>0</v>
      </c>
    </row>
    <row r="24" spans="2:37" ht="15.75" x14ac:dyDescent="0.25">
      <c r="B24" s="2"/>
      <c r="C24" s="45" t="s">
        <v>9</v>
      </c>
      <c r="D24" s="16" t="s">
        <v>8</v>
      </c>
      <c r="E24" s="28"/>
      <c r="F24" s="18"/>
      <c r="G24" s="28"/>
      <c r="H24" s="19">
        <f t="shared" si="5"/>
        <v>0</v>
      </c>
      <c r="I24" s="18">
        <f t="shared" si="6"/>
        <v>0</v>
      </c>
      <c r="J24" s="18"/>
      <c r="K24" s="28"/>
      <c r="L24" s="19">
        <f t="shared" si="7"/>
        <v>0</v>
      </c>
      <c r="M24">
        <f t="shared" si="8"/>
        <v>0</v>
      </c>
      <c r="N24">
        <f t="shared" si="9"/>
        <v>0</v>
      </c>
    </row>
    <row r="25" spans="2:37" ht="16.5" thickBot="1" x14ac:dyDescent="0.3">
      <c r="B25" s="2"/>
      <c r="C25" s="46"/>
      <c r="D25" s="26" t="s">
        <v>22</v>
      </c>
      <c r="E25" s="29"/>
      <c r="F25" s="23"/>
      <c r="G25" s="29"/>
      <c r="H25" s="24">
        <f t="shared" si="5"/>
        <v>0</v>
      </c>
      <c r="I25" s="23">
        <f t="shared" si="6"/>
        <v>0</v>
      </c>
      <c r="J25" s="23"/>
      <c r="K25" s="29"/>
      <c r="L25" s="24">
        <f t="shared" si="7"/>
        <v>0</v>
      </c>
      <c r="M25">
        <f t="shared" si="8"/>
        <v>0</v>
      </c>
      <c r="N25">
        <f t="shared" si="9"/>
        <v>0</v>
      </c>
    </row>
    <row r="26" spans="2:37" ht="15.75" x14ac:dyDescent="0.25">
      <c r="B26" s="2"/>
      <c r="C26" s="45" t="s">
        <v>23</v>
      </c>
      <c r="D26" s="16" t="s">
        <v>8</v>
      </c>
      <c r="E26" s="28"/>
      <c r="F26" s="18"/>
      <c r="G26" s="28"/>
      <c r="H26" s="19">
        <f t="shared" si="5"/>
        <v>0</v>
      </c>
      <c r="I26" s="18">
        <f t="shared" si="6"/>
        <v>0</v>
      </c>
      <c r="J26" s="18"/>
      <c r="K26" s="28"/>
      <c r="L26" s="19">
        <f t="shared" si="7"/>
        <v>0</v>
      </c>
      <c r="M26">
        <f t="shared" si="8"/>
        <v>0</v>
      </c>
      <c r="N26">
        <f t="shared" si="9"/>
        <v>0</v>
      </c>
    </row>
    <row r="27" spans="2:37" ht="16.5" thickBot="1" x14ac:dyDescent="0.3">
      <c r="B27" s="2"/>
      <c r="C27" s="46"/>
      <c r="D27" s="26" t="s">
        <v>22</v>
      </c>
      <c r="E27" s="29"/>
      <c r="F27" s="23"/>
      <c r="G27" s="29"/>
      <c r="H27" s="24">
        <f t="shared" si="5"/>
        <v>0</v>
      </c>
      <c r="I27" s="23">
        <f t="shared" si="6"/>
        <v>0</v>
      </c>
      <c r="J27" s="23"/>
      <c r="K27" s="29"/>
      <c r="L27" s="24">
        <f t="shared" si="7"/>
        <v>0</v>
      </c>
      <c r="M27">
        <f t="shared" si="8"/>
        <v>0</v>
      </c>
      <c r="N27">
        <f t="shared" si="9"/>
        <v>0</v>
      </c>
    </row>
    <row r="28" spans="2:37" ht="15.75" x14ac:dyDescent="0.25">
      <c r="B28" s="2"/>
      <c r="C28" s="56" t="s">
        <v>18</v>
      </c>
      <c r="D28" s="16" t="s">
        <v>8</v>
      </c>
      <c r="E28" s="28"/>
      <c r="F28" s="18"/>
      <c r="G28" s="28"/>
      <c r="H28" s="19">
        <f t="shared" si="5"/>
        <v>0</v>
      </c>
      <c r="I28" s="18">
        <f t="shared" si="6"/>
        <v>0</v>
      </c>
      <c r="J28" s="18"/>
      <c r="K28" s="28"/>
      <c r="L28" s="19">
        <f t="shared" si="7"/>
        <v>0</v>
      </c>
      <c r="M28">
        <f t="shared" si="8"/>
        <v>0</v>
      </c>
      <c r="N28">
        <f t="shared" si="9"/>
        <v>0</v>
      </c>
    </row>
    <row r="29" spans="2:37" ht="16.5" thickBot="1" x14ac:dyDescent="0.3">
      <c r="B29" s="2"/>
      <c r="C29" s="57"/>
      <c r="D29" s="26" t="s">
        <v>22</v>
      </c>
      <c r="E29" s="29"/>
      <c r="F29" s="23"/>
      <c r="G29" s="29"/>
      <c r="H29" s="24">
        <f t="shared" si="5"/>
        <v>0</v>
      </c>
      <c r="I29" s="23">
        <f t="shared" si="6"/>
        <v>0</v>
      </c>
      <c r="J29" s="23"/>
      <c r="K29" s="29"/>
      <c r="L29" s="24">
        <f t="shared" si="7"/>
        <v>0</v>
      </c>
      <c r="M29">
        <f t="shared" si="8"/>
        <v>0</v>
      </c>
      <c r="N29">
        <f t="shared" si="9"/>
        <v>0</v>
      </c>
    </row>
    <row r="30" spans="2:37" ht="15.75" thickBot="1" x14ac:dyDescent="0.3"/>
    <row r="31" spans="2:37" ht="15" customHeight="1" x14ac:dyDescent="0.25">
      <c r="B31" s="47" t="s">
        <v>19</v>
      </c>
      <c r="C31" s="48"/>
      <c r="D31" s="48"/>
      <c r="E31" s="48"/>
      <c r="F31" s="49"/>
    </row>
    <row r="32" spans="2:37" s="4" customFormat="1" ht="15" customHeight="1" thickBot="1" x14ac:dyDescent="0.3">
      <c r="B32" s="50"/>
      <c r="C32" s="51"/>
      <c r="D32" s="51"/>
      <c r="E32" s="51"/>
      <c r="F32" s="5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</row>
    <row r="33" spans="2:37" s="4" customFormat="1" ht="45" customHeight="1" thickBot="1" x14ac:dyDescent="0.3">
      <c r="B33" s="3" t="s">
        <v>2</v>
      </c>
      <c r="C33" s="5" t="s">
        <v>12</v>
      </c>
      <c r="D33" s="9" t="s">
        <v>13</v>
      </c>
      <c r="E33" s="10" t="s">
        <v>33</v>
      </c>
      <c r="F33" s="11" t="s">
        <v>14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</row>
    <row r="34" spans="2:37" s="4" customFormat="1" ht="15" customHeight="1" x14ac:dyDescent="0.3">
      <c r="B34" s="43" t="s">
        <v>28</v>
      </c>
      <c r="C34" s="30" t="s">
        <v>15</v>
      </c>
      <c r="D34" s="32">
        <f>E6</f>
        <v>30</v>
      </c>
      <c r="E34" s="33">
        <f>F6</f>
        <v>1</v>
      </c>
      <c r="F34" s="34">
        <f>G6</f>
        <v>40</v>
      </c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</row>
    <row r="35" spans="2:37" s="4" customFormat="1" ht="15.75" customHeight="1" thickBot="1" x14ac:dyDescent="0.35">
      <c r="B35" s="44"/>
      <c r="C35" s="31" t="s">
        <v>16</v>
      </c>
      <c r="D35" s="35">
        <f>I6</f>
        <v>40</v>
      </c>
      <c r="E35" s="36">
        <f>J6</f>
        <v>0</v>
      </c>
      <c r="F35" s="37">
        <f>K6</f>
        <v>40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</row>
    <row r="36" spans="2:37" s="4" customFormat="1" ht="15.75" customHeight="1" x14ac:dyDescent="0.3">
      <c r="B36" s="43" t="s">
        <v>29</v>
      </c>
      <c r="C36" s="30" t="s">
        <v>15</v>
      </c>
      <c r="D36" s="38">
        <f>E7</f>
        <v>0</v>
      </c>
      <c r="E36" s="33">
        <f>F7</f>
        <v>0</v>
      </c>
      <c r="F36" s="34">
        <f>G7</f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</row>
    <row r="37" spans="2:37" s="4" customFormat="1" ht="15.75" customHeight="1" thickBot="1" x14ac:dyDescent="0.35">
      <c r="B37" s="44"/>
      <c r="C37" s="31" t="s">
        <v>16</v>
      </c>
      <c r="D37" s="39">
        <f>I7</f>
        <v>0</v>
      </c>
      <c r="E37" s="36">
        <f>J7</f>
        <v>0</v>
      </c>
      <c r="F37" s="37">
        <f>K7</f>
        <v>0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</row>
    <row r="38" spans="2:37" ht="15.75" x14ac:dyDescent="0.3">
      <c r="B38" s="55" t="s">
        <v>7</v>
      </c>
      <c r="C38" s="30" t="s">
        <v>15</v>
      </c>
      <c r="D38" s="38">
        <f>E8</f>
        <v>0</v>
      </c>
      <c r="E38" s="33">
        <f>F8</f>
        <v>0</v>
      </c>
      <c r="F38" s="34">
        <f>G8</f>
        <v>0</v>
      </c>
    </row>
    <row r="39" spans="2:37" ht="16.5" thickBot="1" x14ac:dyDescent="0.35">
      <c r="B39" s="54"/>
      <c r="C39" s="31" t="s">
        <v>16</v>
      </c>
      <c r="D39" s="39">
        <f>I8</f>
        <v>0</v>
      </c>
      <c r="E39" s="36">
        <f>J8</f>
        <v>0</v>
      </c>
      <c r="F39" s="37">
        <f>K8</f>
        <v>0</v>
      </c>
    </row>
    <row r="40" spans="2:37" ht="15.75" x14ac:dyDescent="0.3">
      <c r="B40" s="55" t="s">
        <v>9</v>
      </c>
      <c r="C40" s="30" t="s">
        <v>15</v>
      </c>
      <c r="D40" s="38">
        <f>E10</f>
        <v>44</v>
      </c>
      <c r="E40" s="33">
        <f>F10</f>
        <v>0</v>
      </c>
      <c r="F40" s="34">
        <f>G10</f>
        <v>40</v>
      </c>
    </row>
    <row r="41" spans="2:37" ht="16.5" thickBot="1" x14ac:dyDescent="0.35">
      <c r="B41" s="54"/>
      <c r="C41" s="31" t="s">
        <v>16</v>
      </c>
      <c r="D41" s="39">
        <f>I10</f>
        <v>40</v>
      </c>
      <c r="E41" s="36">
        <f>J10</f>
        <v>0</v>
      </c>
      <c r="F41" s="37">
        <f>K10</f>
        <v>38</v>
      </c>
    </row>
    <row r="42" spans="2:37" ht="15.75" x14ac:dyDescent="0.3">
      <c r="B42" s="55" t="s">
        <v>10</v>
      </c>
      <c r="C42" s="30" t="s">
        <v>15</v>
      </c>
      <c r="D42" s="38">
        <f>E12</f>
        <v>20</v>
      </c>
      <c r="E42" s="33">
        <f>F12</f>
        <v>0</v>
      </c>
      <c r="F42" s="34">
        <f>G12</f>
        <v>20</v>
      </c>
    </row>
    <row r="43" spans="2:37" ht="16.5" thickBot="1" x14ac:dyDescent="0.35">
      <c r="B43" s="54"/>
      <c r="C43" s="31" t="s">
        <v>16</v>
      </c>
      <c r="D43" s="39">
        <f>I12</f>
        <v>20</v>
      </c>
      <c r="E43" s="36">
        <f>J12</f>
        <v>0</v>
      </c>
      <c r="F43" s="37">
        <f>K12</f>
        <v>20</v>
      </c>
    </row>
    <row r="44" spans="2:37" ht="15.75" x14ac:dyDescent="0.3">
      <c r="B44" s="55" t="s">
        <v>17</v>
      </c>
      <c r="C44" s="30" t="s">
        <v>15</v>
      </c>
      <c r="D44" s="38">
        <f>E14</f>
        <v>0</v>
      </c>
      <c r="E44" s="33">
        <f>F14</f>
        <v>0</v>
      </c>
      <c r="F44" s="34">
        <f>G14</f>
        <v>0</v>
      </c>
    </row>
    <row r="45" spans="2:37" ht="16.5" thickBot="1" x14ac:dyDescent="0.35">
      <c r="B45" s="54"/>
      <c r="C45" s="31" t="s">
        <v>16</v>
      </c>
      <c r="D45" s="39">
        <f>I14</f>
        <v>0</v>
      </c>
      <c r="E45" s="36">
        <f>J14</f>
        <v>0</v>
      </c>
      <c r="F45" s="37">
        <f>K14</f>
        <v>0</v>
      </c>
    </row>
    <row r="46" spans="2:37" ht="15.75" x14ac:dyDescent="0.3">
      <c r="B46" s="55" t="s">
        <v>18</v>
      </c>
      <c r="C46" s="30" t="s">
        <v>15</v>
      </c>
      <c r="D46" s="38">
        <f>E16</f>
        <v>72</v>
      </c>
      <c r="E46" s="33">
        <f>F16</f>
        <v>2</v>
      </c>
      <c r="F46" s="34">
        <f>G16</f>
        <v>91</v>
      </c>
    </row>
    <row r="47" spans="2:37" ht="16.5" thickBot="1" x14ac:dyDescent="0.35">
      <c r="B47" s="54"/>
      <c r="C47" s="31" t="s">
        <v>16</v>
      </c>
      <c r="D47" s="39">
        <f>I16</f>
        <v>91</v>
      </c>
      <c r="E47" s="36">
        <f>J17</f>
        <v>0</v>
      </c>
      <c r="F47" s="37">
        <f>K16</f>
        <v>70</v>
      </c>
    </row>
    <row r="48" spans="2:37" ht="15.75" thickBot="1" x14ac:dyDescent="0.3"/>
    <row r="49" spans="2:6" ht="15" customHeight="1" x14ac:dyDescent="0.25">
      <c r="B49" s="47" t="s">
        <v>20</v>
      </c>
      <c r="C49" s="48"/>
      <c r="D49" s="48"/>
      <c r="E49" s="48"/>
      <c r="F49" s="49"/>
    </row>
    <row r="50" spans="2:6" ht="15.75" customHeight="1" thickBot="1" x14ac:dyDescent="0.3">
      <c r="B50" s="50"/>
      <c r="C50" s="51"/>
      <c r="D50" s="51"/>
      <c r="E50" s="51"/>
      <c r="F50" s="52"/>
    </row>
    <row r="51" spans="2:6" ht="45" customHeight="1" thickBot="1" x14ac:dyDescent="0.3">
      <c r="B51" s="3" t="s">
        <v>2</v>
      </c>
      <c r="C51" s="5" t="s">
        <v>12</v>
      </c>
      <c r="D51" s="9" t="s">
        <v>13</v>
      </c>
      <c r="E51" s="10" t="s">
        <v>33</v>
      </c>
      <c r="F51" s="11" t="s">
        <v>14</v>
      </c>
    </row>
    <row r="52" spans="2:6" ht="15.75" x14ac:dyDescent="0.3">
      <c r="B52" s="55" t="s">
        <v>7</v>
      </c>
      <c r="C52" s="30" t="s">
        <v>15</v>
      </c>
      <c r="D52" s="38">
        <f>E9</f>
        <v>0</v>
      </c>
      <c r="E52" s="33">
        <f>F9</f>
        <v>0</v>
      </c>
      <c r="F52" s="34">
        <f>G9</f>
        <v>0</v>
      </c>
    </row>
    <row r="53" spans="2:6" ht="16.5" thickBot="1" x14ac:dyDescent="0.35">
      <c r="B53" s="54"/>
      <c r="C53" s="31" t="s">
        <v>16</v>
      </c>
      <c r="D53" s="39">
        <f>I9</f>
        <v>0</v>
      </c>
      <c r="E53" s="36">
        <f>J9</f>
        <v>0</v>
      </c>
      <c r="F53" s="37">
        <f>K9</f>
        <v>0</v>
      </c>
    </row>
    <row r="54" spans="2:6" ht="15.75" x14ac:dyDescent="0.3">
      <c r="B54" s="55" t="s">
        <v>9</v>
      </c>
      <c r="C54" s="30" t="s">
        <v>15</v>
      </c>
      <c r="D54" s="38">
        <f>E11</f>
        <v>53</v>
      </c>
      <c r="E54" s="33">
        <f>F11</f>
        <v>0</v>
      </c>
      <c r="F54" s="34">
        <f>G11</f>
        <v>49</v>
      </c>
    </row>
    <row r="55" spans="2:6" ht="16.5" thickBot="1" x14ac:dyDescent="0.35">
      <c r="B55" s="54"/>
      <c r="C55" s="31" t="s">
        <v>16</v>
      </c>
      <c r="D55" s="39">
        <f>I11</f>
        <v>49</v>
      </c>
      <c r="E55" s="36">
        <f>J11</f>
        <v>0</v>
      </c>
      <c r="F55" s="37">
        <f>K11</f>
        <v>48</v>
      </c>
    </row>
    <row r="56" spans="2:6" ht="15.75" x14ac:dyDescent="0.3">
      <c r="B56" s="55" t="s">
        <v>10</v>
      </c>
      <c r="C56" s="30" t="s">
        <v>15</v>
      </c>
      <c r="D56" s="38">
        <f>E13</f>
        <v>13</v>
      </c>
      <c r="E56" s="33">
        <f>F13</f>
        <v>0</v>
      </c>
      <c r="F56" s="34">
        <f>G13</f>
        <v>13</v>
      </c>
    </row>
    <row r="57" spans="2:6" ht="16.5" thickBot="1" x14ac:dyDescent="0.35">
      <c r="B57" s="54"/>
      <c r="C57" s="31" t="s">
        <v>16</v>
      </c>
      <c r="D57" s="39">
        <f>I13</f>
        <v>13</v>
      </c>
      <c r="E57" s="36">
        <f>J13</f>
        <v>0</v>
      </c>
      <c r="F57" s="37">
        <f>K13</f>
        <v>13</v>
      </c>
    </row>
    <row r="58" spans="2:6" ht="15.75" x14ac:dyDescent="0.3">
      <c r="B58" s="55" t="s">
        <v>17</v>
      </c>
      <c r="C58" s="30" t="s">
        <v>15</v>
      </c>
      <c r="D58" s="38">
        <f>E15</f>
        <v>0</v>
      </c>
      <c r="E58" s="33">
        <f>F15</f>
        <v>0</v>
      </c>
      <c r="F58" s="34">
        <f>G15</f>
        <v>0</v>
      </c>
    </row>
    <row r="59" spans="2:6" ht="16.5" thickBot="1" x14ac:dyDescent="0.35">
      <c r="B59" s="54"/>
      <c r="C59" s="31" t="s">
        <v>16</v>
      </c>
      <c r="D59" s="39">
        <f>I15</f>
        <v>0</v>
      </c>
      <c r="E59" s="36">
        <f>J15</f>
        <v>0</v>
      </c>
      <c r="F59" s="37">
        <f>K15</f>
        <v>0</v>
      </c>
    </row>
    <row r="60" spans="2:6" ht="15.75" x14ac:dyDescent="0.3">
      <c r="B60" s="55" t="s">
        <v>18</v>
      </c>
      <c r="C60" s="30" t="s">
        <v>15</v>
      </c>
      <c r="D60" s="38">
        <f>E17</f>
        <v>52</v>
      </c>
      <c r="E60" s="33">
        <f>F17</f>
        <v>2</v>
      </c>
      <c r="F60" s="34">
        <f>G17</f>
        <v>79</v>
      </c>
    </row>
    <row r="61" spans="2:6" ht="16.5" thickBot="1" x14ac:dyDescent="0.35">
      <c r="B61" s="54"/>
      <c r="C61" s="31" t="s">
        <v>16</v>
      </c>
      <c r="D61" s="39">
        <f>I17</f>
        <v>79</v>
      </c>
      <c r="E61" s="36">
        <f>J17</f>
        <v>0</v>
      </c>
      <c r="F61" s="37">
        <f>K17</f>
        <v>61</v>
      </c>
    </row>
    <row r="62" spans="2:6" ht="15.75" thickBot="1" x14ac:dyDescent="0.3"/>
    <row r="63" spans="2:6" ht="15" customHeight="1" x14ac:dyDescent="0.25">
      <c r="B63" s="47" t="s">
        <v>25</v>
      </c>
      <c r="C63" s="48"/>
      <c r="D63" s="48"/>
      <c r="E63" s="48"/>
      <c r="F63" s="49"/>
    </row>
    <row r="64" spans="2:6" ht="15.75" customHeight="1" thickBot="1" x14ac:dyDescent="0.3">
      <c r="B64" s="50"/>
      <c r="C64" s="51"/>
      <c r="D64" s="51"/>
      <c r="E64" s="51"/>
      <c r="F64" s="52"/>
    </row>
    <row r="65" spans="2:6" ht="45" customHeight="1" thickBot="1" x14ac:dyDescent="0.3">
      <c r="B65" s="3" t="s">
        <v>2</v>
      </c>
      <c r="C65" s="5" t="s">
        <v>12</v>
      </c>
      <c r="D65" s="9" t="s">
        <v>13</v>
      </c>
      <c r="E65" s="10" t="s">
        <v>33</v>
      </c>
      <c r="F65" s="11" t="s">
        <v>14</v>
      </c>
    </row>
    <row r="66" spans="2:6" ht="15.75" x14ac:dyDescent="0.3">
      <c r="B66" s="43" t="s">
        <v>28</v>
      </c>
      <c r="C66" s="30" t="s">
        <v>15</v>
      </c>
      <c r="D66" s="38">
        <f>E20</f>
        <v>0</v>
      </c>
      <c r="E66" s="33">
        <f>F20</f>
        <v>0</v>
      </c>
      <c r="F66" s="34">
        <f>G20</f>
        <v>0</v>
      </c>
    </row>
    <row r="67" spans="2:6" ht="16.5" thickBot="1" x14ac:dyDescent="0.35">
      <c r="B67" s="44"/>
      <c r="C67" s="31" t="s">
        <v>16</v>
      </c>
      <c r="D67" s="39">
        <f>I20</f>
        <v>0</v>
      </c>
      <c r="E67" s="36">
        <f>J20</f>
        <v>0</v>
      </c>
      <c r="F67" s="37">
        <f>K20</f>
        <v>0</v>
      </c>
    </row>
    <row r="68" spans="2:6" ht="15.75" x14ac:dyDescent="0.3">
      <c r="B68" s="43" t="s">
        <v>29</v>
      </c>
      <c r="C68" s="30" t="s">
        <v>15</v>
      </c>
      <c r="D68" s="38">
        <f>E21</f>
        <v>0</v>
      </c>
      <c r="E68" s="33">
        <f>F21</f>
        <v>0</v>
      </c>
      <c r="F68" s="34">
        <f>G21</f>
        <v>0</v>
      </c>
    </row>
    <row r="69" spans="2:6" ht="16.5" thickBot="1" x14ac:dyDescent="0.35">
      <c r="B69" s="44"/>
      <c r="C69" s="31" t="s">
        <v>16</v>
      </c>
      <c r="D69" s="39">
        <f>I21</f>
        <v>0</v>
      </c>
      <c r="E69" s="36">
        <f>J21</f>
        <v>0</v>
      </c>
      <c r="F69" s="37">
        <f>K21</f>
        <v>0</v>
      </c>
    </row>
    <row r="70" spans="2:6" ht="15.75" x14ac:dyDescent="0.3">
      <c r="B70" s="55" t="s">
        <v>7</v>
      </c>
      <c r="C70" s="30" t="s">
        <v>15</v>
      </c>
      <c r="D70" s="38">
        <f>E22</f>
        <v>0</v>
      </c>
      <c r="E70" s="33">
        <f>F22</f>
        <v>0</v>
      </c>
      <c r="F70" s="34">
        <f>G22</f>
        <v>0</v>
      </c>
    </row>
    <row r="71" spans="2:6" ht="16.5" thickBot="1" x14ac:dyDescent="0.35">
      <c r="B71" s="54"/>
      <c r="C71" s="31" t="s">
        <v>16</v>
      </c>
      <c r="D71" s="39">
        <f>I22</f>
        <v>0</v>
      </c>
      <c r="E71" s="36">
        <f>J22</f>
        <v>0</v>
      </c>
      <c r="F71" s="37">
        <f>K22</f>
        <v>0</v>
      </c>
    </row>
    <row r="72" spans="2:6" ht="15.75" x14ac:dyDescent="0.3">
      <c r="B72" s="55" t="s">
        <v>9</v>
      </c>
      <c r="C72" s="30" t="s">
        <v>15</v>
      </c>
      <c r="D72" s="38">
        <f>E24</f>
        <v>0</v>
      </c>
      <c r="E72" s="33">
        <f>F24</f>
        <v>0</v>
      </c>
      <c r="F72" s="34">
        <f>G24</f>
        <v>0</v>
      </c>
    </row>
    <row r="73" spans="2:6" ht="16.5" thickBot="1" x14ac:dyDescent="0.35">
      <c r="B73" s="54"/>
      <c r="C73" s="31" t="s">
        <v>16</v>
      </c>
      <c r="D73" s="39">
        <f>I24</f>
        <v>0</v>
      </c>
      <c r="E73" s="36">
        <f>J24</f>
        <v>0</v>
      </c>
      <c r="F73" s="37">
        <f>K24</f>
        <v>0</v>
      </c>
    </row>
    <row r="74" spans="2:6" ht="15.75" x14ac:dyDescent="0.3">
      <c r="B74" s="43" t="s">
        <v>26</v>
      </c>
      <c r="C74" s="30" t="s">
        <v>15</v>
      </c>
      <c r="D74" s="38">
        <f>E26</f>
        <v>0</v>
      </c>
      <c r="E74" s="33">
        <f>F26</f>
        <v>0</v>
      </c>
      <c r="F74" s="34">
        <f>G26</f>
        <v>0</v>
      </c>
    </row>
    <row r="75" spans="2:6" ht="16.5" thickBot="1" x14ac:dyDescent="0.35">
      <c r="B75" s="44"/>
      <c r="C75" s="31" t="s">
        <v>16</v>
      </c>
      <c r="D75" s="39">
        <f>I26</f>
        <v>0</v>
      </c>
      <c r="E75" s="36">
        <f>J26</f>
        <v>0</v>
      </c>
      <c r="F75" s="37">
        <f>K26</f>
        <v>0</v>
      </c>
    </row>
    <row r="76" spans="2:6" ht="15.75" customHeight="1" x14ac:dyDescent="0.3">
      <c r="B76" s="45" t="s">
        <v>30</v>
      </c>
      <c r="C76" s="30" t="s">
        <v>15</v>
      </c>
      <c r="D76" s="38">
        <f>E28</f>
        <v>0</v>
      </c>
      <c r="E76" s="33">
        <f>F28</f>
        <v>0</v>
      </c>
      <c r="F76" s="34">
        <f>G28</f>
        <v>0</v>
      </c>
    </row>
    <row r="77" spans="2:6" ht="16.5" thickBot="1" x14ac:dyDescent="0.35">
      <c r="B77" s="46"/>
      <c r="C77" s="31" t="s">
        <v>16</v>
      </c>
      <c r="D77" s="39">
        <f>I28</f>
        <v>0</v>
      </c>
      <c r="E77" s="36">
        <f>J28</f>
        <v>0</v>
      </c>
      <c r="F77" s="37">
        <f>K28</f>
        <v>0</v>
      </c>
    </row>
    <row r="78" spans="2:6" ht="16.5" thickBot="1" x14ac:dyDescent="0.35">
      <c r="B78" s="40"/>
      <c r="C78" s="41"/>
      <c r="D78" s="42"/>
      <c r="E78" s="42"/>
      <c r="F78" s="42"/>
    </row>
    <row r="79" spans="2:6" ht="15" customHeight="1" x14ac:dyDescent="0.25">
      <c r="B79" s="47" t="s">
        <v>27</v>
      </c>
      <c r="C79" s="48"/>
      <c r="D79" s="48"/>
      <c r="E79" s="48"/>
      <c r="F79" s="49"/>
    </row>
    <row r="80" spans="2:6" ht="15.75" customHeight="1" thickBot="1" x14ac:dyDescent="0.3">
      <c r="B80" s="50"/>
      <c r="C80" s="51"/>
      <c r="D80" s="51"/>
      <c r="E80" s="51"/>
      <c r="F80" s="52"/>
    </row>
    <row r="81" spans="2:6" ht="45" customHeight="1" thickBot="1" x14ac:dyDescent="0.3">
      <c r="B81" s="3" t="s">
        <v>2</v>
      </c>
      <c r="C81" s="5" t="s">
        <v>12</v>
      </c>
      <c r="D81" s="9" t="s">
        <v>13</v>
      </c>
      <c r="E81" s="10" t="s">
        <v>33</v>
      </c>
      <c r="F81" s="11" t="s">
        <v>14</v>
      </c>
    </row>
    <row r="82" spans="2:6" ht="15.75" x14ac:dyDescent="0.3">
      <c r="B82" s="53" t="s">
        <v>7</v>
      </c>
      <c r="C82" s="30" t="s">
        <v>15</v>
      </c>
      <c r="D82" s="32">
        <f>E23</f>
        <v>0</v>
      </c>
      <c r="E82" s="33">
        <f>F23</f>
        <v>0</v>
      </c>
      <c r="F82" s="34">
        <f>G23</f>
        <v>0</v>
      </c>
    </row>
    <row r="83" spans="2:6" ht="16.5" thickBot="1" x14ac:dyDescent="0.35">
      <c r="B83" s="54"/>
      <c r="C83" s="31" t="s">
        <v>16</v>
      </c>
      <c r="D83" s="35">
        <f>I23</f>
        <v>0</v>
      </c>
      <c r="E83" s="36">
        <f>J23</f>
        <v>0</v>
      </c>
      <c r="F83" s="37">
        <f>K23</f>
        <v>0</v>
      </c>
    </row>
    <row r="84" spans="2:6" ht="15.75" x14ac:dyDescent="0.3">
      <c r="B84" s="55" t="s">
        <v>9</v>
      </c>
      <c r="C84" s="30" t="s">
        <v>15</v>
      </c>
      <c r="D84" s="32">
        <f>E25</f>
        <v>0</v>
      </c>
      <c r="E84" s="33">
        <f>F25</f>
        <v>0</v>
      </c>
      <c r="F84" s="34">
        <f>G25</f>
        <v>0</v>
      </c>
    </row>
    <row r="85" spans="2:6" ht="16.5" thickBot="1" x14ac:dyDescent="0.35">
      <c r="B85" s="54"/>
      <c r="C85" s="31" t="s">
        <v>16</v>
      </c>
      <c r="D85" s="35">
        <f>I25</f>
        <v>0</v>
      </c>
      <c r="E85" s="36">
        <f>J25</f>
        <v>0</v>
      </c>
      <c r="F85" s="37">
        <f>K25</f>
        <v>0</v>
      </c>
    </row>
    <row r="86" spans="2:6" ht="15.75" customHeight="1" x14ac:dyDescent="0.3">
      <c r="B86" s="43" t="s">
        <v>26</v>
      </c>
      <c r="C86" s="30" t="s">
        <v>15</v>
      </c>
      <c r="D86" s="32">
        <f>E27</f>
        <v>0</v>
      </c>
      <c r="E86" s="33">
        <f>F27</f>
        <v>0</v>
      </c>
      <c r="F86" s="34">
        <f>G27</f>
        <v>0</v>
      </c>
    </row>
    <row r="87" spans="2:6" ht="16.5" thickBot="1" x14ac:dyDescent="0.35">
      <c r="B87" s="44"/>
      <c r="C87" s="31" t="s">
        <v>16</v>
      </c>
      <c r="D87" s="35">
        <f>I27</f>
        <v>0</v>
      </c>
      <c r="E87" s="36">
        <f>J27</f>
        <v>0</v>
      </c>
      <c r="F87" s="37">
        <f>K27</f>
        <v>0</v>
      </c>
    </row>
    <row r="88" spans="2:6" ht="15.75" customHeight="1" x14ac:dyDescent="0.3">
      <c r="B88" s="45" t="s">
        <v>30</v>
      </c>
      <c r="C88" s="30" t="s">
        <v>15</v>
      </c>
      <c r="D88" s="32">
        <f>E29</f>
        <v>0</v>
      </c>
      <c r="E88" s="33">
        <f>F29</f>
        <v>0</v>
      </c>
      <c r="F88" s="34">
        <f>G29</f>
        <v>0</v>
      </c>
    </row>
    <row r="89" spans="2:6" ht="16.5" thickBot="1" x14ac:dyDescent="0.35">
      <c r="B89" s="46"/>
      <c r="C89" s="31" t="s">
        <v>16</v>
      </c>
      <c r="D89" s="35">
        <f>I29</f>
        <v>0</v>
      </c>
      <c r="E89" s="36">
        <f>J29</f>
        <v>0</v>
      </c>
      <c r="F89" s="37">
        <f>K29</f>
        <v>0</v>
      </c>
    </row>
  </sheetData>
  <mergeCells count="48">
    <mergeCell ref="B3:B4"/>
    <mergeCell ref="C3:L3"/>
    <mergeCell ref="C4:C5"/>
    <mergeCell ref="D4:D5"/>
    <mergeCell ref="E4:H4"/>
    <mergeCell ref="I4:L4"/>
    <mergeCell ref="C16:C17"/>
    <mergeCell ref="D1:F1"/>
    <mergeCell ref="J1:L1"/>
    <mergeCell ref="D2:F2"/>
    <mergeCell ref="J2:L2"/>
    <mergeCell ref="C6:C7"/>
    <mergeCell ref="C8:C9"/>
    <mergeCell ref="C10:C11"/>
    <mergeCell ref="C12:C13"/>
    <mergeCell ref="C14:C15"/>
    <mergeCell ref="B42:B43"/>
    <mergeCell ref="C19:L19"/>
    <mergeCell ref="C20:C21"/>
    <mergeCell ref="C22:C23"/>
    <mergeCell ref="C24:C25"/>
    <mergeCell ref="C26:C27"/>
    <mergeCell ref="C28:C29"/>
    <mergeCell ref="B31:F32"/>
    <mergeCell ref="B34:B35"/>
    <mergeCell ref="B36:B37"/>
    <mergeCell ref="B38:B39"/>
    <mergeCell ref="B40:B41"/>
    <mergeCell ref="B70:B71"/>
    <mergeCell ref="B44:B45"/>
    <mergeCell ref="B46:B47"/>
    <mergeCell ref="B49:F50"/>
    <mergeCell ref="B52:B53"/>
    <mergeCell ref="B54:B55"/>
    <mergeCell ref="B56:B57"/>
    <mergeCell ref="B58:B59"/>
    <mergeCell ref="B60:B61"/>
    <mergeCell ref="B63:F64"/>
    <mergeCell ref="B66:B67"/>
    <mergeCell ref="B68:B69"/>
    <mergeCell ref="B86:B87"/>
    <mergeCell ref="B88:B89"/>
    <mergeCell ref="B72:B73"/>
    <mergeCell ref="B74:B75"/>
    <mergeCell ref="B76:B77"/>
    <mergeCell ref="B79:F80"/>
    <mergeCell ref="B82:B83"/>
    <mergeCell ref="B84:B85"/>
  </mergeCells>
  <conditionalFormatting sqref="H6:H17 H20:H29">
    <cfRule type="cellIs" dxfId="44" priority="3" operator="lessThan">
      <formula>0</formula>
    </cfRule>
  </conditionalFormatting>
  <conditionalFormatting sqref="L6:L17">
    <cfRule type="cellIs" dxfId="43" priority="2" operator="lessThan">
      <formula>0</formula>
    </cfRule>
  </conditionalFormatting>
  <conditionalFormatting sqref="L20:L29">
    <cfRule type="cellIs" dxfId="42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89"/>
  <sheetViews>
    <sheetView zoomScale="75" zoomScaleNormal="75" workbookViewId="0">
      <selection activeCell="G17" sqref="G17"/>
    </sheetView>
  </sheetViews>
  <sheetFormatPr defaultRowHeight="15" x14ac:dyDescent="0.25"/>
  <cols>
    <col min="2" max="2" width="16" customWidth="1"/>
    <col min="3" max="3" width="22.28515625" customWidth="1"/>
    <col min="4" max="4" width="11.28515625" customWidth="1"/>
    <col min="5" max="12" width="12.5703125" customWidth="1"/>
  </cols>
  <sheetData>
    <row r="1" spans="1:14" ht="18.75" customHeight="1" x14ac:dyDescent="0.25">
      <c r="A1" s="1"/>
      <c r="C1" s="13" t="s">
        <v>15</v>
      </c>
      <c r="D1" s="76">
        <v>45125</v>
      </c>
      <c r="E1" s="60"/>
      <c r="F1" s="61"/>
      <c r="I1" s="14" t="s">
        <v>16</v>
      </c>
      <c r="J1" s="62"/>
      <c r="K1" s="63"/>
      <c r="L1" s="64"/>
    </row>
    <row r="2" spans="1:14" ht="18.75" customHeight="1" x14ac:dyDescent="0.25">
      <c r="C2" s="13" t="s">
        <v>31</v>
      </c>
      <c r="D2" s="59" t="s">
        <v>47</v>
      </c>
      <c r="E2" s="60"/>
      <c r="F2" s="61"/>
      <c r="I2" s="14" t="s">
        <v>31</v>
      </c>
      <c r="J2" s="62"/>
      <c r="K2" s="63"/>
      <c r="L2" s="64"/>
    </row>
    <row r="3" spans="1:14" ht="24" thickBot="1" x14ac:dyDescent="0.3">
      <c r="B3" s="66"/>
      <c r="C3" s="67" t="s">
        <v>24</v>
      </c>
      <c r="D3" s="67"/>
      <c r="E3" s="67"/>
      <c r="F3" s="67"/>
      <c r="G3" s="67"/>
      <c r="H3" s="67"/>
      <c r="I3" s="67"/>
      <c r="J3" s="67"/>
      <c r="K3" s="67"/>
      <c r="L3" s="67"/>
    </row>
    <row r="4" spans="1:14" ht="19.5" thickBot="1" x14ac:dyDescent="0.3">
      <c r="B4" s="66"/>
      <c r="C4" s="55" t="s">
        <v>2</v>
      </c>
      <c r="D4" s="55" t="s">
        <v>3</v>
      </c>
      <c r="E4" s="69" t="s">
        <v>0</v>
      </c>
      <c r="F4" s="70"/>
      <c r="G4" s="70"/>
      <c r="H4" s="71"/>
      <c r="I4" s="72" t="s">
        <v>1</v>
      </c>
      <c r="J4" s="73"/>
      <c r="K4" s="73"/>
      <c r="L4" s="74"/>
    </row>
    <row r="5" spans="1:14" ht="32.25" thickBot="1" x14ac:dyDescent="0.3">
      <c r="B5" s="2"/>
      <c r="C5" s="54"/>
      <c r="D5" s="68"/>
      <c r="E5" s="12" t="s">
        <v>4</v>
      </c>
      <c r="F5" s="12" t="s">
        <v>32</v>
      </c>
      <c r="G5" s="12" t="s">
        <v>5</v>
      </c>
      <c r="H5" s="12" t="s">
        <v>6</v>
      </c>
      <c r="I5" s="8" t="s">
        <v>4</v>
      </c>
      <c r="J5" s="12" t="s">
        <v>32</v>
      </c>
      <c r="K5" s="12" t="s">
        <v>5</v>
      </c>
      <c r="L5" s="15" t="s">
        <v>6</v>
      </c>
    </row>
    <row r="6" spans="1:14" ht="16.5" customHeight="1" x14ac:dyDescent="0.25">
      <c r="B6" s="2"/>
      <c r="C6" s="45" t="s">
        <v>21</v>
      </c>
      <c r="D6" s="16">
        <v>3122</v>
      </c>
      <c r="E6" s="17">
        <v>40</v>
      </c>
      <c r="F6" s="18"/>
      <c r="G6" s="18">
        <v>40</v>
      </c>
      <c r="H6" s="19">
        <f t="shared" ref="H6:H17" si="0">(E6-G6)+M6</f>
        <v>0</v>
      </c>
      <c r="I6" s="18">
        <f t="shared" ref="I6:I17" si="1">G6</f>
        <v>40</v>
      </c>
      <c r="J6" s="20"/>
      <c r="K6" s="17"/>
      <c r="L6" s="19">
        <f t="shared" ref="L6:L17" si="2">(I6-K6)+N6</f>
        <v>40</v>
      </c>
      <c r="M6">
        <f t="shared" ref="M6:M17" si="3">F6*20</f>
        <v>0</v>
      </c>
      <c r="N6">
        <f t="shared" ref="N6:N17" si="4">J6*20</f>
        <v>0</v>
      </c>
    </row>
    <row r="7" spans="1:14" ht="15.75" customHeight="1" thickBot="1" x14ac:dyDescent="0.3">
      <c r="B7" s="2"/>
      <c r="C7" s="46"/>
      <c r="D7" s="21">
        <v>3125</v>
      </c>
      <c r="E7" s="22"/>
      <c r="F7" s="23"/>
      <c r="G7" s="23"/>
      <c r="H7" s="24">
        <f t="shared" si="0"/>
        <v>0</v>
      </c>
      <c r="I7" s="23">
        <f t="shared" si="1"/>
        <v>0</v>
      </c>
      <c r="J7" s="25"/>
      <c r="K7" s="22"/>
      <c r="L7" s="24">
        <f t="shared" si="2"/>
        <v>0</v>
      </c>
      <c r="M7">
        <f t="shared" si="3"/>
        <v>0</v>
      </c>
      <c r="N7">
        <f t="shared" si="4"/>
        <v>0</v>
      </c>
    </row>
    <row r="8" spans="1:14" ht="15.75" x14ac:dyDescent="0.25">
      <c r="B8" s="2"/>
      <c r="C8" s="45" t="s">
        <v>7</v>
      </c>
      <c r="D8" s="16" t="s">
        <v>8</v>
      </c>
      <c r="E8" s="17"/>
      <c r="F8" s="18"/>
      <c r="G8" s="18"/>
      <c r="H8" s="19">
        <f t="shared" si="0"/>
        <v>0</v>
      </c>
      <c r="I8" s="18">
        <f t="shared" si="1"/>
        <v>0</v>
      </c>
      <c r="J8" s="20"/>
      <c r="K8" s="17"/>
      <c r="L8" s="19">
        <f t="shared" si="2"/>
        <v>0</v>
      </c>
      <c r="M8">
        <f t="shared" si="3"/>
        <v>0</v>
      </c>
      <c r="N8">
        <f t="shared" si="4"/>
        <v>0</v>
      </c>
    </row>
    <row r="9" spans="1:14" ht="16.5" thickBot="1" x14ac:dyDescent="0.3">
      <c r="B9" s="2"/>
      <c r="C9" s="46"/>
      <c r="D9" s="26" t="s">
        <v>22</v>
      </c>
      <c r="E9" s="22"/>
      <c r="F9" s="23"/>
      <c r="G9" s="23"/>
      <c r="H9" s="24">
        <f t="shared" si="0"/>
        <v>0</v>
      </c>
      <c r="I9" s="23">
        <f t="shared" si="1"/>
        <v>0</v>
      </c>
      <c r="J9" s="25"/>
      <c r="K9" s="22"/>
      <c r="L9" s="24">
        <f t="shared" si="2"/>
        <v>0</v>
      </c>
      <c r="M9">
        <f t="shared" si="3"/>
        <v>0</v>
      </c>
      <c r="N9">
        <f t="shared" si="4"/>
        <v>0</v>
      </c>
    </row>
    <row r="10" spans="1:14" ht="15.75" x14ac:dyDescent="0.25">
      <c r="B10" s="2"/>
      <c r="C10" s="45" t="s">
        <v>9</v>
      </c>
      <c r="D10" s="16" t="s">
        <v>8</v>
      </c>
      <c r="E10" s="17">
        <v>38</v>
      </c>
      <c r="F10" s="18"/>
      <c r="G10" s="18">
        <v>33</v>
      </c>
      <c r="H10" s="19">
        <f t="shared" si="0"/>
        <v>5</v>
      </c>
      <c r="I10" s="18">
        <f t="shared" si="1"/>
        <v>33</v>
      </c>
      <c r="J10" s="20"/>
      <c r="K10" s="17"/>
      <c r="L10" s="19">
        <f t="shared" si="2"/>
        <v>33</v>
      </c>
      <c r="M10">
        <f t="shared" si="3"/>
        <v>0</v>
      </c>
      <c r="N10">
        <f t="shared" si="4"/>
        <v>0</v>
      </c>
    </row>
    <row r="11" spans="1:14" ht="16.5" thickBot="1" x14ac:dyDescent="0.3">
      <c r="B11" s="2"/>
      <c r="C11" s="46"/>
      <c r="D11" s="26" t="s">
        <v>22</v>
      </c>
      <c r="E11" s="22">
        <v>48</v>
      </c>
      <c r="F11" s="23"/>
      <c r="G11" s="23">
        <v>45</v>
      </c>
      <c r="H11" s="24">
        <f t="shared" si="0"/>
        <v>3</v>
      </c>
      <c r="I11" s="23">
        <f t="shared" si="1"/>
        <v>45</v>
      </c>
      <c r="J11" s="25"/>
      <c r="K11" s="22"/>
      <c r="L11" s="24">
        <f t="shared" si="2"/>
        <v>45</v>
      </c>
      <c r="M11">
        <f t="shared" si="3"/>
        <v>0</v>
      </c>
      <c r="N11">
        <f t="shared" si="4"/>
        <v>0</v>
      </c>
    </row>
    <row r="12" spans="1:14" ht="15.75" x14ac:dyDescent="0.25">
      <c r="B12" s="2"/>
      <c r="C12" s="65" t="s">
        <v>10</v>
      </c>
      <c r="D12" s="16" t="s">
        <v>8</v>
      </c>
      <c r="E12" s="17">
        <v>20</v>
      </c>
      <c r="F12" s="18"/>
      <c r="G12" s="18">
        <v>20</v>
      </c>
      <c r="H12" s="19">
        <f t="shared" si="0"/>
        <v>0</v>
      </c>
      <c r="I12" s="18">
        <f t="shared" si="1"/>
        <v>20</v>
      </c>
      <c r="J12" s="20"/>
      <c r="K12" s="17"/>
      <c r="L12" s="19">
        <f t="shared" si="2"/>
        <v>20</v>
      </c>
      <c r="M12">
        <f t="shared" si="3"/>
        <v>0</v>
      </c>
      <c r="N12">
        <f t="shared" si="4"/>
        <v>0</v>
      </c>
    </row>
    <row r="13" spans="1:14" ht="16.5" thickBot="1" x14ac:dyDescent="0.3">
      <c r="B13" s="2"/>
      <c r="C13" s="46"/>
      <c r="D13" s="26" t="s">
        <v>22</v>
      </c>
      <c r="E13" s="22">
        <v>13</v>
      </c>
      <c r="F13" s="23"/>
      <c r="G13" s="23">
        <v>13</v>
      </c>
      <c r="H13" s="24">
        <f t="shared" si="0"/>
        <v>0</v>
      </c>
      <c r="I13" s="23">
        <f t="shared" si="1"/>
        <v>13</v>
      </c>
      <c r="J13" s="25"/>
      <c r="K13" s="22"/>
      <c r="L13" s="24">
        <f t="shared" si="2"/>
        <v>13</v>
      </c>
      <c r="M13">
        <f t="shared" si="3"/>
        <v>0</v>
      </c>
      <c r="N13">
        <f t="shared" si="4"/>
        <v>0</v>
      </c>
    </row>
    <row r="14" spans="1:14" ht="15.75" x14ac:dyDescent="0.25">
      <c r="B14" s="2"/>
      <c r="C14" s="56" t="s">
        <v>17</v>
      </c>
      <c r="D14" s="16" t="s">
        <v>8</v>
      </c>
      <c r="E14" s="17"/>
      <c r="F14" s="18"/>
      <c r="G14" s="18"/>
      <c r="H14" s="19">
        <f t="shared" si="0"/>
        <v>0</v>
      </c>
      <c r="I14" s="18">
        <f t="shared" si="1"/>
        <v>0</v>
      </c>
      <c r="J14" s="20"/>
      <c r="K14" s="17"/>
      <c r="L14" s="19">
        <f t="shared" si="2"/>
        <v>0</v>
      </c>
      <c r="M14">
        <f t="shared" si="3"/>
        <v>0</v>
      </c>
      <c r="N14">
        <f t="shared" si="4"/>
        <v>0</v>
      </c>
    </row>
    <row r="15" spans="1:14" ht="16.5" thickBot="1" x14ac:dyDescent="0.3">
      <c r="B15" s="2"/>
      <c r="C15" s="57"/>
      <c r="D15" s="26" t="s">
        <v>22</v>
      </c>
      <c r="E15" s="22"/>
      <c r="F15" s="23"/>
      <c r="G15" s="23"/>
      <c r="H15" s="24">
        <f t="shared" si="0"/>
        <v>0</v>
      </c>
      <c r="I15" s="23">
        <f t="shared" si="1"/>
        <v>0</v>
      </c>
      <c r="J15" s="25"/>
      <c r="K15" s="22"/>
      <c r="L15" s="24">
        <f t="shared" si="2"/>
        <v>0</v>
      </c>
      <c r="M15">
        <f t="shared" si="3"/>
        <v>0</v>
      </c>
      <c r="N15">
        <f t="shared" si="4"/>
        <v>0</v>
      </c>
    </row>
    <row r="16" spans="1:14" ht="15.75" x14ac:dyDescent="0.25">
      <c r="B16" s="2"/>
      <c r="C16" s="56" t="s">
        <v>18</v>
      </c>
      <c r="D16" s="16" t="s">
        <v>8</v>
      </c>
      <c r="E16" s="18">
        <v>80</v>
      </c>
      <c r="F16" s="18"/>
      <c r="G16" s="18">
        <v>70</v>
      </c>
      <c r="H16" s="19">
        <f t="shared" si="0"/>
        <v>10</v>
      </c>
      <c r="I16" s="18">
        <f t="shared" si="1"/>
        <v>70</v>
      </c>
      <c r="J16" s="20"/>
      <c r="K16" s="18"/>
      <c r="L16" s="19">
        <f t="shared" si="2"/>
        <v>70</v>
      </c>
      <c r="M16">
        <f t="shared" si="3"/>
        <v>0</v>
      </c>
      <c r="N16">
        <f t="shared" si="4"/>
        <v>0</v>
      </c>
    </row>
    <row r="17" spans="2:37" ht="16.5" thickBot="1" x14ac:dyDescent="0.3">
      <c r="B17" s="2"/>
      <c r="C17" s="57"/>
      <c r="D17" s="26" t="s">
        <v>22</v>
      </c>
      <c r="E17" s="23">
        <v>62</v>
      </c>
      <c r="F17" s="23"/>
      <c r="G17" s="23">
        <v>52</v>
      </c>
      <c r="H17" s="24">
        <f t="shared" si="0"/>
        <v>10</v>
      </c>
      <c r="I17" s="23">
        <f t="shared" si="1"/>
        <v>52</v>
      </c>
      <c r="J17" s="25"/>
      <c r="K17" s="23"/>
      <c r="L17" s="24">
        <f t="shared" si="2"/>
        <v>52</v>
      </c>
      <c r="M17">
        <f t="shared" si="3"/>
        <v>0</v>
      </c>
      <c r="N17">
        <f t="shared" si="4"/>
        <v>0</v>
      </c>
    </row>
    <row r="18" spans="2:37" ht="15.75" x14ac:dyDescent="0.25">
      <c r="B18" s="2"/>
      <c r="C18" s="7"/>
      <c r="D18" s="6"/>
      <c r="E18" s="7"/>
      <c r="F18" s="7"/>
      <c r="G18" s="7"/>
      <c r="H18" s="7"/>
      <c r="I18" s="7"/>
      <c r="J18" s="7"/>
      <c r="K18" s="7"/>
      <c r="L18" s="7"/>
    </row>
    <row r="19" spans="2:37" ht="24" thickBot="1" x14ac:dyDescent="0.3">
      <c r="B19" s="2"/>
      <c r="C19" s="58" t="s">
        <v>11</v>
      </c>
      <c r="D19" s="58"/>
      <c r="E19" s="58"/>
      <c r="F19" s="58"/>
      <c r="G19" s="58"/>
      <c r="H19" s="58"/>
      <c r="I19" s="58"/>
      <c r="J19" s="58"/>
      <c r="K19" s="58"/>
      <c r="L19" s="58"/>
    </row>
    <row r="20" spans="2:37" ht="15.75" x14ac:dyDescent="0.25">
      <c r="B20" s="2"/>
      <c r="C20" s="45" t="s">
        <v>21</v>
      </c>
      <c r="D20" s="27">
        <v>3122</v>
      </c>
      <c r="E20" s="18"/>
      <c r="F20" s="18"/>
      <c r="G20" s="18"/>
      <c r="H20" s="19">
        <f t="shared" ref="H20:H29" si="5">(E20-G20)+M20</f>
        <v>0</v>
      </c>
      <c r="I20" s="18">
        <f t="shared" ref="I20:I29" si="6">G20</f>
        <v>0</v>
      </c>
      <c r="J20" s="18"/>
      <c r="K20" s="28"/>
      <c r="L20" s="19">
        <f t="shared" ref="L20:L29" si="7">(I20-K20)+N20</f>
        <v>0</v>
      </c>
      <c r="M20">
        <f t="shared" ref="M20:M29" si="8">F20*20</f>
        <v>0</v>
      </c>
      <c r="N20">
        <f t="shared" ref="N20:N29" si="9">J20*20</f>
        <v>0</v>
      </c>
    </row>
    <row r="21" spans="2:37" ht="16.5" thickBot="1" x14ac:dyDescent="0.3">
      <c r="B21" s="2"/>
      <c r="C21" s="46"/>
      <c r="D21" s="21">
        <v>3125</v>
      </c>
      <c r="E21" s="29"/>
      <c r="F21" s="23"/>
      <c r="G21" s="29"/>
      <c r="H21" s="24">
        <f t="shared" si="5"/>
        <v>0</v>
      </c>
      <c r="I21" s="23">
        <f t="shared" si="6"/>
        <v>0</v>
      </c>
      <c r="J21" s="23"/>
      <c r="K21" s="29"/>
      <c r="L21" s="24">
        <f t="shared" si="7"/>
        <v>0</v>
      </c>
      <c r="M21">
        <f t="shared" si="8"/>
        <v>0</v>
      </c>
      <c r="N21">
        <f t="shared" si="9"/>
        <v>0</v>
      </c>
    </row>
    <row r="22" spans="2:37" ht="15.75" x14ac:dyDescent="0.25">
      <c r="B22" s="2"/>
      <c r="C22" s="45" t="s">
        <v>7</v>
      </c>
      <c r="D22" s="16" t="s">
        <v>8</v>
      </c>
      <c r="E22" s="28"/>
      <c r="F22" s="18"/>
      <c r="G22" s="28"/>
      <c r="H22" s="19">
        <f t="shared" si="5"/>
        <v>0</v>
      </c>
      <c r="I22" s="18">
        <f>G22</f>
        <v>0</v>
      </c>
      <c r="J22" s="18"/>
      <c r="K22" s="28"/>
      <c r="L22" s="19">
        <f t="shared" si="7"/>
        <v>0</v>
      </c>
      <c r="M22">
        <f t="shared" si="8"/>
        <v>0</v>
      </c>
      <c r="N22">
        <f t="shared" si="9"/>
        <v>0</v>
      </c>
    </row>
    <row r="23" spans="2:37" ht="16.5" thickBot="1" x14ac:dyDescent="0.3">
      <c r="B23" s="2"/>
      <c r="C23" s="46"/>
      <c r="D23" s="26" t="s">
        <v>22</v>
      </c>
      <c r="E23" s="29"/>
      <c r="F23" s="23"/>
      <c r="G23" s="29"/>
      <c r="H23" s="24">
        <f t="shared" si="5"/>
        <v>0</v>
      </c>
      <c r="I23" s="23">
        <f t="shared" si="6"/>
        <v>0</v>
      </c>
      <c r="J23" s="23"/>
      <c r="K23" s="29"/>
      <c r="L23" s="24">
        <f t="shared" si="7"/>
        <v>0</v>
      </c>
      <c r="M23">
        <f t="shared" si="8"/>
        <v>0</v>
      </c>
      <c r="N23">
        <f t="shared" si="9"/>
        <v>0</v>
      </c>
    </row>
    <row r="24" spans="2:37" ht="15.75" x14ac:dyDescent="0.25">
      <c r="B24" s="2"/>
      <c r="C24" s="45" t="s">
        <v>9</v>
      </c>
      <c r="D24" s="16" t="s">
        <v>8</v>
      </c>
      <c r="E24" s="28"/>
      <c r="F24" s="18"/>
      <c r="G24" s="28"/>
      <c r="H24" s="19">
        <f t="shared" si="5"/>
        <v>0</v>
      </c>
      <c r="I24" s="18">
        <f t="shared" si="6"/>
        <v>0</v>
      </c>
      <c r="J24" s="18"/>
      <c r="K24" s="28"/>
      <c r="L24" s="19">
        <f t="shared" si="7"/>
        <v>0</v>
      </c>
      <c r="M24">
        <f t="shared" si="8"/>
        <v>0</v>
      </c>
      <c r="N24">
        <f t="shared" si="9"/>
        <v>0</v>
      </c>
    </row>
    <row r="25" spans="2:37" ht="16.5" thickBot="1" x14ac:dyDescent="0.3">
      <c r="B25" s="2"/>
      <c r="C25" s="46"/>
      <c r="D25" s="26" t="s">
        <v>22</v>
      </c>
      <c r="E25" s="29"/>
      <c r="F25" s="23"/>
      <c r="G25" s="29"/>
      <c r="H25" s="24">
        <f t="shared" si="5"/>
        <v>0</v>
      </c>
      <c r="I25" s="23">
        <f t="shared" si="6"/>
        <v>0</v>
      </c>
      <c r="J25" s="23"/>
      <c r="K25" s="29"/>
      <c r="L25" s="24">
        <f t="shared" si="7"/>
        <v>0</v>
      </c>
      <c r="M25">
        <f t="shared" si="8"/>
        <v>0</v>
      </c>
      <c r="N25">
        <f t="shared" si="9"/>
        <v>0</v>
      </c>
    </row>
    <row r="26" spans="2:37" ht="15.75" x14ac:dyDescent="0.25">
      <c r="B26" s="2"/>
      <c r="C26" s="45" t="s">
        <v>23</v>
      </c>
      <c r="D26" s="16" t="s">
        <v>8</v>
      </c>
      <c r="E26" s="28"/>
      <c r="F26" s="18"/>
      <c r="G26" s="28"/>
      <c r="H26" s="19">
        <f t="shared" si="5"/>
        <v>0</v>
      </c>
      <c r="I26" s="18">
        <f t="shared" si="6"/>
        <v>0</v>
      </c>
      <c r="J26" s="18"/>
      <c r="K26" s="28"/>
      <c r="L26" s="19">
        <f t="shared" si="7"/>
        <v>0</v>
      </c>
      <c r="M26">
        <f t="shared" si="8"/>
        <v>0</v>
      </c>
      <c r="N26">
        <f t="shared" si="9"/>
        <v>0</v>
      </c>
    </row>
    <row r="27" spans="2:37" ht="16.5" thickBot="1" x14ac:dyDescent="0.3">
      <c r="B27" s="2"/>
      <c r="C27" s="46"/>
      <c r="D27" s="26" t="s">
        <v>22</v>
      </c>
      <c r="E27" s="29"/>
      <c r="F27" s="23"/>
      <c r="G27" s="29"/>
      <c r="H27" s="24">
        <f t="shared" si="5"/>
        <v>0</v>
      </c>
      <c r="I27" s="23">
        <f t="shared" si="6"/>
        <v>0</v>
      </c>
      <c r="J27" s="23"/>
      <c r="K27" s="29"/>
      <c r="L27" s="24">
        <f t="shared" si="7"/>
        <v>0</v>
      </c>
      <c r="M27">
        <f t="shared" si="8"/>
        <v>0</v>
      </c>
      <c r="N27">
        <f t="shared" si="9"/>
        <v>0</v>
      </c>
    </row>
    <row r="28" spans="2:37" ht="15.75" x14ac:dyDescent="0.25">
      <c r="B28" s="2"/>
      <c r="C28" s="56" t="s">
        <v>18</v>
      </c>
      <c r="D28" s="16" t="s">
        <v>8</v>
      </c>
      <c r="E28" s="28"/>
      <c r="F28" s="18"/>
      <c r="G28" s="28"/>
      <c r="H28" s="19">
        <f t="shared" si="5"/>
        <v>0</v>
      </c>
      <c r="I28" s="18">
        <f t="shared" si="6"/>
        <v>0</v>
      </c>
      <c r="J28" s="18"/>
      <c r="K28" s="28"/>
      <c r="L28" s="19">
        <f t="shared" si="7"/>
        <v>0</v>
      </c>
      <c r="M28">
        <f t="shared" si="8"/>
        <v>0</v>
      </c>
      <c r="N28">
        <f t="shared" si="9"/>
        <v>0</v>
      </c>
    </row>
    <row r="29" spans="2:37" ht="16.5" thickBot="1" x14ac:dyDescent="0.3">
      <c r="B29" s="2"/>
      <c r="C29" s="57"/>
      <c r="D29" s="26" t="s">
        <v>22</v>
      </c>
      <c r="E29" s="29"/>
      <c r="F29" s="23"/>
      <c r="G29" s="29"/>
      <c r="H29" s="24">
        <f t="shared" si="5"/>
        <v>0</v>
      </c>
      <c r="I29" s="23">
        <f t="shared" si="6"/>
        <v>0</v>
      </c>
      <c r="J29" s="23"/>
      <c r="K29" s="29"/>
      <c r="L29" s="24">
        <f t="shared" si="7"/>
        <v>0</v>
      </c>
      <c r="M29">
        <f t="shared" si="8"/>
        <v>0</v>
      </c>
      <c r="N29">
        <f t="shared" si="9"/>
        <v>0</v>
      </c>
    </row>
    <row r="30" spans="2:37" ht="15.75" thickBot="1" x14ac:dyDescent="0.3"/>
    <row r="31" spans="2:37" ht="15" customHeight="1" x14ac:dyDescent="0.25">
      <c r="B31" s="47" t="s">
        <v>19</v>
      </c>
      <c r="C31" s="48"/>
      <c r="D31" s="48"/>
      <c r="E31" s="48"/>
      <c r="F31" s="49"/>
    </row>
    <row r="32" spans="2:37" s="4" customFormat="1" ht="15" customHeight="1" thickBot="1" x14ac:dyDescent="0.3">
      <c r="B32" s="50"/>
      <c r="C32" s="51"/>
      <c r="D32" s="51"/>
      <c r="E32" s="51"/>
      <c r="F32" s="5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</row>
    <row r="33" spans="2:37" s="4" customFormat="1" ht="45" customHeight="1" thickBot="1" x14ac:dyDescent="0.3">
      <c r="B33" s="3" t="s">
        <v>2</v>
      </c>
      <c r="C33" s="5" t="s">
        <v>12</v>
      </c>
      <c r="D33" s="9" t="s">
        <v>13</v>
      </c>
      <c r="E33" s="10" t="s">
        <v>33</v>
      </c>
      <c r="F33" s="11" t="s">
        <v>14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</row>
    <row r="34" spans="2:37" s="4" customFormat="1" ht="15" customHeight="1" x14ac:dyDescent="0.3">
      <c r="B34" s="43" t="s">
        <v>28</v>
      </c>
      <c r="C34" s="30" t="s">
        <v>15</v>
      </c>
      <c r="D34" s="32">
        <f>E6</f>
        <v>40</v>
      </c>
      <c r="E34" s="33">
        <f>F6</f>
        <v>0</v>
      </c>
      <c r="F34" s="34">
        <f>G6</f>
        <v>40</v>
      </c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</row>
    <row r="35" spans="2:37" s="4" customFormat="1" ht="15.75" customHeight="1" thickBot="1" x14ac:dyDescent="0.35">
      <c r="B35" s="44"/>
      <c r="C35" s="31" t="s">
        <v>16</v>
      </c>
      <c r="D35" s="35">
        <f>I6</f>
        <v>40</v>
      </c>
      <c r="E35" s="36">
        <f>J6</f>
        <v>0</v>
      </c>
      <c r="F35" s="37">
        <f>K6</f>
        <v>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</row>
    <row r="36" spans="2:37" s="4" customFormat="1" ht="15.75" customHeight="1" x14ac:dyDescent="0.3">
      <c r="B36" s="43" t="s">
        <v>29</v>
      </c>
      <c r="C36" s="30" t="s">
        <v>15</v>
      </c>
      <c r="D36" s="38">
        <f>E7</f>
        <v>0</v>
      </c>
      <c r="E36" s="33">
        <f>F7</f>
        <v>0</v>
      </c>
      <c r="F36" s="34">
        <f>G7</f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</row>
    <row r="37" spans="2:37" s="4" customFormat="1" ht="15.75" customHeight="1" thickBot="1" x14ac:dyDescent="0.35">
      <c r="B37" s="44"/>
      <c r="C37" s="31" t="s">
        <v>16</v>
      </c>
      <c r="D37" s="39">
        <f>I7</f>
        <v>0</v>
      </c>
      <c r="E37" s="36">
        <f>J7</f>
        <v>0</v>
      </c>
      <c r="F37" s="37">
        <f>K7</f>
        <v>0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</row>
    <row r="38" spans="2:37" ht="15.75" x14ac:dyDescent="0.3">
      <c r="B38" s="55" t="s">
        <v>7</v>
      </c>
      <c r="C38" s="30" t="s">
        <v>15</v>
      </c>
      <c r="D38" s="38">
        <f>E8</f>
        <v>0</v>
      </c>
      <c r="E38" s="33">
        <f>F8</f>
        <v>0</v>
      </c>
      <c r="F38" s="34">
        <f>G8</f>
        <v>0</v>
      </c>
    </row>
    <row r="39" spans="2:37" ht="16.5" thickBot="1" x14ac:dyDescent="0.35">
      <c r="B39" s="54"/>
      <c r="C39" s="31" t="s">
        <v>16</v>
      </c>
      <c r="D39" s="39">
        <f>I8</f>
        <v>0</v>
      </c>
      <c r="E39" s="36">
        <f>J8</f>
        <v>0</v>
      </c>
      <c r="F39" s="37">
        <f>K8</f>
        <v>0</v>
      </c>
    </row>
    <row r="40" spans="2:37" ht="15.75" x14ac:dyDescent="0.3">
      <c r="B40" s="55" t="s">
        <v>9</v>
      </c>
      <c r="C40" s="30" t="s">
        <v>15</v>
      </c>
      <c r="D40" s="38">
        <f>E10</f>
        <v>38</v>
      </c>
      <c r="E40" s="33">
        <f>F10</f>
        <v>0</v>
      </c>
      <c r="F40" s="34">
        <f>G10</f>
        <v>33</v>
      </c>
    </row>
    <row r="41" spans="2:37" ht="16.5" thickBot="1" x14ac:dyDescent="0.35">
      <c r="B41" s="54"/>
      <c r="C41" s="31" t="s">
        <v>16</v>
      </c>
      <c r="D41" s="39">
        <f>I10</f>
        <v>33</v>
      </c>
      <c r="E41" s="36">
        <f>J10</f>
        <v>0</v>
      </c>
      <c r="F41" s="37">
        <f>K10</f>
        <v>0</v>
      </c>
    </row>
    <row r="42" spans="2:37" ht="15.75" x14ac:dyDescent="0.3">
      <c r="B42" s="55" t="s">
        <v>10</v>
      </c>
      <c r="C42" s="30" t="s">
        <v>15</v>
      </c>
      <c r="D42" s="38">
        <f>E12</f>
        <v>20</v>
      </c>
      <c r="E42" s="33">
        <f>F12</f>
        <v>0</v>
      </c>
      <c r="F42" s="34">
        <f>G12</f>
        <v>20</v>
      </c>
    </row>
    <row r="43" spans="2:37" ht="16.5" thickBot="1" x14ac:dyDescent="0.35">
      <c r="B43" s="54"/>
      <c r="C43" s="31" t="s">
        <v>16</v>
      </c>
      <c r="D43" s="39">
        <f>I12</f>
        <v>20</v>
      </c>
      <c r="E43" s="36">
        <f>J12</f>
        <v>0</v>
      </c>
      <c r="F43" s="37">
        <f>K12</f>
        <v>0</v>
      </c>
    </row>
    <row r="44" spans="2:37" ht="15.75" x14ac:dyDescent="0.3">
      <c r="B44" s="55" t="s">
        <v>17</v>
      </c>
      <c r="C44" s="30" t="s">
        <v>15</v>
      </c>
      <c r="D44" s="38">
        <f>E14</f>
        <v>0</v>
      </c>
      <c r="E44" s="33">
        <f>F14</f>
        <v>0</v>
      </c>
      <c r="F44" s="34">
        <f>G14</f>
        <v>0</v>
      </c>
    </row>
    <row r="45" spans="2:37" ht="16.5" thickBot="1" x14ac:dyDescent="0.35">
      <c r="B45" s="54"/>
      <c r="C45" s="31" t="s">
        <v>16</v>
      </c>
      <c r="D45" s="39">
        <f>I14</f>
        <v>0</v>
      </c>
      <c r="E45" s="36">
        <f>J14</f>
        <v>0</v>
      </c>
      <c r="F45" s="37">
        <f>K14</f>
        <v>0</v>
      </c>
    </row>
    <row r="46" spans="2:37" ht="15.75" x14ac:dyDescent="0.3">
      <c r="B46" s="55" t="s">
        <v>18</v>
      </c>
      <c r="C46" s="30" t="s">
        <v>15</v>
      </c>
      <c r="D46" s="38">
        <f>E16</f>
        <v>80</v>
      </c>
      <c r="E46" s="33">
        <f>F16</f>
        <v>0</v>
      </c>
      <c r="F46" s="34">
        <f>G16</f>
        <v>70</v>
      </c>
    </row>
    <row r="47" spans="2:37" ht="16.5" thickBot="1" x14ac:dyDescent="0.35">
      <c r="B47" s="54"/>
      <c r="C47" s="31" t="s">
        <v>16</v>
      </c>
      <c r="D47" s="39">
        <f>I16</f>
        <v>70</v>
      </c>
      <c r="E47" s="36">
        <f>J17</f>
        <v>0</v>
      </c>
      <c r="F47" s="37">
        <f>K16</f>
        <v>0</v>
      </c>
    </row>
    <row r="48" spans="2:37" ht="15.75" thickBot="1" x14ac:dyDescent="0.3"/>
    <row r="49" spans="2:6" ht="15" customHeight="1" x14ac:dyDescent="0.25">
      <c r="B49" s="47" t="s">
        <v>20</v>
      </c>
      <c r="C49" s="48"/>
      <c r="D49" s="48"/>
      <c r="E49" s="48"/>
      <c r="F49" s="49"/>
    </row>
    <row r="50" spans="2:6" ht="15.75" customHeight="1" thickBot="1" x14ac:dyDescent="0.3">
      <c r="B50" s="50"/>
      <c r="C50" s="51"/>
      <c r="D50" s="51"/>
      <c r="E50" s="51"/>
      <c r="F50" s="52"/>
    </row>
    <row r="51" spans="2:6" ht="45" customHeight="1" thickBot="1" x14ac:dyDescent="0.3">
      <c r="B51" s="3" t="s">
        <v>2</v>
      </c>
      <c r="C51" s="5" t="s">
        <v>12</v>
      </c>
      <c r="D51" s="9" t="s">
        <v>13</v>
      </c>
      <c r="E51" s="10" t="s">
        <v>33</v>
      </c>
      <c r="F51" s="11" t="s">
        <v>14</v>
      </c>
    </row>
    <row r="52" spans="2:6" ht="15.75" x14ac:dyDescent="0.3">
      <c r="B52" s="55" t="s">
        <v>7</v>
      </c>
      <c r="C52" s="30" t="s">
        <v>15</v>
      </c>
      <c r="D52" s="38">
        <f>E9</f>
        <v>0</v>
      </c>
      <c r="E52" s="33">
        <f>F9</f>
        <v>0</v>
      </c>
      <c r="F52" s="34">
        <f>G9</f>
        <v>0</v>
      </c>
    </row>
    <row r="53" spans="2:6" ht="16.5" thickBot="1" x14ac:dyDescent="0.35">
      <c r="B53" s="54"/>
      <c r="C53" s="31" t="s">
        <v>16</v>
      </c>
      <c r="D53" s="39">
        <f>I9</f>
        <v>0</v>
      </c>
      <c r="E53" s="36">
        <f>J9</f>
        <v>0</v>
      </c>
      <c r="F53" s="37">
        <f>K9</f>
        <v>0</v>
      </c>
    </row>
    <row r="54" spans="2:6" ht="15.75" x14ac:dyDescent="0.3">
      <c r="B54" s="55" t="s">
        <v>9</v>
      </c>
      <c r="C54" s="30" t="s">
        <v>15</v>
      </c>
      <c r="D54" s="38">
        <f>E11</f>
        <v>48</v>
      </c>
      <c r="E54" s="33">
        <f>F11</f>
        <v>0</v>
      </c>
      <c r="F54" s="34">
        <f>G11</f>
        <v>45</v>
      </c>
    </row>
    <row r="55" spans="2:6" ht="16.5" thickBot="1" x14ac:dyDescent="0.35">
      <c r="B55" s="54"/>
      <c r="C55" s="31" t="s">
        <v>16</v>
      </c>
      <c r="D55" s="39">
        <f>I11</f>
        <v>45</v>
      </c>
      <c r="E55" s="36">
        <f>J11</f>
        <v>0</v>
      </c>
      <c r="F55" s="37">
        <f>K11</f>
        <v>0</v>
      </c>
    </row>
    <row r="56" spans="2:6" ht="15.75" x14ac:dyDescent="0.3">
      <c r="B56" s="55" t="s">
        <v>10</v>
      </c>
      <c r="C56" s="30" t="s">
        <v>15</v>
      </c>
      <c r="D56" s="38">
        <f>E13</f>
        <v>13</v>
      </c>
      <c r="E56" s="33">
        <f>F13</f>
        <v>0</v>
      </c>
      <c r="F56" s="34">
        <f>G13</f>
        <v>13</v>
      </c>
    </row>
    <row r="57" spans="2:6" ht="16.5" thickBot="1" x14ac:dyDescent="0.35">
      <c r="B57" s="54"/>
      <c r="C57" s="31" t="s">
        <v>16</v>
      </c>
      <c r="D57" s="39">
        <f>I13</f>
        <v>13</v>
      </c>
      <c r="E57" s="36">
        <f>J13</f>
        <v>0</v>
      </c>
      <c r="F57" s="37">
        <f>K13</f>
        <v>0</v>
      </c>
    </row>
    <row r="58" spans="2:6" ht="15.75" x14ac:dyDescent="0.3">
      <c r="B58" s="55" t="s">
        <v>17</v>
      </c>
      <c r="C58" s="30" t="s">
        <v>15</v>
      </c>
      <c r="D58" s="38">
        <f>E15</f>
        <v>0</v>
      </c>
      <c r="E58" s="33">
        <f>F15</f>
        <v>0</v>
      </c>
      <c r="F58" s="34">
        <f>G15</f>
        <v>0</v>
      </c>
    </row>
    <row r="59" spans="2:6" ht="16.5" thickBot="1" x14ac:dyDescent="0.35">
      <c r="B59" s="54"/>
      <c r="C59" s="31" t="s">
        <v>16</v>
      </c>
      <c r="D59" s="39">
        <f>I15</f>
        <v>0</v>
      </c>
      <c r="E59" s="36">
        <f>J15</f>
        <v>0</v>
      </c>
      <c r="F59" s="37">
        <f>K15</f>
        <v>0</v>
      </c>
    </row>
    <row r="60" spans="2:6" ht="15.75" x14ac:dyDescent="0.3">
      <c r="B60" s="55" t="s">
        <v>18</v>
      </c>
      <c r="C60" s="30" t="s">
        <v>15</v>
      </c>
      <c r="D60" s="38">
        <f>E17</f>
        <v>62</v>
      </c>
      <c r="E60" s="33">
        <f>F17</f>
        <v>0</v>
      </c>
      <c r="F60" s="34">
        <f>G17</f>
        <v>52</v>
      </c>
    </row>
    <row r="61" spans="2:6" ht="16.5" thickBot="1" x14ac:dyDescent="0.35">
      <c r="B61" s="54"/>
      <c r="C61" s="31" t="s">
        <v>16</v>
      </c>
      <c r="D61" s="39">
        <f>I17</f>
        <v>52</v>
      </c>
      <c r="E61" s="36">
        <f>J17</f>
        <v>0</v>
      </c>
      <c r="F61" s="37">
        <f>K17</f>
        <v>0</v>
      </c>
    </row>
    <row r="62" spans="2:6" ht="15.75" thickBot="1" x14ac:dyDescent="0.3"/>
    <row r="63" spans="2:6" ht="15" customHeight="1" x14ac:dyDescent="0.25">
      <c r="B63" s="47" t="s">
        <v>25</v>
      </c>
      <c r="C63" s="48"/>
      <c r="D63" s="48"/>
      <c r="E63" s="48"/>
      <c r="F63" s="49"/>
    </row>
    <row r="64" spans="2:6" ht="15.75" customHeight="1" thickBot="1" x14ac:dyDescent="0.3">
      <c r="B64" s="50"/>
      <c r="C64" s="51"/>
      <c r="D64" s="51"/>
      <c r="E64" s="51"/>
      <c r="F64" s="52"/>
    </row>
    <row r="65" spans="2:6" ht="45" customHeight="1" thickBot="1" x14ac:dyDescent="0.3">
      <c r="B65" s="3" t="s">
        <v>2</v>
      </c>
      <c r="C65" s="5" t="s">
        <v>12</v>
      </c>
      <c r="D65" s="9" t="s">
        <v>13</v>
      </c>
      <c r="E65" s="10" t="s">
        <v>33</v>
      </c>
      <c r="F65" s="11" t="s">
        <v>14</v>
      </c>
    </row>
    <row r="66" spans="2:6" ht="15.75" x14ac:dyDescent="0.3">
      <c r="B66" s="43" t="s">
        <v>28</v>
      </c>
      <c r="C66" s="30" t="s">
        <v>15</v>
      </c>
      <c r="D66" s="38">
        <f>E20</f>
        <v>0</v>
      </c>
      <c r="E66" s="33">
        <f>F20</f>
        <v>0</v>
      </c>
      <c r="F66" s="34">
        <f>G20</f>
        <v>0</v>
      </c>
    </row>
    <row r="67" spans="2:6" ht="16.5" thickBot="1" x14ac:dyDescent="0.35">
      <c r="B67" s="44"/>
      <c r="C67" s="31" t="s">
        <v>16</v>
      </c>
      <c r="D67" s="39">
        <f>I20</f>
        <v>0</v>
      </c>
      <c r="E67" s="36">
        <f>J20</f>
        <v>0</v>
      </c>
      <c r="F67" s="37">
        <f>K20</f>
        <v>0</v>
      </c>
    </row>
    <row r="68" spans="2:6" ht="15.75" x14ac:dyDescent="0.3">
      <c r="B68" s="43" t="s">
        <v>29</v>
      </c>
      <c r="C68" s="30" t="s">
        <v>15</v>
      </c>
      <c r="D68" s="38">
        <f>E21</f>
        <v>0</v>
      </c>
      <c r="E68" s="33">
        <f>F21</f>
        <v>0</v>
      </c>
      <c r="F68" s="34">
        <f>G21</f>
        <v>0</v>
      </c>
    </row>
    <row r="69" spans="2:6" ht="16.5" thickBot="1" x14ac:dyDescent="0.35">
      <c r="B69" s="44"/>
      <c r="C69" s="31" t="s">
        <v>16</v>
      </c>
      <c r="D69" s="39">
        <f>I21</f>
        <v>0</v>
      </c>
      <c r="E69" s="36">
        <f>J21</f>
        <v>0</v>
      </c>
      <c r="F69" s="37">
        <f>K21</f>
        <v>0</v>
      </c>
    </row>
    <row r="70" spans="2:6" ht="15.75" x14ac:dyDescent="0.3">
      <c r="B70" s="55" t="s">
        <v>7</v>
      </c>
      <c r="C70" s="30" t="s">
        <v>15</v>
      </c>
      <c r="D70" s="38">
        <f>E22</f>
        <v>0</v>
      </c>
      <c r="E70" s="33">
        <f>F22</f>
        <v>0</v>
      </c>
      <c r="F70" s="34">
        <f>G22</f>
        <v>0</v>
      </c>
    </row>
    <row r="71" spans="2:6" ht="16.5" thickBot="1" x14ac:dyDescent="0.35">
      <c r="B71" s="54"/>
      <c r="C71" s="31" t="s">
        <v>16</v>
      </c>
      <c r="D71" s="39">
        <f>I22</f>
        <v>0</v>
      </c>
      <c r="E71" s="36">
        <f>J22</f>
        <v>0</v>
      </c>
      <c r="F71" s="37">
        <f>K22</f>
        <v>0</v>
      </c>
    </row>
    <row r="72" spans="2:6" ht="15.75" x14ac:dyDescent="0.3">
      <c r="B72" s="55" t="s">
        <v>9</v>
      </c>
      <c r="C72" s="30" t="s">
        <v>15</v>
      </c>
      <c r="D72" s="38">
        <f>E24</f>
        <v>0</v>
      </c>
      <c r="E72" s="33">
        <f>F24</f>
        <v>0</v>
      </c>
      <c r="F72" s="34">
        <f>G24</f>
        <v>0</v>
      </c>
    </row>
    <row r="73" spans="2:6" ht="16.5" thickBot="1" x14ac:dyDescent="0.35">
      <c r="B73" s="54"/>
      <c r="C73" s="31" t="s">
        <v>16</v>
      </c>
      <c r="D73" s="39">
        <f>I24</f>
        <v>0</v>
      </c>
      <c r="E73" s="36">
        <f>J24</f>
        <v>0</v>
      </c>
      <c r="F73" s="37">
        <f>K24</f>
        <v>0</v>
      </c>
    </row>
    <row r="74" spans="2:6" ht="15.75" x14ac:dyDescent="0.3">
      <c r="B74" s="43" t="s">
        <v>26</v>
      </c>
      <c r="C74" s="30" t="s">
        <v>15</v>
      </c>
      <c r="D74" s="38">
        <f>E26</f>
        <v>0</v>
      </c>
      <c r="E74" s="33">
        <f>F26</f>
        <v>0</v>
      </c>
      <c r="F74" s="34">
        <f>G26</f>
        <v>0</v>
      </c>
    </row>
    <row r="75" spans="2:6" ht="16.5" thickBot="1" x14ac:dyDescent="0.35">
      <c r="B75" s="44"/>
      <c r="C75" s="31" t="s">
        <v>16</v>
      </c>
      <c r="D75" s="39">
        <f>I26</f>
        <v>0</v>
      </c>
      <c r="E75" s="36">
        <f>J26</f>
        <v>0</v>
      </c>
      <c r="F75" s="37">
        <f>K26</f>
        <v>0</v>
      </c>
    </row>
    <row r="76" spans="2:6" ht="15.75" customHeight="1" x14ac:dyDescent="0.3">
      <c r="B76" s="45" t="s">
        <v>30</v>
      </c>
      <c r="C76" s="30" t="s">
        <v>15</v>
      </c>
      <c r="D76" s="38">
        <f>E28</f>
        <v>0</v>
      </c>
      <c r="E76" s="33">
        <f>F28</f>
        <v>0</v>
      </c>
      <c r="F76" s="34">
        <f>G28</f>
        <v>0</v>
      </c>
    </row>
    <row r="77" spans="2:6" ht="16.5" thickBot="1" x14ac:dyDescent="0.35">
      <c r="B77" s="46"/>
      <c r="C77" s="31" t="s">
        <v>16</v>
      </c>
      <c r="D77" s="39">
        <f>I28</f>
        <v>0</v>
      </c>
      <c r="E77" s="36">
        <f>J28</f>
        <v>0</v>
      </c>
      <c r="F77" s="37">
        <f>K28</f>
        <v>0</v>
      </c>
    </row>
    <row r="78" spans="2:6" ht="16.5" thickBot="1" x14ac:dyDescent="0.35">
      <c r="B78" s="40"/>
      <c r="C78" s="41"/>
      <c r="D78" s="42"/>
      <c r="E78" s="42"/>
      <c r="F78" s="42"/>
    </row>
    <row r="79" spans="2:6" ht="15" customHeight="1" x14ac:dyDescent="0.25">
      <c r="B79" s="47" t="s">
        <v>27</v>
      </c>
      <c r="C79" s="48"/>
      <c r="D79" s="48"/>
      <c r="E79" s="48"/>
      <c r="F79" s="49"/>
    </row>
    <row r="80" spans="2:6" ht="15.75" customHeight="1" thickBot="1" x14ac:dyDescent="0.3">
      <c r="B80" s="50"/>
      <c r="C80" s="51"/>
      <c r="D80" s="51"/>
      <c r="E80" s="51"/>
      <c r="F80" s="52"/>
    </row>
    <row r="81" spans="2:6" ht="45" customHeight="1" thickBot="1" x14ac:dyDescent="0.3">
      <c r="B81" s="3" t="s">
        <v>2</v>
      </c>
      <c r="C81" s="5" t="s">
        <v>12</v>
      </c>
      <c r="D81" s="9" t="s">
        <v>13</v>
      </c>
      <c r="E81" s="10" t="s">
        <v>33</v>
      </c>
      <c r="F81" s="11" t="s">
        <v>14</v>
      </c>
    </row>
    <row r="82" spans="2:6" ht="15.75" x14ac:dyDescent="0.3">
      <c r="B82" s="53" t="s">
        <v>7</v>
      </c>
      <c r="C82" s="30" t="s">
        <v>15</v>
      </c>
      <c r="D82" s="32">
        <f>E23</f>
        <v>0</v>
      </c>
      <c r="E82" s="33">
        <f>F23</f>
        <v>0</v>
      </c>
      <c r="F82" s="34">
        <f>G23</f>
        <v>0</v>
      </c>
    </row>
    <row r="83" spans="2:6" ht="16.5" thickBot="1" x14ac:dyDescent="0.35">
      <c r="B83" s="54"/>
      <c r="C83" s="31" t="s">
        <v>16</v>
      </c>
      <c r="D83" s="35">
        <f>I23</f>
        <v>0</v>
      </c>
      <c r="E83" s="36">
        <f>J23</f>
        <v>0</v>
      </c>
      <c r="F83" s="37">
        <f>K23</f>
        <v>0</v>
      </c>
    </row>
    <row r="84" spans="2:6" ht="15.75" x14ac:dyDescent="0.3">
      <c r="B84" s="55" t="s">
        <v>9</v>
      </c>
      <c r="C84" s="30" t="s">
        <v>15</v>
      </c>
      <c r="D84" s="32">
        <f>E25</f>
        <v>0</v>
      </c>
      <c r="E84" s="33">
        <f>F25</f>
        <v>0</v>
      </c>
      <c r="F84" s="34">
        <f>G25</f>
        <v>0</v>
      </c>
    </row>
    <row r="85" spans="2:6" ht="16.5" thickBot="1" x14ac:dyDescent="0.35">
      <c r="B85" s="54"/>
      <c r="C85" s="31" t="s">
        <v>16</v>
      </c>
      <c r="D85" s="35">
        <f>I25</f>
        <v>0</v>
      </c>
      <c r="E85" s="36">
        <f>J25</f>
        <v>0</v>
      </c>
      <c r="F85" s="37">
        <f>K25</f>
        <v>0</v>
      </c>
    </row>
    <row r="86" spans="2:6" ht="15.75" customHeight="1" x14ac:dyDescent="0.3">
      <c r="B86" s="43" t="s">
        <v>26</v>
      </c>
      <c r="C86" s="30" t="s">
        <v>15</v>
      </c>
      <c r="D86" s="32">
        <f>E27</f>
        <v>0</v>
      </c>
      <c r="E86" s="33">
        <f>F27</f>
        <v>0</v>
      </c>
      <c r="F86" s="34">
        <f>G27</f>
        <v>0</v>
      </c>
    </row>
    <row r="87" spans="2:6" ht="16.5" thickBot="1" x14ac:dyDescent="0.35">
      <c r="B87" s="44"/>
      <c r="C87" s="31" t="s">
        <v>16</v>
      </c>
      <c r="D87" s="35">
        <f>I27</f>
        <v>0</v>
      </c>
      <c r="E87" s="36">
        <f>J27</f>
        <v>0</v>
      </c>
      <c r="F87" s="37">
        <f>K27</f>
        <v>0</v>
      </c>
    </row>
    <row r="88" spans="2:6" ht="15.75" customHeight="1" x14ac:dyDescent="0.3">
      <c r="B88" s="45" t="s">
        <v>30</v>
      </c>
      <c r="C88" s="30" t="s">
        <v>15</v>
      </c>
      <c r="D88" s="32">
        <f>E29</f>
        <v>0</v>
      </c>
      <c r="E88" s="33">
        <f>F29</f>
        <v>0</v>
      </c>
      <c r="F88" s="34">
        <f>G29</f>
        <v>0</v>
      </c>
    </row>
    <row r="89" spans="2:6" ht="16.5" thickBot="1" x14ac:dyDescent="0.35">
      <c r="B89" s="46"/>
      <c r="C89" s="31" t="s">
        <v>16</v>
      </c>
      <c r="D89" s="35">
        <f>I29</f>
        <v>0</v>
      </c>
      <c r="E89" s="36">
        <f>J29</f>
        <v>0</v>
      </c>
      <c r="F89" s="37">
        <f>K29</f>
        <v>0</v>
      </c>
    </row>
  </sheetData>
  <mergeCells count="48">
    <mergeCell ref="B3:B4"/>
    <mergeCell ref="C3:L3"/>
    <mergeCell ref="C4:C5"/>
    <mergeCell ref="D4:D5"/>
    <mergeCell ref="E4:H4"/>
    <mergeCell ref="I4:L4"/>
    <mergeCell ref="C16:C17"/>
    <mergeCell ref="D1:F1"/>
    <mergeCell ref="J1:L1"/>
    <mergeCell ref="D2:F2"/>
    <mergeCell ref="J2:L2"/>
    <mergeCell ref="C6:C7"/>
    <mergeCell ref="C8:C9"/>
    <mergeCell ref="C10:C11"/>
    <mergeCell ref="C12:C13"/>
    <mergeCell ref="C14:C15"/>
    <mergeCell ref="B42:B43"/>
    <mergeCell ref="C19:L19"/>
    <mergeCell ref="C20:C21"/>
    <mergeCell ref="C22:C23"/>
    <mergeCell ref="C24:C25"/>
    <mergeCell ref="C26:C27"/>
    <mergeCell ref="C28:C29"/>
    <mergeCell ref="B31:F32"/>
    <mergeCell ref="B34:B35"/>
    <mergeCell ref="B36:B37"/>
    <mergeCell ref="B38:B39"/>
    <mergeCell ref="B40:B41"/>
    <mergeCell ref="B70:B71"/>
    <mergeCell ref="B44:B45"/>
    <mergeCell ref="B46:B47"/>
    <mergeCell ref="B49:F50"/>
    <mergeCell ref="B52:B53"/>
    <mergeCell ref="B54:B55"/>
    <mergeCell ref="B56:B57"/>
    <mergeCell ref="B58:B59"/>
    <mergeCell ref="B60:B61"/>
    <mergeCell ref="B63:F64"/>
    <mergeCell ref="B66:B67"/>
    <mergeCell ref="B68:B69"/>
    <mergeCell ref="B86:B87"/>
    <mergeCell ref="B88:B89"/>
    <mergeCell ref="B72:B73"/>
    <mergeCell ref="B74:B75"/>
    <mergeCell ref="B76:B77"/>
    <mergeCell ref="B79:F80"/>
    <mergeCell ref="B82:B83"/>
    <mergeCell ref="B84:B85"/>
  </mergeCells>
  <conditionalFormatting sqref="H6:H17 H20:H29">
    <cfRule type="cellIs" dxfId="41" priority="3" operator="lessThan">
      <formula>0</formula>
    </cfRule>
  </conditionalFormatting>
  <conditionalFormatting sqref="L6:L17">
    <cfRule type="cellIs" dxfId="40" priority="2" operator="lessThan">
      <formula>0</formula>
    </cfRule>
  </conditionalFormatting>
  <conditionalFormatting sqref="L20:L29">
    <cfRule type="cellIs" dxfId="39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89"/>
  <sheetViews>
    <sheetView zoomScale="75" zoomScaleNormal="75" workbookViewId="0">
      <selection activeCell="C4" sqref="C4:C5"/>
    </sheetView>
  </sheetViews>
  <sheetFormatPr defaultRowHeight="15" x14ac:dyDescent="0.25"/>
  <cols>
    <col min="2" max="2" width="16" customWidth="1"/>
    <col min="3" max="3" width="22.28515625" customWidth="1"/>
    <col min="4" max="4" width="11.28515625" customWidth="1"/>
    <col min="5" max="12" width="12.5703125" customWidth="1"/>
  </cols>
  <sheetData>
    <row r="1" spans="1:14" ht="18.75" customHeight="1" x14ac:dyDescent="0.25">
      <c r="A1" s="1"/>
      <c r="C1" s="13" t="s">
        <v>15</v>
      </c>
      <c r="D1" s="59"/>
      <c r="E1" s="60"/>
      <c r="F1" s="61"/>
      <c r="I1" s="14" t="s">
        <v>16</v>
      </c>
      <c r="J1" s="62"/>
      <c r="K1" s="63"/>
      <c r="L1" s="64"/>
    </row>
    <row r="2" spans="1:14" ht="18.75" customHeight="1" x14ac:dyDescent="0.25">
      <c r="C2" s="13" t="s">
        <v>31</v>
      </c>
      <c r="D2" s="59"/>
      <c r="E2" s="60"/>
      <c r="F2" s="61"/>
      <c r="I2" s="14" t="s">
        <v>31</v>
      </c>
      <c r="J2" s="62"/>
      <c r="K2" s="63"/>
      <c r="L2" s="64"/>
    </row>
    <row r="3" spans="1:14" ht="24" thickBot="1" x14ac:dyDescent="0.3">
      <c r="B3" s="66"/>
      <c r="C3" s="67" t="s">
        <v>24</v>
      </c>
      <c r="D3" s="67"/>
      <c r="E3" s="67"/>
      <c r="F3" s="67"/>
      <c r="G3" s="67"/>
      <c r="H3" s="67"/>
      <c r="I3" s="67"/>
      <c r="J3" s="67"/>
      <c r="K3" s="67"/>
      <c r="L3" s="67"/>
    </row>
    <row r="4" spans="1:14" ht="19.5" thickBot="1" x14ac:dyDescent="0.3">
      <c r="B4" s="66"/>
      <c r="C4" s="55" t="s">
        <v>2</v>
      </c>
      <c r="D4" s="55" t="s">
        <v>3</v>
      </c>
      <c r="E4" s="69" t="s">
        <v>0</v>
      </c>
      <c r="F4" s="70"/>
      <c r="G4" s="70"/>
      <c r="H4" s="71"/>
      <c r="I4" s="72" t="s">
        <v>1</v>
      </c>
      <c r="J4" s="73"/>
      <c r="K4" s="73"/>
      <c r="L4" s="74"/>
    </row>
    <row r="5" spans="1:14" ht="32.25" thickBot="1" x14ac:dyDescent="0.3">
      <c r="B5" s="2"/>
      <c r="C5" s="54"/>
      <c r="D5" s="68"/>
      <c r="E5" s="12" t="s">
        <v>4</v>
      </c>
      <c r="F5" s="12" t="s">
        <v>32</v>
      </c>
      <c r="G5" s="12" t="s">
        <v>5</v>
      </c>
      <c r="H5" s="12" t="s">
        <v>6</v>
      </c>
      <c r="I5" s="8" t="s">
        <v>4</v>
      </c>
      <c r="J5" s="12" t="s">
        <v>32</v>
      </c>
      <c r="K5" s="12" t="s">
        <v>5</v>
      </c>
      <c r="L5" s="15" t="s">
        <v>6</v>
      </c>
    </row>
    <row r="6" spans="1:14" ht="16.5" customHeight="1" x14ac:dyDescent="0.25">
      <c r="B6" s="2"/>
      <c r="C6" s="45" t="s">
        <v>21</v>
      </c>
      <c r="D6" s="16">
        <v>3122</v>
      </c>
      <c r="E6" s="17"/>
      <c r="F6" s="18"/>
      <c r="G6" s="18"/>
      <c r="H6" s="19">
        <f t="shared" ref="H6:H17" si="0">(E6-G6)+M6</f>
        <v>0</v>
      </c>
      <c r="I6" s="18">
        <f t="shared" ref="I6:I17" si="1">G6</f>
        <v>0</v>
      </c>
      <c r="J6" s="20"/>
      <c r="K6" s="17"/>
      <c r="L6" s="19">
        <f t="shared" ref="L6:L17" si="2">(I6-K6)+N6</f>
        <v>0</v>
      </c>
      <c r="M6">
        <f t="shared" ref="M6:M17" si="3">F6*20</f>
        <v>0</v>
      </c>
      <c r="N6">
        <f t="shared" ref="N6:N17" si="4">J6*20</f>
        <v>0</v>
      </c>
    </row>
    <row r="7" spans="1:14" ht="15.75" customHeight="1" thickBot="1" x14ac:dyDescent="0.3">
      <c r="B7" s="2"/>
      <c r="C7" s="46"/>
      <c r="D7" s="21">
        <v>3125</v>
      </c>
      <c r="E7" s="22"/>
      <c r="F7" s="23"/>
      <c r="G7" s="23"/>
      <c r="H7" s="24">
        <f t="shared" si="0"/>
        <v>0</v>
      </c>
      <c r="I7" s="23">
        <f t="shared" si="1"/>
        <v>0</v>
      </c>
      <c r="J7" s="25"/>
      <c r="K7" s="22"/>
      <c r="L7" s="24">
        <f t="shared" si="2"/>
        <v>0</v>
      </c>
      <c r="M7">
        <f t="shared" si="3"/>
        <v>0</v>
      </c>
      <c r="N7">
        <f t="shared" si="4"/>
        <v>0</v>
      </c>
    </row>
    <row r="8" spans="1:14" ht="15.75" x14ac:dyDescent="0.25">
      <c r="B8" s="2"/>
      <c r="C8" s="45" t="s">
        <v>7</v>
      </c>
      <c r="D8" s="16" t="s">
        <v>8</v>
      </c>
      <c r="E8" s="17"/>
      <c r="F8" s="18"/>
      <c r="G8" s="18"/>
      <c r="H8" s="19">
        <f t="shared" si="0"/>
        <v>0</v>
      </c>
      <c r="I8" s="18">
        <f t="shared" si="1"/>
        <v>0</v>
      </c>
      <c r="J8" s="20"/>
      <c r="K8" s="17"/>
      <c r="L8" s="19">
        <f t="shared" si="2"/>
        <v>0</v>
      </c>
      <c r="M8">
        <f t="shared" si="3"/>
        <v>0</v>
      </c>
      <c r="N8">
        <f t="shared" si="4"/>
        <v>0</v>
      </c>
    </row>
    <row r="9" spans="1:14" ht="16.5" thickBot="1" x14ac:dyDescent="0.3">
      <c r="B9" s="2"/>
      <c r="C9" s="46"/>
      <c r="D9" s="26" t="s">
        <v>22</v>
      </c>
      <c r="E9" s="22"/>
      <c r="F9" s="23"/>
      <c r="G9" s="23"/>
      <c r="H9" s="24">
        <f t="shared" si="0"/>
        <v>0</v>
      </c>
      <c r="I9" s="23">
        <f t="shared" si="1"/>
        <v>0</v>
      </c>
      <c r="J9" s="25"/>
      <c r="K9" s="22"/>
      <c r="L9" s="24">
        <f t="shared" si="2"/>
        <v>0</v>
      </c>
      <c r="M9">
        <f t="shared" si="3"/>
        <v>0</v>
      </c>
      <c r="N9">
        <f t="shared" si="4"/>
        <v>0</v>
      </c>
    </row>
    <row r="10" spans="1:14" ht="15.75" x14ac:dyDescent="0.25">
      <c r="B10" s="2"/>
      <c r="C10" s="45" t="s">
        <v>9</v>
      </c>
      <c r="D10" s="16" t="s">
        <v>8</v>
      </c>
      <c r="E10" s="17"/>
      <c r="F10" s="18"/>
      <c r="G10" s="18"/>
      <c r="H10" s="19">
        <f t="shared" si="0"/>
        <v>0</v>
      </c>
      <c r="I10" s="18">
        <f t="shared" si="1"/>
        <v>0</v>
      </c>
      <c r="J10" s="20"/>
      <c r="K10" s="17"/>
      <c r="L10" s="19">
        <f t="shared" si="2"/>
        <v>0</v>
      </c>
      <c r="M10">
        <f t="shared" si="3"/>
        <v>0</v>
      </c>
      <c r="N10">
        <f t="shared" si="4"/>
        <v>0</v>
      </c>
    </row>
    <row r="11" spans="1:14" ht="16.5" thickBot="1" x14ac:dyDescent="0.3">
      <c r="B11" s="2"/>
      <c r="C11" s="46"/>
      <c r="D11" s="26" t="s">
        <v>22</v>
      </c>
      <c r="E11" s="22"/>
      <c r="F11" s="23"/>
      <c r="G11" s="23"/>
      <c r="H11" s="24">
        <f t="shared" si="0"/>
        <v>0</v>
      </c>
      <c r="I11" s="23">
        <f t="shared" si="1"/>
        <v>0</v>
      </c>
      <c r="J11" s="25"/>
      <c r="K11" s="22"/>
      <c r="L11" s="24">
        <f t="shared" si="2"/>
        <v>0</v>
      </c>
      <c r="M11">
        <f t="shared" si="3"/>
        <v>0</v>
      </c>
      <c r="N11">
        <f t="shared" si="4"/>
        <v>0</v>
      </c>
    </row>
    <row r="12" spans="1:14" ht="15.75" x14ac:dyDescent="0.25">
      <c r="B12" s="2"/>
      <c r="C12" s="65" t="s">
        <v>10</v>
      </c>
      <c r="D12" s="16" t="s">
        <v>8</v>
      </c>
      <c r="E12" s="17"/>
      <c r="F12" s="18"/>
      <c r="G12" s="18"/>
      <c r="H12" s="19">
        <f t="shared" si="0"/>
        <v>0</v>
      </c>
      <c r="I12" s="18">
        <f t="shared" si="1"/>
        <v>0</v>
      </c>
      <c r="J12" s="20"/>
      <c r="K12" s="17"/>
      <c r="L12" s="19">
        <f t="shared" si="2"/>
        <v>0</v>
      </c>
      <c r="M12">
        <f t="shared" si="3"/>
        <v>0</v>
      </c>
      <c r="N12">
        <f t="shared" si="4"/>
        <v>0</v>
      </c>
    </row>
    <row r="13" spans="1:14" ht="16.5" thickBot="1" x14ac:dyDescent="0.3">
      <c r="B13" s="2"/>
      <c r="C13" s="46"/>
      <c r="D13" s="26" t="s">
        <v>22</v>
      </c>
      <c r="E13" s="22"/>
      <c r="F13" s="23"/>
      <c r="G13" s="23"/>
      <c r="H13" s="24">
        <f t="shared" si="0"/>
        <v>0</v>
      </c>
      <c r="I13" s="23">
        <f t="shared" si="1"/>
        <v>0</v>
      </c>
      <c r="J13" s="25"/>
      <c r="K13" s="22"/>
      <c r="L13" s="24">
        <f t="shared" si="2"/>
        <v>0</v>
      </c>
      <c r="M13">
        <f t="shared" si="3"/>
        <v>0</v>
      </c>
      <c r="N13">
        <f t="shared" si="4"/>
        <v>0</v>
      </c>
    </row>
    <row r="14" spans="1:14" ht="15.75" x14ac:dyDescent="0.25">
      <c r="B14" s="2"/>
      <c r="C14" s="56" t="s">
        <v>17</v>
      </c>
      <c r="D14" s="16" t="s">
        <v>8</v>
      </c>
      <c r="E14" s="17"/>
      <c r="F14" s="18"/>
      <c r="G14" s="18"/>
      <c r="H14" s="19">
        <f t="shared" si="0"/>
        <v>0</v>
      </c>
      <c r="I14" s="18">
        <f t="shared" si="1"/>
        <v>0</v>
      </c>
      <c r="J14" s="20"/>
      <c r="K14" s="17"/>
      <c r="L14" s="19">
        <f t="shared" si="2"/>
        <v>0</v>
      </c>
      <c r="M14">
        <f t="shared" si="3"/>
        <v>0</v>
      </c>
      <c r="N14">
        <f t="shared" si="4"/>
        <v>0</v>
      </c>
    </row>
    <row r="15" spans="1:14" ht="16.5" thickBot="1" x14ac:dyDescent="0.3">
      <c r="B15" s="2"/>
      <c r="C15" s="57"/>
      <c r="D15" s="26" t="s">
        <v>22</v>
      </c>
      <c r="E15" s="22"/>
      <c r="F15" s="23"/>
      <c r="G15" s="23"/>
      <c r="H15" s="24">
        <f t="shared" si="0"/>
        <v>0</v>
      </c>
      <c r="I15" s="23">
        <f t="shared" si="1"/>
        <v>0</v>
      </c>
      <c r="J15" s="25"/>
      <c r="K15" s="22"/>
      <c r="L15" s="24">
        <f t="shared" si="2"/>
        <v>0</v>
      </c>
      <c r="M15">
        <f t="shared" si="3"/>
        <v>0</v>
      </c>
      <c r="N15">
        <f t="shared" si="4"/>
        <v>0</v>
      </c>
    </row>
    <row r="16" spans="1:14" ht="15.75" x14ac:dyDescent="0.25">
      <c r="B16" s="2"/>
      <c r="C16" s="56" t="s">
        <v>18</v>
      </c>
      <c r="D16" s="16" t="s">
        <v>8</v>
      </c>
      <c r="E16" s="18"/>
      <c r="F16" s="18"/>
      <c r="G16" s="18"/>
      <c r="H16" s="19">
        <f t="shared" si="0"/>
        <v>0</v>
      </c>
      <c r="I16" s="18">
        <f t="shared" si="1"/>
        <v>0</v>
      </c>
      <c r="J16" s="20"/>
      <c r="K16" s="18"/>
      <c r="L16" s="19">
        <f t="shared" si="2"/>
        <v>0</v>
      </c>
      <c r="M16">
        <f t="shared" si="3"/>
        <v>0</v>
      </c>
      <c r="N16">
        <f t="shared" si="4"/>
        <v>0</v>
      </c>
    </row>
    <row r="17" spans="2:37" ht="16.5" thickBot="1" x14ac:dyDescent="0.3">
      <c r="B17" s="2"/>
      <c r="C17" s="57"/>
      <c r="D17" s="26" t="s">
        <v>22</v>
      </c>
      <c r="E17" s="23"/>
      <c r="F17" s="23"/>
      <c r="G17" s="23"/>
      <c r="H17" s="24">
        <f t="shared" si="0"/>
        <v>0</v>
      </c>
      <c r="I17" s="23">
        <f t="shared" si="1"/>
        <v>0</v>
      </c>
      <c r="J17" s="25"/>
      <c r="K17" s="23"/>
      <c r="L17" s="24">
        <f t="shared" si="2"/>
        <v>0</v>
      </c>
      <c r="M17">
        <f t="shared" si="3"/>
        <v>0</v>
      </c>
      <c r="N17">
        <f t="shared" si="4"/>
        <v>0</v>
      </c>
    </row>
    <row r="18" spans="2:37" ht="15.75" x14ac:dyDescent="0.25">
      <c r="B18" s="2"/>
      <c r="C18" s="7"/>
      <c r="D18" s="6"/>
      <c r="E18" s="7"/>
      <c r="F18" s="7"/>
      <c r="G18" s="7"/>
      <c r="H18" s="7"/>
      <c r="I18" s="7"/>
      <c r="J18" s="7"/>
      <c r="K18" s="7"/>
      <c r="L18" s="7"/>
    </row>
    <row r="19" spans="2:37" ht="24" thickBot="1" x14ac:dyDescent="0.3">
      <c r="B19" s="2"/>
      <c r="C19" s="58" t="s">
        <v>11</v>
      </c>
      <c r="D19" s="58"/>
      <c r="E19" s="58"/>
      <c r="F19" s="58"/>
      <c r="G19" s="58"/>
      <c r="H19" s="58"/>
      <c r="I19" s="58"/>
      <c r="J19" s="58"/>
      <c r="K19" s="58"/>
      <c r="L19" s="58"/>
    </row>
    <row r="20" spans="2:37" ht="15.75" x14ac:dyDescent="0.25">
      <c r="B20" s="2"/>
      <c r="C20" s="45" t="s">
        <v>21</v>
      </c>
      <c r="D20" s="27">
        <v>3122</v>
      </c>
      <c r="E20" s="18"/>
      <c r="F20" s="18"/>
      <c r="G20" s="18"/>
      <c r="H20" s="19">
        <f t="shared" ref="H20:H29" si="5">(E20-G20)+M20</f>
        <v>0</v>
      </c>
      <c r="I20" s="18">
        <f t="shared" ref="I20:I29" si="6">G20</f>
        <v>0</v>
      </c>
      <c r="J20" s="18"/>
      <c r="K20" s="28"/>
      <c r="L20" s="19">
        <f t="shared" ref="L20:L29" si="7">(I20-K20)+N20</f>
        <v>0</v>
      </c>
      <c r="M20">
        <f t="shared" ref="M20:M29" si="8">F20*20</f>
        <v>0</v>
      </c>
      <c r="N20">
        <f t="shared" ref="N20:N29" si="9">J20*20</f>
        <v>0</v>
      </c>
    </row>
    <row r="21" spans="2:37" ht="16.5" thickBot="1" x14ac:dyDescent="0.3">
      <c r="B21" s="2"/>
      <c r="C21" s="46"/>
      <c r="D21" s="21">
        <v>3125</v>
      </c>
      <c r="E21" s="29"/>
      <c r="F21" s="23"/>
      <c r="G21" s="29"/>
      <c r="H21" s="24">
        <f t="shared" si="5"/>
        <v>0</v>
      </c>
      <c r="I21" s="23">
        <f t="shared" si="6"/>
        <v>0</v>
      </c>
      <c r="J21" s="23"/>
      <c r="K21" s="29"/>
      <c r="L21" s="24">
        <f t="shared" si="7"/>
        <v>0</v>
      </c>
      <c r="M21">
        <f t="shared" si="8"/>
        <v>0</v>
      </c>
      <c r="N21">
        <f t="shared" si="9"/>
        <v>0</v>
      </c>
    </row>
    <row r="22" spans="2:37" ht="15.75" x14ac:dyDescent="0.25">
      <c r="B22" s="2"/>
      <c r="C22" s="45" t="s">
        <v>7</v>
      </c>
      <c r="D22" s="16" t="s">
        <v>8</v>
      </c>
      <c r="E22" s="28"/>
      <c r="F22" s="18"/>
      <c r="G22" s="28"/>
      <c r="H22" s="19">
        <f t="shared" si="5"/>
        <v>0</v>
      </c>
      <c r="I22" s="18">
        <f>G22</f>
        <v>0</v>
      </c>
      <c r="J22" s="18"/>
      <c r="K22" s="28"/>
      <c r="L22" s="19">
        <f t="shared" si="7"/>
        <v>0</v>
      </c>
      <c r="M22">
        <f t="shared" si="8"/>
        <v>0</v>
      </c>
      <c r="N22">
        <f t="shared" si="9"/>
        <v>0</v>
      </c>
    </row>
    <row r="23" spans="2:37" ht="16.5" thickBot="1" x14ac:dyDescent="0.3">
      <c r="B23" s="2"/>
      <c r="C23" s="46"/>
      <c r="D23" s="26" t="s">
        <v>22</v>
      </c>
      <c r="E23" s="29"/>
      <c r="F23" s="23"/>
      <c r="G23" s="29"/>
      <c r="H23" s="24">
        <f t="shared" si="5"/>
        <v>0</v>
      </c>
      <c r="I23" s="23">
        <f t="shared" si="6"/>
        <v>0</v>
      </c>
      <c r="J23" s="23"/>
      <c r="K23" s="29"/>
      <c r="L23" s="24">
        <f t="shared" si="7"/>
        <v>0</v>
      </c>
      <c r="M23">
        <f t="shared" si="8"/>
        <v>0</v>
      </c>
      <c r="N23">
        <f t="shared" si="9"/>
        <v>0</v>
      </c>
    </row>
    <row r="24" spans="2:37" ht="15.75" x14ac:dyDescent="0.25">
      <c r="B24" s="2"/>
      <c r="C24" s="45" t="s">
        <v>9</v>
      </c>
      <c r="D24" s="16" t="s">
        <v>8</v>
      </c>
      <c r="E24" s="28"/>
      <c r="F24" s="18"/>
      <c r="G24" s="28"/>
      <c r="H24" s="19">
        <f t="shared" si="5"/>
        <v>0</v>
      </c>
      <c r="I24" s="18">
        <f t="shared" si="6"/>
        <v>0</v>
      </c>
      <c r="J24" s="18"/>
      <c r="K24" s="28"/>
      <c r="L24" s="19">
        <f t="shared" si="7"/>
        <v>0</v>
      </c>
      <c r="M24">
        <f t="shared" si="8"/>
        <v>0</v>
      </c>
      <c r="N24">
        <f t="shared" si="9"/>
        <v>0</v>
      </c>
    </row>
    <row r="25" spans="2:37" ht="16.5" thickBot="1" x14ac:dyDescent="0.3">
      <c r="B25" s="2"/>
      <c r="C25" s="46"/>
      <c r="D25" s="26" t="s">
        <v>22</v>
      </c>
      <c r="E25" s="29"/>
      <c r="F25" s="23"/>
      <c r="G25" s="29"/>
      <c r="H25" s="24">
        <f t="shared" si="5"/>
        <v>0</v>
      </c>
      <c r="I25" s="23">
        <f t="shared" si="6"/>
        <v>0</v>
      </c>
      <c r="J25" s="23"/>
      <c r="K25" s="29"/>
      <c r="L25" s="24">
        <f t="shared" si="7"/>
        <v>0</v>
      </c>
      <c r="M25">
        <f t="shared" si="8"/>
        <v>0</v>
      </c>
      <c r="N25">
        <f t="shared" si="9"/>
        <v>0</v>
      </c>
    </row>
    <row r="26" spans="2:37" ht="15.75" x14ac:dyDescent="0.25">
      <c r="B26" s="2"/>
      <c r="C26" s="45" t="s">
        <v>23</v>
      </c>
      <c r="D26" s="16" t="s">
        <v>8</v>
      </c>
      <c r="E26" s="28"/>
      <c r="F26" s="18"/>
      <c r="G26" s="28"/>
      <c r="H26" s="19">
        <f t="shared" si="5"/>
        <v>0</v>
      </c>
      <c r="I26" s="18">
        <f t="shared" si="6"/>
        <v>0</v>
      </c>
      <c r="J26" s="18"/>
      <c r="K26" s="28"/>
      <c r="L26" s="19">
        <f t="shared" si="7"/>
        <v>0</v>
      </c>
      <c r="M26">
        <f t="shared" si="8"/>
        <v>0</v>
      </c>
      <c r="N26">
        <f t="shared" si="9"/>
        <v>0</v>
      </c>
    </row>
    <row r="27" spans="2:37" ht="16.5" thickBot="1" x14ac:dyDescent="0.3">
      <c r="B27" s="2"/>
      <c r="C27" s="46"/>
      <c r="D27" s="26" t="s">
        <v>22</v>
      </c>
      <c r="E27" s="29"/>
      <c r="F27" s="23"/>
      <c r="G27" s="29"/>
      <c r="H27" s="24">
        <f t="shared" si="5"/>
        <v>0</v>
      </c>
      <c r="I27" s="23">
        <f t="shared" si="6"/>
        <v>0</v>
      </c>
      <c r="J27" s="23"/>
      <c r="K27" s="29"/>
      <c r="L27" s="24">
        <f t="shared" si="7"/>
        <v>0</v>
      </c>
      <c r="M27">
        <f t="shared" si="8"/>
        <v>0</v>
      </c>
      <c r="N27">
        <f t="shared" si="9"/>
        <v>0</v>
      </c>
    </row>
    <row r="28" spans="2:37" ht="15.75" x14ac:dyDescent="0.25">
      <c r="B28" s="2"/>
      <c r="C28" s="56" t="s">
        <v>18</v>
      </c>
      <c r="D28" s="16" t="s">
        <v>8</v>
      </c>
      <c r="E28" s="28"/>
      <c r="F28" s="18"/>
      <c r="G28" s="28"/>
      <c r="H28" s="19">
        <f t="shared" si="5"/>
        <v>0</v>
      </c>
      <c r="I28" s="18">
        <f t="shared" si="6"/>
        <v>0</v>
      </c>
      <c r="J28" s="18"/>
      <c r="K28" s="28"/>
      <c r="L28" s="19">
        <f t="shared" si="7"/>
        <v>0</v>
      </c>
      <c r="M28">
        <f t="shared" si="8"/>
        <v>0</v>
      </c>
      <c r="N28">
        <f t="shared" si="9"/>
        <v>0</v>
      </c>
    </row>
    <row r="29" spans="2:37" ht="16.5" thickBot="1" x14ac:dyDescent="0.3">
      <c r="B29" s="2"/>
      <c r="C29" s="57"/>
      <c r="D29" s="26" t="s">
        <v>22</v>
      </c>
      <c r="E29" s="29"/>
      <c r="F29" s="23"/>
      <c r="G29" s="29"/>
      <c r="H29" s="24">
        <f t="shared" si="5"/>
        <v>0</v>
      </c>
      <c r="I29" s="23">
        <f t="shared" si="6"/>
        <v>0</v>
      </c>
      <c r="J29" s="23"/>
      <c r="K29" s="29"/>
      <c r="L29" s="24">
        <f t="shared" si="7"/>
        <v>0</v>
      </c>
      <c r="M29">
        <f t="shared" si="8"/>
        <v>0</v>
      </c>
      <c r="N29">
        <f t="shared" si="9"/>
        <v>0</v>
      </c>
    </row>
    <row r="30" spans="2:37" ht="15.75" thickBot="1" x14ac:dyDescent="0.3"/>
    <row r="31" spans="2:37" ht="15" customHeight="1" x14ac:dyDescent="0.25">
      <c r="B31" s="47" t="s">
        <v>19</v>
      </c>
      <c r="C31" s="48"/>
      <c r="D31" s="48"/>
      <c r="E31" s="48"/>
      <c r="F31" s="49"/>
    </row>
    <row r="32" spans="2:37" s="4" customFormat="1" ht="15" customHeight="1" thickBot="1" x14ac:dyDescent="0.3">
      <c r="B32" s="50"/>
      <c r="C32" s="51"/>
      <c r="D32" s="51"/>
      <c r="E32" s="51"/>
      <c r="F32" s="5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</row>
    <row r="33" spans="2:37" s="4" customFormat="1" ht="45" customHeight="1" thickBot="1" x14ac:dyDescent="0.3">
      <c r="B33" s="3" t="s">
        <v>2</v>
      </c>
      <c r="C33" s="5" t="s">
        <v>12</v>
      </c>
      <c r="D33" s="9" t="s">
        <v>13</v>
      </c>
      <c r="E33" s="10" t="s">
        <v>33</v>
      </c>
      <c r="F33" s="11" t="s">
        <v>14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</row>
    <row r="34" spans="2:37" s="4" customFormat="1" ht="15" customHeight="1" x14ac:dyDescent="0.3">
      <c r="B34" s="43" t="s">
        <v>28</v>
      </c>
      <c r="C34" s="30" t="s">
        <v>15</v>
      </c>
      <c r="D34" s="32">
        <f>E6</f>
        <v>0</v>
      </c>
      <c r="E34" s="33">
        <f>F6</f>
        <v>0</v>
      </c>
      <c r="F34" s="34">
        <f>G6</f>
        <v>0</v>
      </c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</row>
    <row r="35" spans="2:37" s="4" customFormat="1" ht="15.75" customHeight="1" thickBot="1" x14ac:dyDescent="0.35">
      <c r="B35" s="44"/>
      <c r="C35" s="31" t="s">
        <v>16</v>
      </c>
      <c r="D35" s="35">
        <f>I6</f>
        <v>0</v>
      </c>
      <c r="E35" s="36">
        <f>J6</f>
        <v>0</v>
      </c>
      <c r="F35" s="37">
        <f>K6</f>
        <v>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</row>
    <row r="36" spans="2:37" s="4" customFormat="1" ht="15.75" customHeight="1" x14ac:dyDescent="0.3">
      <c r="B36" s="43" t="s">
        <v>29</v>
      </c>
      <c r="C36" s="30" t="s">
        <v>15</v>
      </c>
      <c r="D36" s="38">
        <f>E7</f>
        <v>0</v>
      </c>
      <c r="E36" s="33">
        <f>F7</f>
        <v>0</v>
      </c>
      <c r="F36" s="34">
        <f>G7</f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</row>
    <row r="37" spans="2:37" s="4" customFormat="1" ht="15.75" customHeight="1" thickBot="1" x14ac:dyDescent="0.35">
      <c r="B37" s="44"/>
      <c r="C37" s="31" t="s">
        <v>16</v>
      </c>
      <c r="D37" s="39">
        <f>I7</f>
        <v>0</v>
      </c>
      <c r="E37" s="36">
        <f>J7</f>
        <v>0</v>
      </c>
      <c r="F37" s="37">
        <f>K7</f>
        <v>0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</row>
    <row r="38" spans="2:37" ht="15.75" x14ac:dyDescent="0.3">
      <c r="B38" s="55" t="s">
        <v>7</v>
      </c>
      <c r="C38" s="30" t="s">
        <v>15</v>
      </c>
      <c r="D38" s="38">
        <f>E8</f>
        <v>0</v>
      </c>
      <c r="E38" s="33">
        <f>F8</f>
        <v>0</v>
      </c>
      <c r="F38" s="34">
        <f>G8</f>
        <v>0</v>
      </c>
    </row>
    <row r="39" spans="2:37" ht="16.5" thickBot="1" x14ac:dyDescent="0.35">
      <c r="B39" s="54"/>
      <c r="C39" s="31" t="s">
        <v>16</v>
      </c>
      <c r="D39" s="39">
        <f>I8</f>
        <v>0</v>
      </c>
      <c r="E39" s="36">
        <f>J8</f>
        <v>0</v>
      </c>
      <c r="F39" s="37">
        <f>K8</f>
        <v>0</v>
      </c>
    </row>
    <row r="40" spans="2:37" ht="15.75" x14ac:dyDescent="0.3">
      <c r="B40" s="55" t="s">
        <v>9</v>
      </c>
      <c r="C40" s="30" t="s">
        <v>15</v>
      </c>
      <c r="D40" s="38">
        <f>E10</f>
        <v>0</v>
      </c>
      <c r="E40" s="33">
        <f>F10</f>
        <v>0</v>
      </c>
      <c r="F40" s="34">
        <f>G10</f>
        <v>0</v>
      </c>
    </row>
    <row r="41" spans="2:37" ht="16.5" thickBot="1" x14ac:dyDescent="0.35">
      <c r="B41" s="54"/>
      <c r="C41" s="31" t="s">
        <v>16</v>
      </c>
      <c r="D41" s="39">
        <f>I10</f>
        <v>0</v>
      </c>
      <c r="E41" s="36">
        <f>J10</f>
        <v>0</v>
      </c>
      <c r="F41" s="37">
        <f>K10</f>
        <v>0</v>
      </c>
    </row>
    <row r="42" spans="2:37" ht="15.75" x14ac:dyDescent="0.3">
      <c r="B42" s="55" t="s">
        <v>10</v>
      </c>
      <c r="C42" s="30" t="s">
        <v>15</v>
      </c>
      <c r="D42" s="38">
        <f>E12</f>
        <v>0</v>
      </c>
      <c r="E42" s="33">
        <f>F12</f>
        <v>0</v>
      </c>
      <c r="F42" s="34">
        <f>G12</f>
        <v>0</v>
      </c>
    </row>
    <row r="43" spans="2:37" ht="16.5" thickBot="1" x14ac:dyDescent="0.35">
      <c r="B43" s="54"/>
      <c r="C43" s="31" t="s">
        <v>16</v>
      </c>
      <c r="D43" s="39">
        <f>I12</f>
        <v>0</v>
      </c>
      <c r="E43" s="36">
        <f>J12</f>
        <v>0</v>
      </c>
      <c r="F43" s="37">
        <f>K12</f>
        <v>0</v>
      </c>
    </row>
    <row r="44" spans="2:37" ht="15.75" x14ac:dyDescent="0.3">
      <c r="B44" s="55" t="s">
        <v>17</v>
      </c>
      <c r="C44" s="30" t="s">
        <v>15</v>
      </c>
      <c r="D44" s="38">
        <f>E14</f>
        <v>0</v>
      </c>
      <c r="E44" s="33">
        <f>F14</f>
        <v>0</v>
      </c>
      <c r="F44" s="34">
        <f>G14</f>
        <v>0</v>
      </c>
    </row>
    <row r="45" spans="2:37" ht="16.5" thickBot="1" x14ac:dyDescent="0.35">
      <c r="B45" s="54"/>
      <c r="C45" s="31" t="s">
        <v>16</v>
      </c>
      <c r="D45" s="39">
        <f>I14</f>
        <v>0</v>
      </c>
      <c r="E45" s="36">
        <f>J14</f>
        <v>0</v>
      </c>
      <c r="F45" s="37">
        <f>K14</f>
        <v>0</v>
      </c>
    </row>
    <row r="46" spans="2:37" ht="15.75" x14ac:dyDescent="0.3">
      <c r="B46" s="55" t="s">
        <v>18</v>
      </c>
      <c r="C46" s="30" t="s">
        <v>15</v>
      </c>
      <c r="D46" s="38">
        <f>E16</f>
        <v>0</v>
      </c>
      <c r="E46" s="33">
        <f>F16</f>
        <v>0</v>
      </c>
      <c r="F46" s="34">
        <f>G16</f>
        <v>0</v>
      </c>
    </row>
    <row r="47" spans="2:37" ht="16.5" thickBot="1" x14ac:dyDescent="0.35">
      <c r="B47" s="54"/>
      <c r="C47" s="31" t="s">
        <v>16</v>
      </c>
      <c r="D47" s="39">
        <f>I16</f>
        <v>0</v>
      </c>
      <c r="E47" s="36">
        <f>J17</f>
        <v>0</v>
      </c>
      <c r="F47" s="37">
        <f>K16</f>
        <v>0</v>
      </c>
    </row>
    <row r="48" spans="2:37" ht="15.75" thickBot="1" x14ac:dyDescent="0.3"/>
    <row r="49" spans="2:6" ht="15" customHeight="1" x14ac:dyDescent="0.25">
      <c r="B49" s="47" t="s">
        <v>20</v>
      </c>
      <c r="C49" s="48"/>
      <c r="D49" s="48"/>
      <c r="E49" s="48"/>
      <c r="F49" s="49"/>
    </row>
    <row r="50" spans="2:6" ht="15.75" customHeight="1" thickBot="1" x14ac:dyDescent="0.3">
      <c r="B50" s="50"/>
      <c r="C50" s="51"/>
      <c r="D50" s="51"/>
      <c r="E50" s="51"/>
      <c r="F50" s="52"/>
    </row>
    <row r="51" spans="2:6" ht="45" customHeight="1" thickBot="1" x14ac:dyDescent="0.3">
      <c r="B51" s="3" t="s">
        <v>2</v>
      </c>
      <c r="C51" s="5" t="s">
        <v>12</v>
      </c>
      <c r="D51" s="9" t="s">
        <v>13</v>
      </c>
      <c r="E51" s="10" t="s">
        <v>33</v>
      </c>
      <c r="F51" s="11" t="s">
        <v>14</v>
      </c>
    </row>
    <row r="52" spans="2:6" ht="15.75" x14ac:dyDescent="0.3">
      <c r="B52" s="55" t="s">
        <v>7</v>
      </c>
      <c r="C52" s="30" t="s">
        <v>15</v>
      </c>
      <c r="D52" s="38">
        <f>E9</f>
        <v>0</v>
      </c>
      <c r="E52" s="33">
        <f>F9</f>
        <v>0</v>
      </c>
      <c r="F52" s="34">
        <f>G9</f>
        <v>0</v>
      </c>
    </row>
    <row r="53" spans="2:6" ht="16.5" thickBot="1" x14ac:dyDescent="0.35">
      <c r="B53" s="54"/>
      <c r="C53" s="31" t="s">
        <v>16</v>
      </c>
      <c r="D53" s="39">
        <f>I9</f>
        <v>0</v>
      </c>
      <c r="E53" s="36">
        <f>J9</f>
        <v>0</v>
      </c>
      <c r="F53" s="37">
        <f>K9</f>
        <v>0</v>
      </c>
    </row>
    <row r="54" spans="2:6" ht="15.75" x14ac:dyDescent="0.3">
      <c r="B54" s="55" t="s">
        <v>9</v>
      </c>
      <c r="C54" s="30" t="s">
        <v>15</v>
      </c>
      <c r="D54" s="38">
        <f>E11</f>
        <v>0</v>
      </c>
      <c r="E54" s="33">
        <f>F11</f>
        <v>0</v>
      </c>
      <c r="F54" s="34">
        <f>G11</f>
        <v>0</v>
      </c>
    </row>
    <row r="55" spans="2:6" ht="16.5" thickBot="1" x14ac:dyDescent="0.35">
      <c r="B55" s="54"/>
      <c r="C55" s="31" t="s">
        <v>16</v>
      </c>
      <c r="D55" s="39">
        <f>I11</f>
        <v>0</v>
      </c>
      <c r="E55" s="36">
        <f>J11</f>
        <v>0</v>
      </c>
      <c r="F55" s="37">
        <f>K11</f>
        <v>0</v>
      </c>
    </row>
    <row r="56" spans="2:6" ht="15.75" x14ac:dyDescent="0.3">
      <c r="B56" s="55" t="s">
        <v>10</v>
      </c>
      <c r="C56" s="30" t="s">
        <v>15</v>
      </c>
      <c r="D56" s="38">
        <f>E13</f>
        <v>0</v>
      </c>
      <c r="E56" s="33">
        <f>F13</f>
        <v>0</v>
      </c>
      <c r="F56" s="34">
        <f>G13</f>
        <v>0</v>
      </c>
    </row>
    <row r="57" spans="2:6" ht="16.5" thickBot="1" x14ac:dyDescent="0.35">
      <c r="B57" s="54"/>
      <c r="C57" s="31" t="s">
        <v>16</v>
      </c>
      <c r="D57" s="39">
        <f>I13</f>
        <v>0</v>
      </c>
      <c r="E57" s="36">
        <f>J13</f>
        <v>0</v>
      </c>
      <c r="F57" s="37">
        <f>K13</f>
        <v>0</v>
      </c>
    </row>
    <row r="58" spans="2:6" ht="15.75" x14ac:dyDescent="0.3">
      <c r="B58" s="55" t="s">
        <v>17</v>
      </c>
      <c r="C58" s="30" t="s">
        <v>15</v>
      </c>
      <c r="D58" s="38">
        <f>E15</f>
        <v>0</v>
      </c>
      <c r="E58" s="33">
        <f>F15</f>
        <v>0</v>
      </c>
      <c r="F58" s="34">
        <f>G15</f>
        <v>0</v>
      </c>
    </row>
    <row r="59" spans="2:6" ht="16.5" thickBot="1" x14ac:dyDescent="0.35">
      <c r="B59" s="54"/>
      <c r="C59" s="31" t="s">
        <v>16</v>
      </c>
      <c r="D59" s="39">
        <f>I15</f>
        <v>0</v>
      </c>
      <c r="E59" s="36">
        <f>J15</f>
        <v>0</v>
      </c>
      <c r="F59" s="37">
        <f>K15</f>
        <v>0</v>
      </c>
    </row>
    <row r="60" spans="2:6" ht="15.75" x14ac:dyDescent="0.3">
      <c r="B60" s="55" t="s">
        <v>18</v>
      </c>
      <c r="C60" s="30" t="s">
        <v>15</v>
      </c>
      <c r="D60" s="38">
        <f>E17</f>
        <v>0</v>
      </c>
      <c r="E60" s="33">
        <f>F17</f>
        <v>0</v>
      </c>
      <c r="F60" s="34">
        <f>G17</f>
        <v>0</v>
      </c>
    </row>
    <row r="61" spans="2:6" ht="16.5" thickBot="1" x14ac:dyDescent="0.35">
      <c r="B61" s="54"/>
      <c r="C61" s="31" t="s">
        <v>16</v>
      </c>
      <c r="D61" s="39">
        <f>I17</f>
        <v>0</v>
      </c>
      <c r="E61" s="36">
        <f>J17</f>
        <v>0</v>
      </c>
      <c r="F61" s="37">
        <f>K17</f>
        <v>0</v>
      </c>
    </row>
    <row r="62" spans="2:6" ht="15.75" thickBot="1" x14ac:dyDescent="0.3"/>
    <row r="63" spans="2:6" ht="15" customHeight="1" x14ac:dyDescent="0.25">
      <c r="B63" s="47" t="s">
        <v>25</v>
      </c>
      <c r="C63" s="48"/>
      <c r="D63" s="48"/>
      <c r="E63" s="48"/>
      <c r="F63" s="49"/>
    </row>
    <row r="64" spans="2:6" ht="15.75" customHeight="1" thickBot="1" x14ac:dyDescent="0.3">
      <c r="B64" s="50"/>
      <c r="C64" s="51"/>
      <c r="D64" s="51"/>
      <c r="E64" s="51"/>
      <c r="F64" s="52"/>
    </row>
    <row r="65" spans="2:6" ht="45" customHeight="1" thickBot="1" x14ac:dyDescent="0.3">
      <c r="B65" s="3" t="s">
        <v>2</v>
      </c>
      <c r="C65" s="5" t="s">
        <v>12</v>
      </c>
      <c r="D65" s="9" t="s">
        <v>13</v>
      </c>
      <c r="E65" s="10" t="s">
        <v>33</v>
      </c>
      <c r="F65" s="11" t="s">
        <v>14</v>
      </c>
    </row>
    <row r="66" spans="2:6" ht="15.75" x14ac:dyDescent="0.3">
      <c r="B66" s="43" t="s">
        <v>28</v>
      </c>
      <c r="C66" s="30" t="s">
        <v>15</v>
      </c>
      <c r="D66" s="38">
        <f>E20</f>
        <v>0</v>
      </c>
      <c r="E66" s="33">
        <f>F20</f>
        <v>0</v>
      </c>
      <c r="F66" s="34">
        <f>G20</f>
        <v>0</v>
      </c>
    </row>
    <row r="67" spans="2:6" ht="16.5" thickBot="1" x14ac:dyDescent="0.35">
      <c r="B67" s="44"/>
      <c r="C67" s="31" t="s">
        <v>16</v>
      </c>
      <c r="D67" s="39">
        <f>I20</f>
        <v>0</v>
      </c>
      <c r="E67" s="36">
        <f>J20</f>
        <v>0</v>
      </c>
      <c r="F67" s="37">
        <f>K20</f>
        <v>0</v>
      </c>
    </row>
    <row r="68" spans="2:6" ht="15.75" x14ac:dyDescent="0.3">
      <c r="B68" s="43" t="s">
        <v>29</v>
      </c>
      <c r="C68" s="30" t="s">
        <v>15</v>
      </c>
      <c r="D68" s="38">
        <f>E21</f>
        <v>0</v>
      </c>
      <c r="E68" s="33">
        <f>F21</f>
        <v>0</v>
      </c>
      <c r="F68" s="34">
        <f>G21</f>
        <v>0</v>
      </c>
    </row>
    <row r="69" spans="2:6" ht="16.5" thickBot="1" x14ac:dyDescent="0.35">
      <c r="B69" s="44"/>
      <c r="C69" s="31" t="s">
        <v>16</v>
      </c>
      <c r="D69" s="39">
        <f>I21</f>
        <v>0</v>
      </c>
      <c r="E69" s="36">
        <f>J21</f>
        <v>0</v>
      </c>
      <c r="F69" s="37">
        <f>K21</f>
        <v>0</v>
      </c>
    </row>
    <row r="70" spans="2:6" ht="15.75" x14ac:dyDescent="0.3">
      <c r="B70" s="55" t="s">
        <v>7</v>
      </c>
      <c r="C70" s="30" t="s">
        <v>15</v>
      </c>
      <c r="D70" s="38">
        <f>E22</f>
        <v>0</v>
      </c>
      <c r="E70" s="33">
        <f>F22</f>
        <v>0</v>
      </c>
      <c r="F70" s="34">
        <f>G22</f>
        <v>0</v>
      </c>
    </row>
    <row r="71" spans="2:6" ht="16.5" thickBot="1" x14ac:dyDescent="0.35">
      <c r="B71" s="54"/>
      <c r="C71" s="31" t="s">
        <v>16</v>
      </c>
      <c r="D71" s="39">
        <f>I22</f>
        <v>0</v>
      </c>
      <c r="E71" s="36">
        <f>J22</f>
        <v>0</v>
      </c>
      <c r="F71" s="37">
        <f>K22</f>
        <v>0</v>
      </c>
    </row>
    <row r="72" spans="2:6" ht="15.75" x14ac:dyDescent="0.3">
      <c r="B72" s="55" t="s">
        <v>9</v>
      </c>
      <c r="C72" s="30" t="s">
        <v>15</v>
      </c>
      <c r="D72" s="38">
        <f>E24</f>
        <v>0</v>
      </c>
      <c r="E72" s="33">
        <f>F24</f>
        <v>0</v>
      </c>
      <c r="F72" s="34">
        <f>G24</f>
        <v>0</v>
      </c>
    </row>
    <row r="73" spans="2:6" ht="16.5" thickBot="1" x14ac:dyDescent="0.35">
      <c r="B73" s="54"/>
      <c r="C73" s="31" t="s">
        <v>16</v>
      </c>
      <c r="D73" s="39">
        <f>I24</f>
        <v>0</v>
      </c>
      <c r="E73" s="36">
        <f>J24</f>
        <v>0</v>
      </c>
      <c r="F73" s="37">
        <f>K24</f>
        <v>0</v>
      </c>
    </row>
    <row r="74" spans="2:6" ht="15.75" x14ac:dyDescent="0.3">
      <c r="B74" s="43" t="s">
        <v>26</v>
      </c>
      <c r="C74" s="30" t="s">
        <v>15</v>
      </c>
      <c r="D74" s="38">
        <f>E26</f>
        <v>0</v>
      </c>
      <c r="E74" s="33">
        <f>F26</f>
        <v>0</v>
      </c>
      <c r="F74" s="34">
        <f>G26</f>
        <v>0</v>
      </c>
    </row>
    <row r="75" spans="2:6" ht="16.5" thickBot="1" x14ac:dyDescent="0.35">
      <c r="B75" s="44"/>
      <c r="C75" s="31" t="s">
        <v>16</v>
      </c>
      <c r="D75" s="39">
        <f>I26</f>
        <v>0</v>
      </c>
      <c r="E75" s="36">
        <f>J26</f>
        <v>0</v>
      </c>
      <c r="F75" s="37">
        <f>K26</f>
        <v>0</v>
      </c>
    </row>
    <row r="76" spans="2:6" ht="15.75" customHeight="1" x14ac:dyDescent="0.3">
      <c r="B76" s="45" t="s">
        <v>30</v>
      </c>
      <c r="C76" s="30" t="s">
        <v>15</v>
      </c>
      <c r="D76" s="38">
        <f>E28</f>
        <v>0</v>
      </c>
      <c r="E76" s="33">
        <f>F28</f>
        <v>0</v>
      </c>
      <c r="F76" s="34">
        <f>G28</f>
        <v>0</v>
      </c>
    </row>
    <row r="77" spans="2:6" ht="16.5" thickBot="1" x14ac:dyDescent="0.35">
      <c r="B77" s="46"/>
      <c r="C77" s="31" t="s">
        <v>16</v>
      </c>
      <c r="D77" s="39">
        <f>I28</f>
        <v>0</v>
      </c>
      <c r="E77" s="36">
        <f>J28</f>
        <v>0</v>
      </c>
      <c r="F77" s="37">
        <f>K28</f>
        <v>0</v>
      </c>
    </row>
    <row r="78" spans="2:6" ht="16.5" thickBot="1" x14ac:dyDescent="0.35">
      <c r="B78" s="40"/>
      <c r="C78" s="41"/>
      <c r="D78" s="42"/>
      <c r="E78" s="42"/>
      <c r="F78" s="42"/>
    </row>
    <row r="79" spans="2:6" ht="15" customHeight="1" x14ac:dyDescent="0.25">
      <c r="B79" s="47" t="s">
        <v>27</v>
      </c>
      <c r="C79" s="48"/>
      <c r="D79" s="48"/>
      <c r="E79" s="48"/>
      <c r="F79" s="49"/>
    </row>
    <row r="80" spans="2:6" ht="15.75" customHeight="1" thickBot="1" x14ac:dyDescent="0.3">
      <c r="B80" s="50"/>
      <c r="C80" s="51"/>
      <c r="D80" s="51"/>
      <c r="E80" s="51"/>
      <c r="F80" s="52"/>
    </row>
    <row r="81" spans="2:6" ht="45" customHeight="1" thickBot="1" x14ac:dyDescent="0.3">
      <c r="B81" s="3" t="s">
        <v>2</v>
      </c>
      <c r="C81" s="5" t="s">
        <v>12</v>
      </c>
      <c r="D81" s="9" t="s">
        <v>13</v>
      </c>
      <c r="E81" s="10" t="s">
        <v>33</v>
      </c>
      <c r="F81" s="11" t="s">
        <v>14</v>
      </c>
    </row>
    <row r="82" spans="2:6" ht="15.75" x14ac:dyDescent="0.3">
      <c r="B82" s="53" t="s">
        <v>7</v>
      </c>
      <c r="C82" s="30" t="s">
        <v>15</v>
      </c>
      <c r="D82" s="32">
        <f>E23</f>
        <v>0</v>
      </c>
      <c r="E82" s="33">
        <f>F23</f>
        <v>0</v>
      </c>
      <c r="F82" s="34">
        <f>G23</f>
        <v>0</v>
      </c>
    </row>
    <row r="83" spans="2:6" ht="16.5" thickBot="1" x14ac:dyDescent="0.35">
      <c r="B83" s="54"/>
      <c r="C83" s="31" t="s">
        <v>16</v>
      </c>
      <c r="D83" s="35">
        <f>I23</f>
        <v>0</v>
      </c>
      <c r="E83" s="36">
        <f>J23</f>
        <v>0</v>
      </c>
      <c r="F83" s="37">
        <f>K23</f>
        <v>0</v>
      </c>
    </row>
    <row r="84" spans="2:6" ht="15.75" x14ac:dyDescent="0.3">
      <c r="B84" s="55" t="s">
        <v>9</v>
      </c>
      <c r="C84" s="30" t="s">
        <v>15</v>
      </c>
      <c r="D84" s="32">
        <f>E25</f>
        <v>0</v>
      </c>
      <c r="E84" s="33">
        <f>F25</f>
        <v>0</v>
      </c>
      <c r="F84" s="34">
        <f>G25</f>
        <v>0</v>
      </c>
    </row>
    <row r="85" spans="2:6" ht="16.5" thickBot="1" x14ac:dyDescent="0.35">
      <c r="B85" s="54"/>
      <c r="C85" s="31" t="s">
        <v>16</v>
      </c>
      <c r="D85" s="35">
        <f>I25</f>
        <v>0</v>
      </c>
      <c r="E85" s="36">
        <f>J25</f>
        <v>0</v>
      </c>
      <c r="F85" s="37">
        <f>K25</f>
        <v>0</v>
      </c>
    </row>
    <row r="86" spans="2:6" ht="15.75" customHeight="1" x14ac:dyDescent="0.3">
      <c r="B86" s="43" t="s">
        <v>26</v>
      </c>
      <c r="C86" s="30" t="s">
        <v>15</v>
      </c>
      <c r="D86" s="32">
        <f>E27</f>
        <v>0</v>
      </c>
      <c r="E86" s="33">
        <f>F27</f>
        <v>0</v>
      </c>
      <c r="F86" s="34">
        <f>G27</f>
        <v>0</v>
      </c>
    </row>
    <row r="87" spans="2:6" ht="16.5" thickBot="1" x14ac:dyDescent="0.35">
      <c r="B87" s="44"/>
      <c r="C87" s="31" t="s">
        <v>16</v>
      </c>
      <c r="D87" s="35">
        <f>I27</f>
        <v>0</v>
      </c>
      <c r="E87" s="36">
        <f>J27</f>
        <v>0</v>
      </c>
      <c r="F87" s="37">
        <f>K27</f>
        <v>0</v>
      </c>
    </row>
    <row r="88" spans="2:6" ht="15.75" customHeight="1" x14ac:dyDescent="0.3">
      <c r="B88" s="45" t="s">
        <v>30</v>
      </c>
      <c r="C88" s="30" t="s">
        <v>15</v>
      </c>
      <c r="D88" s="32">
        <f>E29</f>
        <v>0</v>
      </c>
      <c r="E88" s="33">
        <f>F29</f>
        <v>0</v>
      </c>
      <c r="F88" s="34">
        <f>G29</f>
        <v>0</v>
      </c>
    </row>
    <row r="89" spans="2:6" ht="16.5" thickBot="1" x14ac:dyDescent="0.35">
      <c r="B89" s="46"/>
      <c r="C89" s="31" t="s">
        <v>16</v>
      </c>
      <c r="D89" s="35">
        <f>I29</f>
        <v>0</v>
      </c>
      <c r="E89" s="36">
        <f>J29</f>
        <v>0</v>
      </c>
      <c r="F89" s="37">
        <f>K29</f>
        <v>0</v>
      </c>
    </row>
  </sheetData>
  <mergeCells count="48">
    <mergeCell ref="B3:B4"/>
    <mergeCell ref="C3:L3"/>
    <mergeCell ref="C4:C5"/>
    <mergeCell ref="D4:D5"/>
    <mergeCell ref="E4:H4"/>
    <mergeCell ref="I4:L4"/>
    <mergeCell ref="C16:C17"/>
    <mergeCell ref="D1:F1"/>
    <mergeCell ref="J1:L1"/>
    <mergeCell ref="D2:F2"/>
    <mergeCell ref="J2:L2"/>
    <mergeCell ref="C6:C7"/>
    <mergeCell ref="C8:C9"/>
    <mergeCell ref="C10:C11"/>
    <mergeCell ref="C12:C13"/>
    <mergeCell ref="C14:C15"/>
    <mergeCell ref="B42:B43"/>
    <mergeCell ref="C19:L19"/>
    <mergeCell ref="C20:C21"/>
    <mergeCell ref="C22:C23"/>
    <mergeCell ref="C24:C25"/>
    <mergeCell ref="C26:C27"/>
    <mergeCell ref="C28:C29"/>
    <mergeCell ref="B31:F32"/>
    <mergeCell ref="B34:B35"/>
    <mergeCell ref="B36:B37"/>
    <mergeCell ref="B38:B39"/>
    <mergeCell ref="B40:B41"/>
    <mergeCell ref="B70:B71"/>
    <mergeCell ref="B44:B45"/>
    <mergeCell ref="B46:B47"/>
    <mergeCell ref="B49:F50"/>
    <mergeCell ref="B52:B53"/>
    <mergeCell ref="B54:B55"/>
    <mergeCell ref="B56:B57"/>
    <mergeCell ref="B58:B59"/>
    <mergeCell ref="B60:B61"/>
    <mergeCell ref="B63:F64"/>
    <mergeCell ref="B66:B67"/>
    <mergeCell ref="B68:B69"/>
    <mergeCell ref="B86:B87"/>
    <mergeCell ref="B88:B89"/>
    <mergeCell ref="B72:B73"/>
    <mergeCell ref="B74:B75"/>
    <mergeCell ref="B76:B77"/>
    <mergeCell ref="B79:F80"/>
    <mergeCell ref="B82:B83"/>
    <mergeCell ref="B84:B85"/>
  </mergeCells>
  <conditionalFormatting sqref="H6:H17 H20:H29">
    <cfRule type="cellIs" dxfId="38" priority="3" operator="lessThan">
      <formula>0</formula>
    </cfRule>
  </conditionalFormatting>
  <conditionalFormatting sqref="L6:L17">
    <cfRule type="cellIs" dxfId="37" priority="2" operator="lessThan">
      <formula>0</formula>
    </cfRule>
  </conditionalFormatting>
  <conditionalFormatting sqref="L20:L29">
    <cfRule type="cellIs" dxfId="36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89"/>
  <sheetViews>
    <sheetView zoomScale="75" zoomScaleNormal="75" workbookViewId="0">
      <selection activeCell="L23" sqref="L23"/>
    </sheetView>
  </sheetViews>
  <sheetFormatPr defaultRowHeight="15" x14ac:dyDescent="0.25"/>
  <cols>
    <col min="2" max="2" width="16" customWidth="1"/>
    <col min="3" max="3" width="22.28515625" customWidth="1"/>
    <col min="4" max="4" width="11.28515625" customWidth="1"/>
    <col min="5" max="12" width="12.5703125" customWidth="1"/>
  </cols>
  <sheetData>
    <row r="1" spans="1:14" ht="18.75" customHeight="1" x14ac:dyDescent="0.25">
      <c r="A1" s="1"/>
      <c r="C1" s="13" t="s">
        <v>15</v>
      </c>
      <c r="D1" s="75">
        <v>45109</v>
      </c>
      <c r="E1" s="60"/>
      <c r="F1" s="61"/>
      <c r="I1" s="14" t="s">
        <v>16</v>
      </c>
      <c r="J1" s="62"/>
      <c r="K1" s="63"/>
      <c r="L1" s="64"/>
    </row>
    <row r="2" spans="1:14" ht="18.75" customHeight="1" x14ac:dyDescent="0.25">
      <c r="C2" s="13" t="s">
        <v>31</v>
      </c>
      <c r="D2" s="59" t="s">
        <v>38</v>
      </c>
      <c r="E2" s="60"/>
      <c r="F2" s="61"/>
      <c r="I2" s="14" t="s">
        <v>31</v>
      </c>
      <c r="J2" s="62"/>
      <c r="K2" s="63"/>
      <c r="L2" s="64"/>
    </row>
    <row r="3" spans="1:14" ht="24" thickBot="1" x14ac:dyDescent="0.3">
      <c r="B3" s="66"/>
      <c r="C3" s="67" t="s">
        <v>24</v>
      </c>
      <c r="D3" s="67"/>
      <c r="E3" s="67"/>
      <c r="F3" s="67"/>
      <c r="G3" s="67"/>
      <c r="H3" s="67"/>
      <c r="I3" s="67"/>
      <c r="J3" s="67"/>
      <c r="K3" s="67"/>
      <c r="L3" s="67"/>
    </row>
    <row r="4" spans="1:14" ht="19.5" thickBot="1" x14ac:dyDescent="0.3">
      <c r="B4" s="66"/>
      <c r="C4" s="55" t="s">
        <v>2</v>
      </c>
      <c r="D4" s="55" t="s">
        <v>3</v>
      </c>
      <c r="E4" s="69" t="s">
        <v>0</v>
      </c>
      <c r="F4" s="70"/>
      <c r="G4" s="70"/>
      <c r="H4" s="71"/>
      <c r="I4" s="72" t="s">
        <v>1</v>
      </c>
      <c r="J4" s="73"/>
      <c r="K4" s="73"/>
      <c r="L4" s="74"/>
    </row>
    <row r="5" spans="1:14" ht="32.25" thickBot="1" x14ac:dyDescent="0.3">
      <c r="B5" s="2"/>
      <c r="C5" s="54"/>
      <c r="D5" s="68"/>
      <c r="E5" s="12" t="s">
        <v>4</v>
      </c>
      <c r="F5" s="12" t="s">
        <v>32</v>
      </c>
      <c r="G5" s="12" t="s">
        <v>5</v>
      </c>
      <c r="H5" s="12" t="s">
        <v>6</v>
      </c>
      <c r="I5" s="8" t="s">
        <v>4</v>
      </c>
      <c r="J5" s="12" t="s">
        <v>32</v>
      </c>
      <c r="K5" s="12" t="s">
        <v>5</v>
      </c>
      <c r="L5" s="15" t="s">
        <v>6</v>
      </c>
    </row>
    <row r="6" spans="1:14" ht="16.5" customHeight="1" x14ac:dyDescent="0.25">
      <c r="B6" s="2"/>
      <c r="C6" s="45" t="s">
        <v>21</v>
      </c>
      <c r="D6" s="16">
        <v>3122</v>
      </c>
      <c r="E6" s="17">
        <v>42</v>
      </c>
      <c r="F6" s="18"/>
      <c r="G6" s="18">
        <v>40</v>
      </c>
      <c r="H6" s="19">
        <f t="shared" ref="H6:H17" si="0">(E6-G6)+M6</f>
        <v>2</v>
      </c>
      <c r="I6" s="18">
        <f t="shared" ref="I6:I17" si="1">G6</f>
        <v>40</v>
      </c>
      <c r="J6" s="20"/>
      <c r="K6" s="17">
        <f>20+14</f>
        <v>34</v>
      </c>
      <c r="L6" s="19">
        <f t="shared" ref="L6:L17" si="2">(I6-K6)+N6</f>
        <v>6</v>
      </c>
      <c r="M6">
        <f t="shared" ref="M6:M17" si="3">F6*20</f>
        <v>0</v>
      </c>
      <c r="N6">
        <f t="shared" ref="N6:N17" si="4">J6*20</f>
        <v>0</v>
      </c>
    </row>
    <row r="7" spans="1:14" ht="15.75" customHeight="1" thickBot="1" x14ac:dyDescent="0.3">
      <c r="B7" s="2"/>
      <c r="C7" s="46"/>
      <c r="D7" s="21">
        <v>3125</v>
      </c>
      <c r="E7" s="22"/>
      <c r="F7" s="23"/>
      <c r="G7" s="23"/>
      <c r="H7" s="24">
        <f t="shared" si="0"/>
        <v>0</v>
      </c>
      <c r="I7" s="23">
        <f t="shared" si="1"/>
        <v>0</v>
      </c>
      <c r="J7" s="25"/>
      <c r="K7" s="22"/>
      <c r="L7" s="24">
        <f t="shared" si="2"/>
        <v>0</v>
      </c>
      <c r="M7">
        <f t="shared" si="3"/>
        <v>0</v>
      </c>
      <c r="N7">
        <f t="shared" si="4"/>
        <v>0</v>
      </c>
    </row>
    <row r="8" spans="1:14" ht="15.75" x14ac:dyDescent="0.25">
      <c r="B8" s="2"/>
      <c r="C8" s="45" t="s">
        <v>7</v>
      </c>
      <c r="D8" s="16" t="s">
        <v>8</v>
      </c>
      <c r="E8" s="17"/>
      <c r="F8" s="18"/>
      <c r="G8" s="18"/>
      <c r="H8" s="19">
        <f t="shared" si="0"/>
        <v>0</v>
      </c>
      <c r="I8" s="18">
        <f t="shared" si="1"/>
        <v>0</v>
      </c>
      <c r="J8" s="20"/>
      <c r="K8" s="17"/>
      <c r="L8" s="19">
        <f t="shared" si="2"/>
        <v>0</v>
      </c>
      <c r="M8">
        <f t="shared" si="3"/>
        <v>0</v>
      </c>
      <c r="N8">
        <f t="shared" si="4"/>
        <v>0</v>
      </c>
    </row>
    <row r="9" spans="1:14" ht="16.5" thickBot="1" x14ac:dyDescent="0.3">
      <c r="B9" s="2"/>
      <c r="C9" s="46"/>
      <c r="D9" s="26" t="s">
        <v>22</v>
      </c>
      <c r="E9" s="22"/>
      <c r="F9" s="23"/>
      <c r="G9" s="23"/>
      <c r="H9" s="24">
        <f t="shared" si="0"/>
        <v>0</v>
      </c>
      <c r="I9" s="23">
        <f t="shared" si="1"/>
        <v>0</v>
      </c>
      <c r="J9" s="25"/>
      <c r="K9" s="22"/>
      <c r="L9" s="24">
        <f t="shared" si="2"/>
        <v>0</v>
      </c>
      <c r="M9">
        <f t="shared" si="3"/>
        <v>0</v>
      </c>
      <c r="N9">
        <f t="shared" si="4"/>
        <v>0</v>
      </c>
    </row>
    <row r="10" spans="1:14" ht="15.75" x14ac:dyDescent="0.25">
      <c r="B10" s="2"/>
      <c r="C10" s="45" t="s">
        <v>9</v>
      </c>
      <c r="D10" s="16" t="s">
        <v>8</v>
      </c>
      <c r="E10" s="17">
        <v>35</v>
      </c>
      <c r="F10" s="18">
        <v>1</v>
      </c>
      <c r="G10" s="18">
        <v>46</v>
      </c>
      <c r="H10" s="19">
        <f t="shared" si="0"/>
        <v>9</v>
      </c>
      <c r="I10" s="18">
        <f t="shared" si="1"/>
        <v>46</v>
      </c>
      <c r="J10" s="20"/>
      <c r="K10" s="17">
        <f>15+12</f>
        <v>27</v>
      </c>
      <c r="L10" s="19">
        <f t="shared" si="2"/>
        <v>19</v>
      </c>
      <c r="M10">
        <f t="shared" si="3"/>
        <v>20</v>
      </c>
      <c r="N10">
        <f t="shared" si="4"/>
        <v>0</v>
      </c>
    </row>
    <row r="11" spans="1:14" ht="16.5" thickBot="1" x14ac:dyDescent="0.3">
      <c r="B11" s="2"/>
      <c r="C11" s="46"/>
      <c r="D11" s="26" t="s">
        <v>22</v>
      </c>
      <c r="E11" s="22">
        <v>55</v>
      </c>
      <c r="F11" s="23"/>
      <c r="G11" s="23">
        <v>48</v>
      </c>
      <c r="H11" s="24">
        <f t="shared" si="0"/>
        <v>7</v>
      </c>
      <c r="I11" s="23">
        <f t="shared" si="1"/>
        <v>48</v>
      </c>
      <c r="J11" s="25"/>
      <c r="K11" s="22">
        <f>9+27</f>
        <v>36</v>
      </c>
      <c r="L11" s="24">
        <f t="shared" si="2"/>
        <v>12</v>
      </c>
      <c r="M11">
        <f t="shared" si="3"/>
        <v>0</v>
      </c>
      <c r="N11">
        <f t="shared" si="4"/>
        <v>0</v>
      </c>
    </row>
    <row r="12" spans="1:14" ht="15.75" x14ac:dyDescent="0.25">
      <c r="B12" s="2"/>
      <c r="C12" s="65" t="s">
        <v>10</v>
      </c>
      <c r="D12" s="16" t="s">
        <v>8</v>
      </c>
      <c r="E12" s="17">
        <v>22</v>
      </c>
      <c r="F12" s="18"/>
      <c r="G12" s="18">
        <v>22</v>
      </c>
      <c r="H12" s="19">
        <f t="shared" si="0"/>
        <v>0</v>
      </c>
      <c r="I12" s="18">
        <f t="shared" si="1"/>
        <v>22</v>
      </c>
      <c r="J12" s="20"/>
      <c r="K12" s="17">
        <v>22</v>
      </c>
      <c r="L12" s="19">
        <f t="shared" si="2"/>
        <v>0</v>
      </c>
      <c r="M12">
        <f t="shared" si="3"/>
        <v>0</v>
      </c>
      <c r="N12">
        <f t="shared" si="4"/>
        <v>0</v>
      </c>
    </row>
    <row r="13" spans="1:14" ht="16.5" thickBot="1" x14ac:dyDescent="0.3">
      <c r="B13" s="2"/>
      <c r="C13" s="46"/>
      <c r="D13" s="26" t="s">
        <v>22</v>
      </c>
      <c r="E13" s="22">
        <v>15</v>
      </c>
      <c r="F13" s="23"/>
      <c r="G13" s="23">
        <v>15</v>
      </c>
      <c r="H13" s="24">
        <f t="shared" si="0"/>
        <v>0</v>
      </c>
      <c r="I13" s="23">
        <f t="shared" si="1"/>
        <v>15</v>
      </c>
      <c r="J13" s="25"/>
      <c r="K13" s="22">
        <v>15</v>
      </c>
      <c r="L13" s="24">
        <f t="shared" si="2"/>
        <v>0</v>
      </c>
      <c r="M13">
        <f t="shared" si="3"/>
        <v>0</v>
      </c>
      <c r="N13">
        <f t="shared" si="4"/>
        <v>0</v>
      </c>
    </row>
    <row r="14" spans="1:14" ht="15.75" x14ac:dyDescent="0.25">
      <c r="B14" s="2"/>
      <c r="C14" s="56" t="s">
        <v>17</v>
      </c>
      <c r="D14" s="16" t="s">
        <v>8</v>
      </c>
      <c r="E14" s="17"/>
      <c r="F14" s="18"/>
      <c r="G14" s="18"/>
      <c r="H14" s="19">
        <f t="shared" si="0"/>
        <v>0</v>
      </c>
      <c r="I14" s="18">
        <f t="shared" si="1"/>
        <v>0</v>
      </c>
      <c r="J14" s="20"/>
      <c r="K14" s="17"/>
      <c r="L14" s="19">
        <f t="shared" si="2"/>
        <v>0</v>
      </c>
      <c r="M14">
        <f t="shared" si="3"/>
        <v>0</v>
      </c>
      <c r="N14">
        <f t="shared" si="4"/>
        <v>0</v>
      </c>
    </row>
    <row r="15" spans="1:14" ht="16.5" thickBot="1" x14ac:dyDescent="0.3">
      <c r="B15" s="2"/>
      <c r="C15" s="57"/>
      <c r="D15" s="26" t="s">
        <v>22</v>
      </c>
      <c r="E15" s="22"/>
      <c r="F15" s="23"/>
      <c r="G15" s="23"/>
      <c r="H15" s="24">
        <f t="shared" si="0"/>
        <v>0</v>
      </c>
      <c r="I15" s="23">
        <f t="shared" si="1"/>
        <v>0</v>
      </c>
      <c r="J15" s="25"/>
      <c r="K15" s="22"/>
      <c r="L15" s="24">
        <f t="shared" si="2"/>
        <v>0</v>
      </c>
      <c r="M15">
        <f t="shared" si="3"/>
        <v>0</v>
      </c>
      <c r="N15">
        <f t="shared" si="4"/>
        <v>0</v>
      </c>
    </row>
    <row r="16" spans="1:14" ht="15.75" x14ac:dyDescent="0.25">
      <c r="B16" s="2"/>
      <c r="C16" s="56" t="s">
        <v>18</v>
      </c>
      <c r="D16" s="16" t="s">
        <v>8</v>
      </c>
      <c r="E16" s="18">
        <v>56</v>
      </c>
      <c r="F16" s="18">
        <v>2</v>
      </c>
      <c r="G16" s="18">
        <v>76</v>
      </c>
      <c r="H16" s="19">
        <f t="shared" si="0"/>
        <v>20</v>
      </c>
      <c r="I16" s="18">
        <f t="shared" si="1"/>
        <v>76</v>
      </c>
      <c r="J16" s="20"/>
      <c r="K16" s="18">
        <f>42+7</f>
        <v>49</v>
      </c>
      <c r="L16" s="19">
        <f t="shared" si="2"/>
        <v>27</v>
      </c>
      <c r="M16">
        <f t="shared" si="3"/>
        <v>40</v>
      </c>
      <c r="N16">
        <f t="shared" si="4"/>
        <v>0</v>
      </c>
    </row>
    <row r="17" spans="2:37" ht="16.5" thickBot="1" x14ac:dyDescent="0.3">
      <c r="B17" s="2"/>
      <c r="C17" s="57"/>
      <c r="D17" s="26" t="s">
        <v>22</v>
      </c>
      <c r="E17" s="23">
        <v>50</v>
      </c>
      <c r="F17" s="23">
        <v>2</v>
      </c>
      <c r="G17" s="23">
        <v>61</v>
      </c>
      <c r="H17" s="24">
        <f t="shared" si="0"/>
        <v>29</v>
      </c>
      <c r="I17" s="23">
        <f t="shared" si="1"/>
        <v>61</v>
      </c>
      <c r="J17" s="25"/>
      <c r="K17" s="23">
        <f>20+18</f>
        <v>38</v>
      </c>
      <c r="L17" s="24">
        <f t="shared" si="2"/>
        <v>23</v>
      </c>
      <c r="M17">
        <f t="shared" si="3"/>
        <v>40</v>
      </c>
      <c r="N17">
        <f t="shared" si="4"/>
        <v>0</v>
      </c>
    </row>
    <row r="18" spans="2:37" ht="15.75" x14ac:dyDescent="0.25">
      <c r="B18" s="2"/>
      <c r="C18" s="7"/>
      <c r="D18" s="6"/>
      <c r="E18" s="7"/>
      <c r="F18" s="7"/>
      <c r="G18" s="7"/>
      <c r="H18" s="7"/>
      <c r="I18" s="7"/>
      <c r="J18" s="7"/>
      <c r="K18" s="7"/>
      <c r="L18" s="7"/>
    </row>
    <row r="19" spans="2:37" ht="24" thickBot="1" x14ac:dyDescent="0.3">
      <c r="B19" s="2"/>
      <c r="C19" s="58" t="s">
        <v>11</v>
      </c>
      <c r="D19" s="58"/>
      <c r="E19" s="58"/>
      <c r="F19" s="58"/>
      <c r="G19" s="58"/>
      <c r="H19" s="58"/>
      <c r="I19" s="58"/>
      <c r="J19" s="58"/>
      <c r="K19" s="58"/>
      <c r="L19" s="58"/>
    </row>
    <row r="20" spans="2:37" ht="15.75" x14ac:dyDescent="0.25">
      <c r="B20" s="2"/>
      <c r="C20" s="45" t="s">
        <v>21</v>
      </c>
      <c r="D20" s="27">
        <v>3122</v>
      </c>
      <c r="E20" s="18"/>
      <c r="F20" s="18"/>
      <c r="G20" s="18"/>
      <c r="H20" s="19">
        <f t="shared" ref="H20:H29" si="5">(E20-G20)+M20</f>
        <v>0</v>
      </c>
      <c r="I20" s="18">
        <f t="shared" ref="I20:I29" si="6">G20</f>
        <v>0</v>
      </c>
      <c r="J20" s="18"/>
      <c r="K20" s="28"/>
      <c r="L20" s="19">
        <f t="shared" ref="L20:L29" si="7">(I20-K20)+N20</f>
        <v>0</v>
      </c>
      <c r="M20">
        <f t="shared" ref="M20:M29" si="8">F20*20</f>
        <v>0</v>
      </c>
      <c r="N20">
        <f t="shared" ref="N20:N29" si="9">J20*20</f>
        <v>0</v>
      </c>
    </row>
    <row r="21" spans="2:37" ht="16.5" thickBot="1" x14ac:dyDescent="0.3">
      <c r="B21" s="2"/>
      <c r="C21" s="46"/>
      <c r="D21" s="21">
        <v>3125</v>
      </c>
      <c r="E21" s="29"/>
      <c r="F21" s="23"/>
      <c r="G21" s="29"/>
      <c r="H21" s="24">
        <f t="shared" si="5"/>
        <v>0</v>
      </c>
      <c r="I21" s="23">
        <f t="shared" si="6"/>
        <v>0</v>
      </c>
      <c r="J21" s="23"/>
      <c r="K21" s="29"/>
      <c r="L21" s="24">
        <f t="shared" si="7"/>
        <v>0</v>
      </c>
      <c r="M21">
        <f t="shared" si="8"/>
        <v>0</v>
      </c>
      <c r="N21">
        <f t="shared" si="9"/>
        <v>0</v>
      </c>
    </row>
    <row r="22" spans="2:37" ht="15.75" x14ac:dyDescent="0.25">
      <c r="B22" s="2"/>
      <c r="C22" s="45" t="s">
        <v>7</v>
      </c>
      <c r="D22" s="16" t="s">
        <v>8</v>
      </c>
      <c r="E22" s="28"/>
      <c r="F22" s="18"/>
      <c r="G22" s="28"/>
      <c r="H22" s="19">
        <f t="shared" si="5"/>
        <v>0</v>
      </c>
      <c r="I22" s="18">
        <f>G22</f>
        <v>0</v>
      </c>
      <c r="J22" s="18"/>
      <c r="K22" s="28"/>
      <c r="L22" s="19">
        <f t="shared" si="7"/>
        <v>0</v>
      </c>
      <c r="M22">
        <f t="shared" si="8"/>
        <v>0</v>
      </c>
      <c r="N22">
        <f t="shared" si="9"/>
        <v>0</v>
      </c>
    </row>
    <row r="23" spans="2:37" ht="16.5" thickBot="1" x14ac:dyDescent="0.3">
      <c r="B23" s="2"/>
      <c r="C23" s="46"/>
      <c r="D23" s="26" t="s">
        <v>22</v>
      </c>
      <c r="E23" s="29"/>
      <c r="F23" s="23"/>
      <c r="G23" s="29"/>
      <c r="H23" s="24">
        <f t="shared" si="5"/>
        <v>0</v>
      </c>
      <c r="I23" s="23">
        <f t="shared" si="6"/>
        <v>0</v>
      </c>
      <c r="J23" s="23"/>
      <c r="K23" s="29"/>
      <c r="L23" s="24">
        <f t="shared" si="7"/>
        <v>0</v>
      </c>
      <c r="M23">
        <f t="shared" si="8"/>
        <v>0</v>
      </c>
      <c r="N23">
        <f t="shared" si="9"/>
        <v>0</v>
      </c>
    </row>
    <row r="24" spans="2:37" ht="15.75" x14ac:dyDescent="0.25">
      <c r="B24" s="2"/>
      <c r="C24" s="45" t="s">
        <v>9</v>
      </c>
      <c r="D24" s="16" t="s">
        <v>8</v>
      </c>
      <c r="E24" s="28"/>
      <c r="F24" s="18"/>
      <c r="G24" s="28"/>
      <c r="H24" s="19">
        <f t="shared" si="5"/>
        <v>0</v>
      </c>
      <c r="I24" s="18">
        <f t="shared" si="6"/>
        <v>0</v>
      </c>
      <c r="J24" s="18"/>
      <c r="K24" s="28"/>
      <c r="L24" s="19">
        <f t="shared" si="7"/>
        <v>0</v>
      </c>
      <c r="M24">
        <f t="shared" si="8"/>
        <v>0</v>
      </c>
      <c r="N24">
        <f t="shared" si="9"/>
        <v>0</v>
      </c>
    </row>
    <row r="25" spans="2:37" ht="16.5" thickBot="1" x14ac:dyDescent="0.3">
      <c r="B25" s="2"/>
      <c r="C25" s="46"/>
      <c r="D25" s="26" t="s">
        <v>22</v>
      </c>
      <c r="E25" s="29"/>
      <c r="F25" s="23"/>
      <c r="G25" s="29"/>
      <c r="H25" s="24">
        <f t="shared" si="5"/>
        <v>0</v>
      </c>
      <c r="I25" s="23">
        <f t="shared" si="6"/>
        <v>0</v>
      </c>
      <c r="J25" s="23"/>
      <c r="K25" s="29"/>
      <c r="L25" s="24">
        <f t="shared" si="7"/>
        <v>0</v>
      </c>
      <c r="M25">
        <f t="shared" si="8"/>
        <v>0</v>
      </c>
      <c r="N25">
        <f t="shared" si="9"/>
        <v>0</v>
      </c>
    </row>
    <row r="26" spans="2:37" ht="15.75" x14ac:dyDescent="0.25">
      <c r="B26" s="2"/>
      <c r="C26" s="45" t="s">
        <v>23</v>
      </c>
      <c r="D26" s="16" t="s">
        <v>8</v>
      </c>
      <c r="E26" s="28"/>
      <c r="F26" s="18"/>
      <c r="G26" s="28"/>
      <c r="H26" s="19">
        <f t="shared" si="5"/>
        <v>0</v>
      </c>
      <c r="I26" s="18">
        <f t="shared" si="6"/>
        <v>0</v>
      </c>
      <c r="J26" s="18"/>
      <c r="K26" s="28"/>
      <c r="L26" s="19">
        <f t="shared" si="7"/>
        <v>0</v>
      </c>
      <c r="M26">
        <f t="shared" si="8"/>
        <v>0</v>
      </c>
      <c r="N26">
        <f t="shared" si="9"/>
        <v>0</v>
      </c>
    </row>
    <row r="27" spans="2:37" ht="16.5" thickBot="1" x14ac:dyDescent="0.3">
      <c r="B27" s="2"/>
      <c r="C27" s="46"/>
      <c r="D27" s="26" t="s">
        <v>22</v>
      </c>
      <c r="E27" s="29"/>
      <c r="F27" s="23"/>
      <c r="G27" s="29"/>
      <c r="H27" s="24">
        <f t="shared" si="5"/>
        <v>0</v>
      </c>
      <c r="I27" s="23">
        <f t="shared" si="6"/>
        <v>0</v>
      </c>
      <c r="J27" s="23"/>
      <c r="K27" s="29"/>
      <c r="L27" s="24">
        <f t="shared" si="7"/>
        <v>0</v>
      </c>
      <c r="M27">
        <f t="shared" si="8"/>
        <v>0</v>
      </c>
      <c r="N27">
        <f t="shared" si="9"/>
        <v>0</v>
      </c>
    </row>
    <row r="28" spans="2:37" ht="15.75" x14ac:dyDescent="0.25">
      <c r="B28" s="2"/>
      <c r="C28" s="56" t="s">
        <v>18</v>
      </c>
      <c r="D28" s="16" t="s">
        <v>8</v>
      </c>
      <c r="E28" s="28"/>
      <c r="F28" s="18"/>
      <c r="G28" s="28"/>
      <c r="H28" s="19">
        <f t="shared" si="5"/>
        <v>0</v>
      </c>
      <c r="I28" s="18">
        <f t="shared" si="6"/>
        <v>0</v>
      </c>
      <c r="J28" s="18"/>
      <c r="K28" s="28"/>
      <c r="L28" s="19">
        <f t="shared" si="7"/>
        <v>0</v>
      </c>
      <c r="M28">
        <f t="shared" si="8"/>
        <v>0</v>
      </c>
      <c r="N28">
        <f t="shared" si="9"/>
        <v>0</v>
      </c>
    </row>
    <row r="29" spans="2:37" ht="16.5" thickBot="1" x14ac:dyDescent="0.3">
      <c r="B29" s="2"/>
      <c r="C29" s="57"/>
      <c r="D29" s="26" t="s">
        <v>22</v>
      </c>
      <c r="E29" s="29"/>
      <c r="F29" s="23"/>
      <c r="G29" s="29"/>
      <c r="H29" s="24">
        <f t="shared" si="5"/>
        <v>0</v>
      </c>
      <c r="I29" s="23">
        <f t="shared" si="6"/>
        <v>0</v>
      </c>
      <c r="J29" s="23"/>
      <c r="K29" s="29"/>
      <c r="L29" s="24">
        <f t="shared" si="7"/>
        <v>0</v>
      </c>
      <c r="M29">
        <f t="shared" si="8"/>
        <v>0</v>
      </c>
      <c r="N29">
        <f t="shared" si="9"/>
        <v>0</v>
      </c>
    </row>
    <row r="30" spans="2:37" ht="15.75" thickBot="1" x14ac:dyDescent="0.3"/>
    <row r="31" spans="2:37" ht="15" customHeight="1" x14ac:dyDescent="0.25">
      <c r="B31" s="47" t="s">
        <v>19</v>
      </c>
      <c r="C31" s="48"/>
      <c r="D31" s="48"/>
      <c r="E31" s="48"/>
      <c r="F31" s="49"/>
    </row>
    <row r="32" spans="2:37" s="4" customFormat="1" ht="15" customHeight="1" thickBot="1" x14ac:dyDescent="0.3">
      <c r="B32" s="50"/>
      <c r="C32" s="51"/>
      <c r="D32" s="51"/>
      <c r="E32" s="51"/>
      <c r="F32" s="5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</row>
    <row r="33" spans="2:37" s="4" customFormat="1" ht="45" customHeight="1" thickBot="1" x14ac:dyDescent="0.3">
      <c r="B33" s="3" t="s">
        <v>2</v>
      </c>
      <c r="C33" s="5" t="s">
        <v>12</v>
      </c>
      <c r="D33" s="9" t="s">
        <v>13</v>
      </c>
      <c r="E33" s="10" t="s">
        <v>33</v>
      </c>
      <c r="F33" s="11" t="s">
        <v>14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</row>
    <row r="34" spans="2:37" s="4" customFormat="1" ht="15" customHeight="1" x14ac:dyDescent="0.3">
      <c r="B34" s="43" t="s">
        <v>28</v>
      </c>
      <c r="C34" s="30" t="s">
        <v>15</v>
      </c>
      <c r="D34" s="32">
        <f>E6</f>
        <v>42</v>
      </c>
      <c r="E34" s="33">
        <f>F6</f>
        <v>0</v>
      </c>
      <c r="F34" s="34">
        <f>G6</f>
        <v>40</v>
      </c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</row>
    <row r="35" spans="2:37" s="4" customFormat="1" ht="15.75" customHeight="1" thickBot="1" x14ac:dyDescent="0.35">
      <c r="B35" s="44"/>
      <c r="C35" s="31" t="s">
        <v>16</v>
      </c>
      <c r="D35" s="35">
        <f>I6</f>
        <v>40</v>
      </c>
      <c r="E35" s="36">
        <f>J6</f>
        <v>0</v>
      </c>
      <c r="F35" s="37">
        <f>K6</f>
        <v>34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</row>
    <row r="36" spans="2:37" s="4" customFormat="1" ht="15.75" customHeight="1" x14ac:dyDescent="0.3">
      <c r="B36" s="43" t="s">
        <v>29</v>
      </c>
      <c r="C36" s="30" t="s">
        <v>15</v>
      </c>
      <c r="D36" s="38">
        <f>E7</f>
        <v>0</v>
      </c>
      <c r="E36" s="33">
        <f>F7</f>
        <v>0</v>
      </c>
      <c r="F36" s="34">
        <f>G7</f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</row>
    <row r="37" spans="2:37" s="4" customFormat="1" ht="15.75" customHeight="1" thickBot="1" x14ac:dyDescent="0.35">
      <c r="B37" s="44"/>
      <c r="C37" s="31" t="s">
        <v>16</v>
      </c>
      <c r="D37" s="39">
        <f>I7</f>
        <v>0</v>
      </c>
      <c r="E37" s="36">
        <f>J7</f>
        <v>0</v>
      </c>
      <c r="F37" s="37">
        <f>K7</f>
        <v>0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</row>
    <row r="38" spans="2:37" ht="15.75" x14ac:dyDescent="0.3">
      <c r="B38" s="55" t="s">
        <v>7</v>
      </c>
      <c r="C38" s="30" t="s">
        <v>15</v>
      </c>
      <c r="D38" s="38">
        <f>E8</f>
        <v>0</v>
      </c>
      <c r="E38" s="33">
        <f>F8</f>
        <v>0</v>
      </c>
      <c r="F38" s="34">
        <f>G8</f>
        <v>0</v>
      </c>
    </row>
    <row r="39" spans="2:37" ht="16.5" thickBot="1" x14ac:dyDescent="0.35">
      <c r="B39" s="54"/>
      <c r="C39" s="31" t="s">
        <v>16</v>
      </c>
      <c r="D39" s="39">
        <f>I8</f>
        <v>0</v>
      </c>
      <c r="E39" s="36">
        <f>J8</f>
        <v>0</v>
      </c>
      <c r="F39" s="37">
        <f>K8</f>
        <v>0</v>
      </c>
    </row>
    <row r="40" spans="2:37" ht="15.75" x14ac:dyDescent="0.3">
      <c r="B40" s="55" t="s">
        <v>9</v>
      </c>
      <c r="C40" s="30" t="s">
        <v>15</v>
      </c>
      <c r="D40" s="38">
        <f>E10</f>
        <v>35</v>
      </c>
      <c r="E40" s="33">
        <f>F10</f>
        <v>1</v>
      </c>
      <c r="F40" s="34">
        <f>G10</f>
        <v>46</v>
      </c>
    </row>
    <row r="41" spans="2:37" ht="16.5" thickBot="1" x14ac:dyDescent="0.35">
      <c r="B41" s="54"/>
      <c r="C41" s="31" t="s">
        <v>16</v>
      </c>
      <c r="D41" s="39">
        <f>I10</f>
        <v>46</v>
      </c>
      <c r="E41" s="36">
        <f>J10</f>
        <v>0</v>
      </c>
      <c r="F41" s="37">
        <f>K10</f>
        <v>27</v>
      </c>
    </row>
    <row r="42" spans="2:37" ht="15.75" x14ac:dyDescent="0.3">
      <c r="B42" s="55" t="s">
        <v>10</v>
      </c>
      <c r="C42" s="30" t="s">
        <v>15</v>
      </c>
      <c r="D42" s="38">
        <f>E12</f>
        <v>22</v>
      </c>
      <c r="E42" s="33">
        <f>F12</f>
        <v>0</v>
      </c>
      <c r="F42" s="34">
        <f>G12</f>
        <v>22</v>
      </c>
    </row>
    <row r="43" spans="2:37" ht="16.5" thickBot="1" x14ac:dyDescent="0.35">
      <c r="B43" s="54"/>
      <c r="C43" s="31" t="s">
        <v>16</v>
      </c>
      <c r="D43" s="39">
        <f>I12</f>
        <v>22</v>
      </c>
      <c r="E43" s="36">
        <f>J12</f>
        <v>0</v>
      </c>
      <c r="F43" s="37">
        <f>K12</f>
        <v>22</v>
      </c>
    </row>
    <row r="44" spans="2:37" ht="15.75" x14ac:dyDescent="0.3">
      <c r="B44" s="55" t="s">
        <v>17</v>
      </c>
      <c r="C44" s="30" t="s">
        <v>15</v>
      </c>
      <c r="D44" s="38">
        <f>E14</f>
        <v>0</v>
      </c>
      <c r="E44" s="33">
        <f>F14</f>
        <v>0</v>
      </c>
      <c r="F44" s="34">
        <f>G14</f>
        <v>0</v>
      </c>
    </row>
    <row r="45" spans="2:37" ht="16.5" thickBot="1" x14ac:dyDescent="0.35">
      <c r="B45" s="54"/>
      <c r="C45" s="31" t="s">
        <v>16</v>
      </c>
      <c r="D45" s="39">
        <f>I14</f>
        <v>0</v>
      </c>
      <c r="E45" s="36">
        <f>J14</f>
        <v>0</v>
      </c>
      <c r="F45" s="37">
        <f>K14</f>
        <v>0</v>
      </c>
    </row>
    <row r="46" spans="2:37" ht="15.75" x14ac:dyDescent="0.3">
      <c r="B46" s="55" t="s">
        <v>18</v>
      </c>
      <c r="C46" s="30" t="s">
        <v>15</v>
      </c>
      <c r="D46" s="38">
        <f>E16</f>
        <v>56</v>
      </c>
      <c r="E46" s="33">
        <f>F16</f>
        <v>2</v>
      </c>
      <c r="F46" s="34">
        <f>G16</f>
        <v>76</v>
      </c>
    </row>
    <row r="47" spans="2:37" ht="16.5" thickBot="1" x14ac:dyDescent="0.35">
      <c r="B47" s="54"/>
      <c r="C47" s="31" t="s">
        <v>16</v>
      </c>
      <c r="D47" s="39">
        <f>I16</f>
        <v>76</v>
      </c>
      <c r="E47" s="36">
        <f>J17</f>
        <v>0</v>
      </c>
      <c r="F47" s="37">
        <f>K16</f>
        <v>49</v>
      </c>
    </row>
    <row r="48" spans="2:37" ht="15.75" thickBot="1" x14ac:dyDescent="0.3"/>
    <row r="49" spans="2:6" ht="15" customHeight="1" x14ac:dyDescent="0.25">
      <c r="B49" s="47" t="s">
        <v>20</v>
      </c>
      <c r="C49" s="48"/>
      <c r="D49" s="48"/>
      <c r="E49" s="48"/>
      <c r="F49" s="49"/>
    </row>
    <row r="50" spans="2:6" ht="15.75" customHeight="1" thickBot="1" x14ac:dyDescent="0.3">
      <c r="B50" s="50"/>
      <c r="C50" s="51"/>
      <c r="D50" s="51"/>
      <c r="E50" s="51"/>
      <c r="F50" s="52"/>
    </row>
    <row r="51" spans="2:6" ht="45" customHeight="1" thickBot="1" x14ac:dyDescent="0.3">
      <c r="B51" s="3" t="s">
        <v>2</v>
      </c>
      <c r="C51" s="5" t="s">
        <v>12</v>
      </c>
      <c r="D51" s="9" t="s">
        <v>13</v>
      </c>
      <c r="E51" s="10" t="s">
        <v>33</v>
      </c>
      <c r="F51" s="11" t="s">
        <v>14</v>
      </c>
    </row>
    <row r="52" spans="2:6" ht="15.75" x14ac:dyDescent="0.3">
      <c r="B52" s="55" t="s">
        <v>7</v>
      </c>
      <c r="C52" s="30" t="s">
        <v>15</v>
      </c>
      <c r="D52" s="38">
        <f>E9</f>
        <v>0</v>
      </c>
      <c r="E52" s="33">
        <f>F9</f>
        <v>0</v>
      </c>
      <c r="F52" s="34">
        <f>G9</f>
        <v>0</v>
      </c>
    </row>
    <row r="53" spans="2:6" ht="16.5" thickBot="1" x14ac:dyDescent="0.35">
      <c r="B53" s="54"/>
      <c r="C53" s="31" t="s">
        <v>16</v>
      </c>
      <c r="D53" s="39">
        <f>I9</f>
        <v>0</v>
      </c>
      <c r="E53" s="36">
        <f>J9</f>
        <v>0</v>
      </c>
      <c r="F53" s="37">
        <f>K9</f>
        <v>0</v>
      </c>
    </row>
    <row r="54" spans="2:6" ht="15.75" x14ac:dyDescent="0.3">
      <c r="B54" s="55" t="s">
        <v>9</v>
      </c>
      <c r="C54" s="30" t="s">
        <v>15</v>
      </c>
      <c r="D54" s="38">
        <f>E11</f>
        <v>55</v>
      </c>
      <c r="E54" s="33">
        <f>F11</f>
        <v>0</v>
      </c>
      <c r="F54" s="34">
        <f>G11</f>
        <v>48</v>
      </c>
    </row>
    <row r="55" spans="2:6" ht="16.5" thickBot="1" x14ac:dyDescent="0.35">
      <c r="B55" s="54"/>
      <c r="C55" s="31" t="s">
        <v>16</v>
      </c>
      <c r="D55" s="39">
        <f>I11</f>
        <v>48</v>
      </c>
      <c r="E55" s="36">
        <f>J11</f>
        <v>0</v>
      </c>
      <c r="F55" s="37">
        <f>K11</f>
        <v>36</v>
      </c>
    </row>
    <row r="56" spans="2:6" ht="15.75" x14ac:dyDescent="0.3">
      <c r="B56" s="55" t="s">
        <v>10</v>
      </c>
      <c r="C56" s="30" t="s">
        <v>15</v>
      </c>
      <c r="D56" s="38">
        <f>E13</f>
        <v>15</v>
      </c>
      <c r="E56" s="33">
        <f>F13</f>
        <v>0</v>
      </c>
      <c r="F56" s="34">
        <f>G13</f>
        <v>15</v>
      </c>
    </row>
    <row r="57" spans="2:6" ht="16.5" thickBot="1" x14ac:dyDescent="0.35">
      <c r="B57" s="54"/>
      <c r="C57" s="31" t="s">
        <v>16</v>
      </c>
      <c r="D57" s="39">
        <f>I13</f>
        <v>15</v>
      </c>
      <c r="E57" s="36">
        <f>J13</f>
        <v>0</v>
      </c>
      <c r="F57" s="37">
        <f>K13</f>
        <v>15</v>
      </c>
    </row>
    <row r="58" spans="2:6" ht="15.75" x14ac:dyDescent="0.3">
      <c r="B58" s="55" t="s">
        <v>17</v>
      </c>
      <c r="C58" s="30" t="s">
        <v>15</v>
      </c>
      <c r="D58" s="38">
        <f>E15</f>
        <v>0</v>
      </c>
      <c r="E58" s="33">
        <f>F15</f>
        <v>0</v>
      </c>
      <c r="F58" s="34">
        <f>G15</f>
        <v>0</v>
      </c>
    </row>
    <row r="59" spans="2:6" ht="16.5" thickBot="1" x14ac:dyDescent="0.35">
      <c r="B59" s="54"/>
      <c r="C59" s="31" t="s">
        <v>16</v>
      </c>
      <c r="D59" s="39">
        <f>I15</f>
        <v>0</v>
      </c>
      <c r="E59" s="36">
        <f>J15</f>
        <v>0</v>
      </c>
      <c r="F59" s="37">
        <f>K15</f>
        <v>0</v>
      </c>
    </row>
    <row r="60" spans="2:6" ht="15.75" x14ac:dyDescent="0.3">
      <c r="B60" s="55" t="s">
        <v>18</v>
      </c>
      <c r="C60" s="30" t="s">
        <v>15</v>
      </c>
      <c r="D60" s="38">
        <f>E17</f>
        <v>50</v>
      </c>
      <c r="E60" s="33">
        <f>F17</f>
        <v>2</v>
      </c>
      <c r="F60" s="34">
        <f>G17</f>
        <v>61</v>
      </c>
    </row>
    <row r="61" spans="2:6" ht="16.5" thickBot="1" x14ac:dyDescent="0.35">
      <c r="B61" s="54"/>
      <c r="C61" s="31" t="s">
        <v>16</v>
      </c>
      <c r="D61" s="39">
        <f>I17</f>
        <v>61</v>
      </c>
      <c r="E61" s="36">
        <f>J17</f>
        <v>0</v>
      </c>
      <c r="F61" s="37">
        <f>K17</f>
        <v>38</v>
      </c>
    </row>
    <row r="62" spans="2:6" ht="15.75" thickBot="1" x14ac:dyDescent="0.3"/>
    <row r="63" spans="2:6" ht="15" customHeight="1" x14ac:dyDescent="0.25">
      <c r="B63" s="47" t="s">
        <v>25</v>
      </c>
      <c r="C63" s="48"/>
      <c r="D63" s="48"/>
      <c r="E63" s="48"/>
      <c r="F63" s="49"/>
    </row>
    <row r="64" spans="2:6" ht="15.75" customHeight="1" thickBot="1" x14ac:dyDescent="0.3">
      <c r="B64" s="50"/>
      <c r="C64" s="51"/>
      <c r="D64" s="51"/>
      <c r="E64" s="51"/>
      <c r="F64" s="52"/>
    </row>
    <row r="65" spans="2:6" ht="45" customHeight="1" thickBot="1" x14ac:dyDescent="0.3">
      <c r="B65" s="3" t="s">
        <v>2</v>
      </c>
      <c r="C65" s="5" t="s">
        <v>12</v>
      </c>
      <c r="D65" s="9" t="s">
        <v>13</v>
      </c>
      <c r="E65" s="10" t="s">
        <v>33</v>
      </c>
      <c r="F65" s="11" t="s">
        <v>14</v>
      </c>
    </row>
    <row r="66" spans="2:6" ht="15.75" x14ac:dyDescent="0.3">
      <c r="B66" s="43" t="s">
        <v>28</v>
      </c>
      <c r="C66" s="30" t="s">
        <v>15</v>
      </c>
      <c r="D66" s="38">
        <f>E20</f>
        <v>0</v>
      </c>
      <c r="E66" s="33">
        <f>F20</f>
        <v>0</v>
      </c>
      <c r="F66" s="34">
        <f>G20</f>
        <v>0</v>
      </c>
    </row>
    <row r="67" spans="2:6" ht="16.5" thickBot="1" x14ac:dyDescent="0.35">
      <c r="B67" s="44"/>
      <c r="C67" s="31" t="s">
        <v>16</v>
      </c>
      <c r="D67" s="39">
        <f>I20</f>
        <v>0</v>
      </c>
      <c r="E67" s="36">
        <f>J20</f>
        <v>0</v>
      </c>
      <c r="F67" s="37">
        <f>K20</f>
        <v>0</v>
      </c>
    </row>
    <row r="68" spans="2:6" ht="15.75" x14ac:dyDescent="0.3">
      <c r="B68" s="43" t="s">
        <v>29</v>
      </c>
      <c r="C68" s="30" t="s">
        <v>15</v>
      </c>
      <c r="D68" s="38">
        <f>E21</f>
        <v>0</v>
      </c>
      <c r="E68" s="33">
        <f>F21</f>
        <v>0</v>
      </c>
      <c r="F68" s="34">
        <f>G21</f>
        <v>0</v>
      </c>
    </row>
    <row r="69" spans="2:6" ht="16.5" thickBot="1" x14ac:dyDescent="0.35">
      <c r="B69" s="44"/>
      <c r="C69" s="31" t="s">
        <v>16</v>
      </c>
      <c r="D69" s="39">
        <f>I21</f>
        <v>0</v>
      </c>
      <c r="E69" s="36">
        <f>J21</f>
        <v>0</v>
      </c>
      <c r="F69" s="37">
        <f>K21</f>
        <v>0</v>
      </c>
    </row>
    <row r="70" spans="2:6" ht="15.75" x14ac:dyDescent="0.3">
      <c r="B70" s="55" t="s">
        <v>7</v>
      </c>
      <c r="C70" s="30" t="s">
        <v>15</v>
      </c>
      <c r="D70" s="38">
        <f>E22</f>
        <v>0</v>
      </c>
      <c r="E70" s="33">
        <f>F22</f>
        <v>0</v>
      </c>
      <c r="F70" s="34">
        <f>G22</f>
        <v>0</v>
      </c>
    </row>
    <row r="71" spans="2:6" ht="16.5" thickBot="1" x14ac:dyDescent="0.35">
      <c r="B71" s="54"/>
      <c r="C71" s="31" t="s">
        <v>16</v>
      </c>
      <c r="D71" s="39">
        <f>I22</f>
        <v>0</v>
      </c>
      <c r="E71" s="36">
        <f>J22</f>
        <v>0</v>
      </c>
      <c r="F71" s="37">
        <f>K22</f>
        <v>0</v>
      </c>
    </row>
    <row r="72" spans="2:6" ht="15.75" x14ac:dyDescent="0.3">
      <c r="B72" s="55" t="s">
        <v>9</v>
      </c>
      <c r="C72" s="30" t="s">
        <v>15</v>
      </c>
      <c r="D72" s="38">
        <f>E24</f>
        <v>0</v>
      </c>
      <c r="E72" s="33">
        <f>F24</f>
        <v>0</v>
      </c>
      <c r="F72" s="34">
        <f>G24</f>
        <v>0</v>
      </c>
    </row>
    <row r="73" spans="2:6" ht="16.5" thickBot="1" x14ac:dyDescent="0.35">
      <c r="B73" s="54"/>
      <c r="C73" s="31" t="s">
        <v>16</v>
      </c>
      <c r="D73" s="39">
        <f>I24</f>
        <v>0</v>
      </c>
      <c r="E73" s="36">
        <f>J24</f>
        <v>0</v>
      </c>
      <c r="F73" s="37">
        <f>K24</f>
        <v>0</v>
      </c>
    </row>
    <row r="74" spans="2:6" ht="15.75" x14ac:dyDescent="0.3">
      <c r="B74" s="43" t="s">
        <v>26</v>
      </c>
      <c r="C74" s="30" t="s">
        <v>15</v>
      </c>
      <c r="D74" s="38">
        <f>E26</f>
        <v>0</v>
      </c>
      <c r="E74" s="33">
        <f>F26</f>
        <v>0</v>
      </c>
      <c r="F74" s="34">
        <f>G26</f>
        <v>0</v>
      </c>
    </row>
    <row r="75" spans="2:6" ht="16.5" thickBot="1" x14ac:dyDescent="0.35">
      <c r="B75" s="44"/>
      <c r="C75" s="31" t="s">
        <v>16</v>
      </c>
      <c r="D75" s="39">
        <f>I26</f>
        <v>0</v>
      </c>
      <c r="E75" s="36">
        <f>J26</f>
        <v>0</v>
      </c>
      <c r="F75" s="37">
        <f>K26</f>
        <v>0</v>
      </c>
    </row>
    <row r="76" spans="2:6" ht="15.75" customHeight="1" x14ac:dyDescent="0.3">
      <c r="B76" s="45" t="s">
        <v>30</v>
      </c>
      <c r="C76" s="30" t="s">
        <v>15</v>
      </c>
      <c r="D76" s="38">
        <f>E28</f>
        <v>0</v>
      </c>
      <c r="E76" s="33">
        <f>F28</f>
        <v>0</v>
      </c>
      <c r="F76" s="34">
        <f>G28</f>
        <v>0</v>
      </c>
    </row>
    <row r="77" spans="2:6" ht="16.5" thickBot="1" x14ac:dyDescent="0.35">
      <c r="B77" s="46"/>
      <c r="C77" s="31" t="s">
        <v>16</v>
      </c>
      <c r="D77" s="39">
        <f>I28</f>
        <v>0</v>
      </c>
      <c r="E77" s="36">
        <f>J28</f>
        <v>0</v>
      </c>
      <c r="F77" s="37">
        <f>K28</f>
        <v>0</v>
      </c>
    </row>
    <row r="78" spans="2:6" ht="16.5" thickBot="1" x14ac:dyDescent="0.35">
      <c r="B78" s="40"/>
      <c r="C78" s="41"/>
      <c r="D78" s="42"/>
      <c r="E78" s="42"/>
      <c r="F78" s="42"/>
    </row>
    <row r="79" spans="2:6" ht="15" customHeight="1" x14ac:dyDescent="0.25">
      <c r="B79" s="47" t="s">
        <v>27</v>
      </c>
      <c r="C79" s="48"/>
      <c r="D79" s="48"/>
      <c r="E79" s="48"/>
      <c r="F79" s="49"/>
    </row>
    <row r="80" spans="2:6" ht="15.75" customHeight="1" thickBot="1" x14ac:dyDescent="0.3">
      <c r="B80" s="50"/>
      <c r="C80" s="51"/>
      <c r="D80" s="51"/>
      <c r="E80" s="51"/>
      <c r="F80" s="52"/>
    </row>
    <row r="81" spans="2:6" ht="45" customHeight="1" thickBot="1" x14ac:dyDescent="0.3">
      <c r="B81" s="3" t="s">
        <v>2</v>
      </c>
      <c r="C81" s="5" t="s">
        <v>12</v>
      </c>
      <c r="D81" s="9" t="s">
        <v>13</v>
      </c>
      <c r="E81" s="10" t="s">
        <v>33</v>
      </c>
      <c r="F81" s="11" t="s">
        <v>14</v>
      </c>
    </row>
    <row r="82" spans="2:6" ht="15.75" x14ac:dyDescent="0.3">
      <c r="B82" s="53" t="s">
        <v>7</v>
      </c>
      <c r="C82" s="30" t="s">
        <v>15</v>
      </c>
      <c r="D82" s="32">
        <f>E23</f>
        <v>0</v>
      </c>
      <c r="E82" s="33">
        <f>F23</f>
        <v>0</v>
      </c>
      <c r="F82" s="34">
        <f>G23</f>
        <v>0</v>
      </c>
    </row>
    <row r="83" spans="2:6" ht="16.5" thickBot="1" x14ac:dyDescent="0.35">
      <c r="B83" s="54"/>
      <c r="C83" s="31" t="s">
        <v>16</v>
      </c>
      <c r="D83" s="35">
        <f>I23</f>
        <v>0</v>
      </c>
      <c r="E83" s="36">
        <f>J23</f>
        <v>0</v>
      </c>
      <c r="F83" s="37">
        <f>K23</f>
        <v>0</v>
      </c>
    </row>
    <row r="84" spans="2:6" ht="15.75" x14ac:dyDescent="0.3">
      <c r="B84" s="55" t="s">
        <v>9</v>
      </c>
      <c r="C84" s="30" t="s">
        <v>15</v>
      </c>
      <c r="D84" s="32">
        <f>E25</f>
        <v>0</v>
      </c>
      <c r="E84" s="33">
        <f>F25</f>
        <v>0</v>
      </c>
      <c r="F84" s="34">
        <f>G25</f>
        <v>0</v>
      </c>
    </row>
    <row r="85" spans="2:6" ht="16.5" thickBot="1" x14ac:dyDescent="0.35">
      <c r="B85" s="54"/>
      <c r="C85" s="31" t="s">
        <v>16</v>
      </c>
      <c r="D85" s="35">
        <f>I25</f>
        <v>0</v>
      </c>
      <c r="E85" s="36">
        <f>J25</f>
        <v>0</v>
      </c>
      <c r="F85" s="37">
        <f>K25</f>
        <v>0</v>
      </c>
    </row>
    <row r="86" spans="2:6" ht="15.75" customHeight="1" x14ac:dyDescent="0.3">
      <c r="B86" s="43" t="s">
        <v>26</v>
      </c>
      <c r="C86" s="30" t="s">
        <v>15</v>
      </c>
      <c r="D86" s="32">
        <f>E27</f>
        <v>0</v>
      </c>
      <c r="E86" s="33">
        <f>F27</f>
        <v>0</v>
      </c>
      <c r="F86" s="34">
        <f>G27</f>
        <v>0</v>
      </c>
    </row>
    <row r="87" spans="2:6" ht="16.5" thickBot="1" x14ac:dyDescent="0.35">
      <c r="B87" s="44"/>
      <c r="C87" s="31" t="s">
        <v>16</v>
      </c>
      <c r="D87" s="35">
        <f>I27</f>
        <v>0</v>
      </c>
      <c r="E87" s="36">
        <f>J27</f>
        <v>0</v>
      </c>
      <c r="F87" s="37">
        <f>K27</f>
        <v>0</v>
      </c>
    </row>
    <row r="88" spans="2:6" ht="15.75" customHeight="1" x14ac:dyDescent="0.3">
      <c r="B88" s="45" t="s">
        <v>30</v>
      </c>
      <c r="C88" s="30" t="s">
        <v>15</v>
      </c>
      <c r="D88" s="32">
        <f>E29</f>
        <v>0</v>
      </c>
      <c r="E88" s="33">
        <f>F29</f>
        <v>0</v>
      </c>
      <c r="F88" s="34">
        <f>G29</f>
        <v>0</v>
      </c>
    </row>
    <row r="89" spans="2:6" ht="16.5" thickBot="1" x14ac:dyDescent="0.35">
      <c r="B89" s="46"/>
      <c r="C89" s="31" t="s">
        <v>16</v>
      </c>
      <c r="D89" s="35">
        <f>I29</f>
        <v>0</v>
      </c>
      <c r="E89" s="36">
        <f>J29</f>
        <v>0</v>
      </c>
      <c r="F89" s="37">
        <f>K29</f>
        <v>0</v>
      </c>
    </row>
  </sheetData>
  <mergeCells count="48">
    <mergeCell ref="B3:B4"/>
    <mergeCell ref="C3:L3"/>
    <mergeCell ref="C4:C5"/>
    <mergeCell ref="D4:D5"/>
    <mergeCell ref="E4:H4"/>
    <mergeCell ref="I4:L4"/>
    <mergeCell ref="C16:C17"/>
    <mergeCell ref="D1:F1"/>
    <mergeCell ref="J1:L1"/>
    <mergeCell ref="D2:F2"/>
    <mergeCell ref="J2:L2"/>
    <mergeCell ref="C6:C7"/>
    <mergeCell ref="C8:C9"/>
    <mergeCell ref="C10:C11"/>
    <mergeCell ref="C12:C13"/>
    <mergeCell ref="C14:C15"/>
    <mergeCell ref="B42:B43"/>
    <mergeCell ref="C19:L19"/>
    <mergeCell ref="C20:C21"/>
    <mergeCell ref="C22:C23"/>
    <mergeCell ref="C24:C25"/>
    <mergeCell ref="C26:C27"/>
    <mergeCell ref="C28:C29"/>
    <mergeCell ref="B31:F32"/>
    <mergeCell ref="B34:B35"/>
    <mergeCell ref="B36:B37"/>
    <mergeCell ref="B38:B39"/>
    <mergeCell ref="B40:B41"/>
    <mergeCell ref="B70:B71"/>
    <mergeCell ref="B44:B45"/>
    <mergeCell ref="B46:B47"/>
    <mergeCell ref="B49:F50"/>
    <mergeCell ref="B52:B53"/>
    <mergeCell ref="B54:B55"/>
    <mergeCell ref="B56:B57"/>
    <mergeCell ref="B58:B59"/>
    <mergeCell ref="B60:B61"/>
    <mergeCell ref="B63:F64"/>
    <mergeCell ref="B66:B67"/>
    <mergeCell ref="B68:B69"/>
    <mergeCell ref="B86:B87"/>
    <mergeCell ref="B88:B89"/>
    <mergeCell ref="B72:B73"/>
    <mergeCell ref="B74:B75"/>
    <mergeCell ref="B76:B77"/>
    <mergeCell ref="B79:F80"/>
    <mergeCell ref="B82:B83"/>
    <mergeCell ref="B84:B85"/>
  </mergeCells>
  <conditionalFormatting sqref="H6:H17 H20:H29">
    <cfRule type="cellIs" dxfId="89" priority="3" operator="lessThan">
      <formula>0</formula>
    </cfRule>
  </conditionalFormatting>
  <conditionalFormatting sqref="L6:L17">
    <cfRule type="cellIs" dxfId="88" priority="2" operator="lessThan">
      <formula>0</formula>
    </cfRule>
  </conditionalFormatting>
  <conditionalFormatting sqref="L20:L29">
    <cfRule type="cellIs" dxfId="87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89"/>
  <sheetViews>
    <sheetView zoomScale="75" zoomScaleNormal="75" workbookViewId="0">
      <selection activeCell="S4" sqref="S4"/>
    </sheetView>
  </sheetViews>
  <sheetFormatPr defaultRowHeight="15" x14ac:dyDescent="0.25"/>
  <cols>
    <col min="2" max="2" width="16" customWidth="1"/>
    <col min="3" max="3" width="22.28515625" customWidth="1"/>
    <col min="4" max="4" width="11.28515625" customWidth="1"/>
    <col min="5" max="12" width="12.5703125" customWidth="1"/>
  </cols>
  <sheetData>
    <row r="1" spans="1:14" ht="18.75" customHeight="1" x14ac:dyDescent="0.25">
      <c r="A1" s="1"/>
      <c r="C1" s="13" t="s">
        <v>15</v>
      </c>
      <c r="D1" s="59"/>
      <c r="E1" s="60"/>
      <c r="F1" s="61"/>
      <c r="I1" s="14" t="s">
        <v>16</v>
      </c>
      <c r="J1" s="62"/>
      <c r="K1" s="63"/>
      <c r="L1" s="64"/>
    </row>
    <row r="2" spans="1:14" ht="18.75" customHeight="1" x14ac:dyDescent="0.25">
      <c r="C2" s="13" t="s">
        <v>31</v>
      </c>
      <c r="D2" s="59"/>
      <c r="E2" s="60"/>
      <c r="F2" s="61"/>
      <c r="I2" s="14" t="s">
        <v>31</v>
      </c>
      <c r="J2" s="62"/>
      <c r="K2" s="63"/>
      <c r="L2" s="64"/>
    </row>
    <row r="3" spans="1:14" ht="24" thickBot="1" x14ac:dyDescent="0.3">
      <c r="B3" s="66"/>
      <c r="C3" s="67" t="s">
        <v>24</v>
      </c>
      <c r="D3" s="67"/>
      <c r="E3" s="67"/>
      <c r="F3" s="67"/>
      <c r="G3" s="67"/>
      <c r="H3" s="67"/>
      <c r="I3" s="67"/>
      <c r="J3" s="67"/>
      <c r="K3" s="67"/>
      <c r="L3" s="67"/>
    </row>
    <row r="4" spans="1:14" ht="19.5" thickBot="1" x14ac:dyDescent="0.3">
      <c r="B4" s="66"/>
      <c r="C4" s="55" t="s">
        <v>2</v>
      </c>
      <c r="D4" s="55" t="s">
        <v>3</v>
      </c>
      <c r="E4" s="69" t="s">
        <v>0</v>
      </c>
      <c r="F4" s="70"/>
      <c r="G4" s="70"/>
      <c r="H4" s="71"/>
      <c r="I4" s="72" t="s">
        <v>1</v>
      </c>
      <c r="J4" s="73"/>
      <c r="K4" s="73"/>
      <c r="L4" s="74"/>
    </row>
    <row r="5" spans="1:14" ht="32.25" thickBot="1" x14ac:dyDescent="0.3">
      <c r="B5" s="2"/>
      <c r="C5" s="54"/>
      <c r="D5" s="68"/>
      <c r="E5" s="12" t="s">
        <v>4</v>
      </c>
      <c r="F5" s="12" t="s">
        <v>32</v>
      </c>
      <c r="G5" s="12" t="s">
        <v>5</v>
      </c>
      <c r="H5" s="12" t="s">
        <v>6</v>
      </c>
      <c r="I5" s="8" t="s">
        <v>4</v>
      </c>
      <c r="J5" s="12" t="s">
        <v>32</v>
      </c>
      <c r="K5" s="12" t="s">
        <v>5</v>
      </c>
      <c r="L5" s="15" t="s">
        <v>6</v>
      </c>
    </row>
    <row r="6" spans="1:14" ht="16.5" customHeight="1" x14ac:dyDescent="0.25">
      <c r="B6" s="2"/>
      <c r="C6" s="45" t="s">
        <v>21</v>
      </c>
      <c r="D6" s="16">
        <v>3122</v>
      </c>
      <c r="E6" s="17">
        <v>40</v>
      </c>
      <c r="F6" s="18"/>
      <c r="G6" s="18">
        <v>40</v>
      </c>
      <c r="H6" s="19">
        <f t="shared" ref="H6:H17" si="0">(E6-G6)+M6</f>
        <v>0</v>
      </c>
      <c r="I6" s="18">
        <f t="shared" ref="I6:I17" si="1">G6</f>
        <v>40</v>
      </c>
      <c r="J6" s="20"/>
      <c r="K6" s="17">
        <v>38</v>
      </c>
      <c r="L6" s="19">
        <f t="shared" ref="L6:L17" si="2">(I6-K6)+N6</f>
        <v>2</v>
      </c>
      <c r="M6">
        <f t="shared" ref="M6:M17" si="3">F6*20</f>
        <v>0</v>
      </c>
      <c r="N6">
        <f t="shared" ref="N6:N17" si="4">J6*20</f>
        <v>0</v>
      </c>
    </row>
    <row r="7" spans="1:14" ht="15.75" customHeight="1" thickBot="1" x14ac:dyDescent="0.3">
      <c r="B7" s="2"/>
      <c r="C7" s="46"/>
      <c r="D7" s="21">
        <v>3125</v>
      </c>
      <c r="E7" s="22"/>
      <c r="F7" s="23"/>
      <c r="G7" s="23"/>
      <c r="H7" s="24">
        <f t="shared" si="0"/>
        <v>0</v>
      </c>
      <c r="I7" s="23">
        <f t="shared" si="1"/>
        <v>0</v>
      </c>
      <c r="J7" s="25"/>
      <c r="K7" s="22"/>
      <c r="L7" s="24">
        <f t="shared" si="2"/>
        <v>0</v>
      </c>
      <c r="M7">
        <f t="shared" si="3"/>
        <v>0</v>
      </c>
      <c r="N7">
        <f t="shared" si="4"/>
        <v>0</v>
      </c>
    </row>
    <row r="8" spans="1:14" ht="15.75" x14ac:dyDescent="0.25">
      <c r="B8" s="2"/>
      <c r="C8" s="45" t="s">
        <v>7</v>
      </c>
      <c r="D8" s="16" t="s">
        <v>8</v>
      </c>
      <c r="E8" s="17"/>
      <c r="F8" s="18"/>
      <c r="G8" s="18"/>
      <c r="H8" s="19">
        <f t="shared" si="0"/>
        <v>0</v>
      </c>
      <c r="I8" s="18">
        <f t="shared" si="1"/>
        <v>0</v>
      </c>
      <c r="J8" s="20"/>
      <c r="K8" s="17"/>
      <c r="L8" s="19">
        <f t="shared" si="2"/>
        <v>0</v>
      </c>
      <c r="M8">
        <f t="shared" si="3"/>
        <v>0</v>
      </c>
      <c r="N8">
        <f t="shared" si="4"/>
        <v>0</v>
      </c>
    </row>
    <row r="9" spans="1:14" ht="16.5" thickBot="1" x14ac:dyDescent="0.3">
      <c r="B9" s="2"/>
      <c r="C9" s="46"/>
      <c r="D9" s="26" t="s">
        <v>22</v>
      </c>
      <c r="E9" s="22"/>
      <c r="F9" s="23"/>
      <c r="G9" s="23"/>
      <c r="H9" s="24">
        <f t="shared" si="0"/>
        <v>0</v>
      </c>
      <c r="I9" s="23">
        <f t="shared" si="1"/>
        <v>0</v>
      </c>
      <c r="J9" s="25"/>
      <c r="K9" s="22"/>
      <c r="L9" s="24">
        <f t="shared" si="2"/>
        <v>0</v>
      </c>
      <c r="M9">
        <f t="shared" si="3"/>
        <v>0</v>
      </c>
      <c r="N9">
        <f t="shared" si="4"/>
        <v>0</v>
      </c>
    </row>
    <row r="10" spans="1:14" ht="15.75" x14ac:dyDescent="0.25">
      <c r="B10" s="2"/>
      <c r="C10" s="45" t="s">
        <v>9</v>
      </c>
      <c r="D10" s="16" t="s">
        <v>8</v>
      </c>
      <c r="E10" s="17">
        <v>32</v>
      </c>
      <c r="F10" s="18"/>
      <c r="G10" s="18">
        <v>24</v>
      </c>
      <c r="H10" s="19">
        <f t="shared" si="0"/>
        <v>8</v>
      </c>
      <c r="I10" s="18">
        <f t="shared" si="1"/>
        <v>24</v>
      </c>
      <c r="J10" s="20"/>
      <c r="K10" s="17">
        <v>14</v>
      </c>
      <c r="L10" s="19">
        <f t="shared" si="2"/>
        <v>10</v>
      </c>
      <c r="M10">
        <f t="shared" si="3"/>
        <v>0</v>
      </c>
      <c r="N10">
        <f t="shared" si="4"/>
        <v>0</v>
      </c>
    </row>
    <row r="11" spans="1:14" ht="16.5" thickBot="1" x14ac:dyDescent="0.3">
      <c r="B11" s="2"/>
      <c r="C11" s="46"/>
      <c r="D11" s="26" t="s">
        <v>22</v>
      </c>
      <c r="E11" s="22">
        <v>44</v>
      </c>
      <c r="F11" s="23"/>
      <c r="G11" s="23">
        <v>39</v>
      </c>
      <c r="H11" s="24">
        <f t="shared" si="0"/>
        <v>5</v>
      </c>
      <c r="I11" s="23">
        <f t="shared" si="1"/>
        <v>39</v>
      </c>
      <c r="J11" s="25"/>
      <c r="K11" s="22">
        <v>26</v>
      </c>
      <c r="L11" s="24">
        <f t="shared" si="2"/>
        <v>13</v>
      </c>
      <c r="M11">
        <f t="shared" si="3"/>
        <v>0</v>
      </c>
      <c r="N11">
        <f t="shared" si="4"/>
        <v>0</v>
      </c>
    </row>
    <row r="12" spans="1:14" ht="15.75" x14ac:dyDescent="0.25">
      <c r="B12" s="2"/>
      <c r="C12" s="65" t="s">
        <v>10</v>
      </c>
      <c r="D12" s="16" t="s">
        <v>8</v>
      </c>
      <c r="E12" s="17">
        <v>18</v>
      </c>
      <c r="F12" s="18"/>
      <c r="G12" s="18">
        <v>18</v>
      </c>
      <c r="H12" s="19">
        <f t="shared" si="0"/>
        <v>0</v>
      </c>
      <c r="I12" s="18">
        <f t="shared" si="1"/>
        <v>18</v>
      </c>
      <c r="J12" s="20"/>
      <c r="K12" s="17">
        <v>18</v>
      </c>
      <c r="L12" s="19">
        <f t="shared" si="2"/>
        <v>0</v>
      </c>
      <c r="M12">
        <f t="shared" si="3"/>
        <v>0</v>
      </c>
      <c r="N12">
        <f t="shared" si="4"/>
        <v>0</v>
      </c>
    </row>
    <row r="13" spans="1:14" ht="16.5" thickBot="1" x14ac:dyDescent="0.3">
      <c r="B13" s="2"/>
      <c r="C13" s="46"/>
      <c r="D13" s="26" t="s">
        <v>22</v>
      </c>
      <c r="E13" s="22">
        <v>10</v>
      </c>
      <c r="F13" s="23"/>
      <c r="G13" s="23">
        <v>10</v>
      </c>
      <c r="H13" s="24">
        <f t="shared" si="0"/>
        <v>0</v>
      </c>
      <c r="I13" s="23">
        <f t="shared" si="1"/>
        <v>10</v>
      </c>
      <c r="J13" s="25"/>
      <c r="K13" s="22">
        <v>10</v>
      </c>
      <c r="L13" s="24">
        <f t="shared" si="2"/>
        <v>0</v>
      </c>
      <c r="M13">
        <f t="shared" si="3"/>
        <v>0</v>
      </c>
      <c r="N13">
        <f t="shared" si="4"/>
        <v>0</v>
      </c>
    </row>
    <row r="14" spans="1:14" ht="15.75" x14ac:dyDescent="0.25">
      <c r="B14" s="2"/>
      <c r="C14" s="56" t="s">
        <v>17</v>
      </c>
      <c r="D14" s="16" t="s">
        <v>8</v>
      </c>
      <c r="E14" s="17"/>
      <c r="F14" s="18"/>
      <c r="G14" s="18"/>
      <c r="H14" s="19">
        <f t="shared" si="0"/>
        <v>0</v>
      </c>
      <c r="I14" s="18">
        <f t="shared" si="1"/>
        <v>0</v>
      </c>
      <c r="J14" s="20"/>
      <c r="K14" s="17"/>
      <c r="L14" s="19">
        <f t="shared" si="2"/>
        <v>0</v>
      </c>
      <c r="M14">
        <f t="shared" si="3"/>
        <v>0</v>
      </c>
      <c r="N14">
        <f t="shared" si="4"/>
        <v>0</v>
      </c>
    </row>
    <row r="15" spans="1:14" ht="16.5" thickBot="1" x14ac:dyDescent="0.3">
      <c r="B15" s="2"/>
      <c r="C15" s="57"/>
      <c r="D15" s="26" t="s">
        <v>22</v>
      </c>
      <c r="E15" s="22"/>
      <c r="F15" s="23"/>
      <c r="G15" s="23"/>
      <c r="H15" s="24">
        <f t="shared" si="0"/>
        <v>0</v>
      </c>
      <c r="I15" s="23">
        <f t="shared" si="1"/>
        <v>0</v>
      </c>
      <c r="J15" s="25"/>
      <c r="K15" s="22"/>
      <c r="L15" s="24">
        <f t="shared" si="2"/>
        <v>0</v>
      </c>
      <c r="M15">
        <f t="shared" si="3"/>
        <v>0</v>
      </c>
      <c r="N15">
        <f t="shared" si="4"/>
        <v>0</v>
      </c>
    </row>
    <row r="16" spans="1:14" ht="15.75" x14ac:dyDescent="0.25">
      <c r="B16" s="2"/>
      <c r="C16" s="56" t="s">
        <v>18</v>
      </c>
      <c r="D16" s="16" t="s">
        <v>8</v>
      </c>
      <c r="E16" s="18">
        <v>70</v>
      </c>
      <c r="F16" s="18">
        <v>2</v>
      </c>
      <c r="G16" s="18">
        <v>107</v>
      </c>
      <c r="H16" s="19">
        <f t="shared" si="0"/>
        <v>3</v>
      </c>
      <c r="I16" s="18">
        <f t="shared" si="1"/>
        <v>107</v>
      </c>
      <c r="J16" s="20"/>
      <c r="K16" s="18">
        <v>93</v>
      </c>
      <c r="L16" s="19">
        <f t="shared" si="2"/>
        <v>14</v>
      </c>
      <c r="M16">
        <f t="shared" si="3"/>
        <v>40</v>
      </c>
      <c r="N16">
        <f t="shared" si="4"/>
        <v>0</v>
      </c>
    </row>
    <row r="17" spans="2:37" ht="16.5" thickBot="1" x14ac:dyDescent="0.3">
      <c r="B17" s="2"/>
      <c r="C17" s="57"/>
      <c r="D17" s="26" t="s">
        <v>22</v>
      </c>
      <c r="E17" s="23">
        <v>52</v>
      </c>
      <c r="F17" s="23">
        <v>3</v>
      </c>
      <c r="G17" s="23">
        <v>110</v>
      </c>
      <c r="H17" s="24">
        <f t="shared" si="0"/>
        <v>2</v>
      </c>
      <c r="I17" s="23">
        <f t="shared" si="1"/>
        <v>110</v>
      </c>
      <c r="J17" s="25"/>
      <c r="K17" s="23">
        <v>93</v>
      </c>
      <c r="L17" s="24">
        <f t="shared" si="2"/>
        <v>17</v>
      </c>
      <c r="M17">
        <f t="shared" si="3"/>
        <v>60</v>
      </c>
      <c r="N17">
        <f t="shared" si="4"/>
        <v>0</v>
      </c>
    </row>
    <row r="18" spans="2:37" ht="15.75" x14ac:dyDescent="0.25">
      <c r="B18" s="2"/>
      <c r="C18" s="7"/>
      <c r="D18" s="6"/>
      <c r="E18" s="7"/>
      <c r="F18" s="7"/>
      <c r="G18" s="7"/>
      <c r="H18" s="7"/>
      <c r="I18" s="7"/>
      <c r="J18" s="7"/>
      <c r="K18" s="7"/>
      <c r="L18" s="7"/>
    </row>
    <row r="19" spans="2:37" ht="24" thickBot="1" x14ac:dyDescent="0.3">
      <c r="B19" s="2"/>
      <c r="C19" s="58" t="s">
        <v>11</v>
      </c>
      <c r="D19" s="58"/>
      <c r="E19" s="58"/>
      <c r="F19" s="58"/>
      <c r="G19" s="58"/>
      <c r="H19" s="58"/>
      <c r="I19" s="58"/>
      <c r="J19" s="58"/>
      <c r="K19" s="58"/>
      <c r="L19" s="58"/>
    </row>
    <row r="20" spans="2:37" ht="15.75" x14ac:dyDescent="0.25">
      <c r="B20" s="2"/>
      <c r="C20" s="45" t="s">
        <v>21</v>
      </c>
      <c r="D20" s="27">
        <v>3122</v>
      </c>
      <c r="E20" s="18"/>
      <c r="F20" s="18"/>
      <c r="G20" s="18"/>
      <c r="H20" s="19">
        <f t="shared" ref="H20:H29" si="5">(E20-G20)+M20</f>
        <v>0</v>
      </c>
      <c r="I20" s="18">
        <f t="shared" ref="I20:I29" si="6">G20</f>
        <v>0</v>
      </c>
      <c r="J20" s="18"/>
      <c r="K20" s="28"/>
      <c r="L20" s="19">
        <f t="shared" ref="L20:L29" si="7">(I20-K20)+N20</f>
        <v>0</v>
      </c>
      <c r="M20">
        <f t="shared" ref="M20:M29" si="8">F20*20</f>
        <v>0</v>
      </c>
      <c r="N20">
        <f t="shared" ref="N20:N29" si="9">J20*20</f>
        <v>0</v>
      </c>
    </row>
    <row r="21" spans="2:37" ht="16.5" thickBot="1" x14ac:dyDescent="0.3">
      <c r="B21" s="2"/>
      <c r="C21" s="46"/>
      <c r="D21" s="21">
        <v>3125</v>
      </c>
      <c r="E21" s="29"/>
      <c r="F21" s="23"/>
      <c r="G21" s="29"/>
      <c r="H21" s="24">
        <f t="shared" si="5"/>
        <v>0</v>
      </c>
      <c r="I21" s="23">
        <f t="shared" si="6"/>
        <v>0</v>
      </c>
      <c r="J21" s="23"/>
      <c r="K21" s="29"/>
      <c r="L21" s="24">
        <f t="shared" si="7"/>
        <v>0</v>
      </c>
      <c r="M21">
        <f t="shared" si="8"/>
        <v>0</v>
      </c>
      <c r="N21">
        <f t="shared" si="9"/>
        <v>0</v>
      </c>
    </row>
    <row r="22" spans="2:37" ht="15.75" x14ac:dyDescent="0.25">
      <c r="B22" s="2"/>
      <c r="C22" s="45" t="s">
        <v>7</v>
      </c>
      <c r="D22" s="16" t="s">
        <v>8</v>
      </c>
      <c r="E22" s="28"/>
      <c r="F22" s="18"/>
      <c r="G22" s="28"/>
      <c r="H22" s="19">
        <f t="shared" si="5"/>
        <v>0</v>
      </c>
      <c r="I22" s="18">
        <f>G22</f>
        <v>0</v>
      </c>
      <c r="J22" s="18"/>
      <c r="K22" s="28"/>
      <c r="L22" s="19">
        <f t="shared" si="7"/>
        <v>0</v>
      </c>
      <c r="M22">
        <f t="shared" si="8"/>
        <v>0</v>
      </c>
      <c r="N22">
        <f t="shared" si="9"/>
        <v>0</v>
      </c>
    </row>
    <row r="23" spans="2:37" ht="16.5" thickBot="1" x14ac:dyDescent="0.3">
      <c r="B23" s="2"/>
      <c r="C23" s="46"/>
      <c r="D23" s="26" t="s">
        <v>22</v>
      </c>
      <c r="E23" s="29"/>
      <c r="F23" s="23"/>
      <c r="G23" s="29"/>
      <c r="H23" s="24">
        <f t="shared" si="5"/>
        <v>0</v>
      </c>
      <c r="I23" s="23">
        <f t="shared" si="6"/>
        <v>0</v>
      </c>
      <c r="J23" s="23"/>
      <c r="K23" s="29"/>
      <c r="L23" s="24">
        <f t="shared" si="7"/>
        <v>0</v>
      </c>
      <c r="M23">
        <f t="shared" si="8"/>
        <v>0</v>
      </c>
      <c r="N23">
        <f t="shared" si="9"/>
        <v>0</v>
      </c>
    </row>
    <row r="24" spans="2:37" ht="15.75" x14ac:dyDescent="0.25">
      <c r="B24" s="2"/>
      <c r="C24" s="45" t="s">
        <v>9</v>
      </c>
      <c r="D24" s="16" t="s">
        <v>8</v>
      </c>
      <c r="E24" s="28"/>
      <c r="F24" s="18"/>
      <c r="G24" s="28"/>
      <c r="H24" s="19">
        <f t="shared" si="5"/>
        <v>0</v>
      </c>
      <c r="I24" s="18">
        <f t="shared" si="6"/>
        <v>0</v>
      </c>
      <c r="J24" s="18"/>
      <c r="K24" s="28"/>
      <c r="L24" s="19">
        <f t="shared" si="7"/>
        <v>0</v>
      </c>
      <c r="M24">
        <f t="shared" si="8"/>
        <v>0</v>
      </c>
      <c r="N24">
        <f t="shared" si="9"/>
        <v>0</v>
      </c>
    </row>
    <row r="25" spans="2:37" ht="16.5" thickBot="1" x14ac:dyDescent="0.3">
      <c r="B25" s="2"/>
      <c r="C25" s="46"/>
      <c r="D25" s="26" t="s">
        <v>22</v>
      </c>
      <c r="E25" s="29"/>
      <c r="F25" s="23"/>
      <c r="G25" s="29"/>
      <c r="H25" s="24">
        <f t="shared" si="5"/>
        <v>0</v>
      </c>
      <c r="I25" s="23">
        <f t="shared" si="6"/>
        <v>0</v>
      </c>
      <c r="J25" s="23"/>
      <c r="K25" s="29"/>
      <c r="L25" s="24">
        <f t="shared" si="7"/>
        <v>0</v>
      </c>
      <c r="M25">
        <f t="shared" si="8"/>
        <v>0</v>
      </c>
      <c r="N25">
        <f t="shared" si="9"/>
        <v>0</v>
      </c>
    </row>
    <row r="26" spans="2:37" ht="15.75" x14ac:dyDescent="0.25">
      <c r="B26" s="2"/>
      <c r="C26" s="45" t="s">
        <v>23</v>
      </c>
      <c r="D26" s="16" t="s">
        <v>8</v>
      </c>
      <c r="E26" s="28"/>
      <c r="F26" s="18"/>
      <c r="G26" s="28"/>
      <c r="H26" s="19">
        <f t="shared" si="5"/>
        <v>0</v>
      </c>
      <c r="I26" s="18">
        <f t="shared" si="6"/>
        <v>0</v>
      </c>
      <c r="J26" s="18"/>
      <c r="K26" s="28"/>
      <c r="L26" s="19">
        <f t="shared" si="7"/>
        <v>0</v>
      </c>
      <c r="M26">
        <f t="shared" si="8"/>
        <v>0</v>
      </c>
      <c r="N26">
        <f t="shared" si="9"/>
        <v>0</v>
      </c>
    </row>
    <row r="27" spans="2:37" ht="16.5" thickBot="1" x14ac:dyDescent="0.3">
      <c r="B27" s="2"/>
      <c r="C27" s="46"/>
      <c r="D27" s="26" t="s">
        <v>22</v>
      </c>
      <c r="E27" s="29"/>
      <c r="F27" s="23"/>
      <c r="G27" s="29"/>
      <c r="H27" s="24">
        <f t="shared" si="5"/>
        <v>0</v>
      </c>
      <c r="I27" s="23">
        <f t="shared" si="6"/>
        <v>0</v>
      </c>
      <c r="J27" s="23"/>
      <c r="K27" s="29"/>
      <c r="L27" s="24">
        <f t="shared" si="7"/>
        <v>0</v>
      </c>
      <c r="M27">
        <f t="shared" si="8"/>
        <v>0</v>
      </c>
      <c r="N27">
        <f t="shared" si="9"/>
        <v>0</v>
      </c>
    </row>
    <row r="28" spans="2:37" ht="15.75" x14ac:dyDescent="0.25">
      <c r="B28" s="2"/>
      <c r="C28" s="56" t="s">
        <v>18</v>
      </c>
      <c r="D28" s="16" t="s">
        <v>8</v>
      </c>
      <c r="E28" s="28"/>
      <c r="F28" s="18"/>
      <c r="G28" s="28"/>
      <c r="H28" s="19">
        <f t="shared" si="5"/>
        <v>0</v>
      </c>
      <c r="I28" s="18">
        <f t="shared" si="6"/>
        <v>0</v>
      </c>
      <c r="J28" s="18"/>
      <c r="K28" s="28"/>
      <c r="L28" s="19">
        <f t="shared" si="7"/>
        <v>0</v>
      </c>
      <c r="M28">
        <f t="shared" si="8"/>
        <v>0</v>
      </c>
      <c r="N28">
        <f t="shared" si="9"/>
        <v>0</v>
      </c>
    </row>
    <row r="29" spans="2:37" ht="16.5" thickBot="1" x14ac:dyDescent="0.3">
      <c r="B29" s="2"/>
      <c r="C29" s="57"/>
      <c r="D29" s="26" t="s">
        <v>22</v>
      </c>
      <c r="E29" s="29"/>
      <c r="F29" s="23"/>
      <c r="G29" s="29"/>
      <c r="H29" s="24">
        <f t="shared" si="5"/>
        <v>0</v>
      </c>
      <c r="I29" s="23">
        <f t="shared" si="6"/>
        <v>0</v>
      </c>
      <c r="J29" s="23"/>
      <c r="K29" s="29"/>
      <c r="L29" s="24">
        <f t="shared" si="7"/>
        <v>0</v>
      </c>
      <c r="M29">
        <f t="shared" si="8"/>
        <v>0</v>
      </c>
      <c r="N29">
        <f t="shared" si="9"/>
        <v>0</v>
      </c>
    </row>
    <row r="30" spans="2:37" ht="15.75" thickBot="1" x14ac:dyDescent="0.3"/>
    <row r="31" spans="2:37" ht="15" customHeight="1" x14ac:dyDescent="0.25">
      <c r="B31" s="47" t="s">
        <v>19</v>
      </c>
      <c r="C31" s="48"/>
      <c r="D31" s="48"/>
      <c r="E31" s="48"/>
      <c r="F31" s="49"/>
    </row>
    <row r="32" spans="2:37" s="4" customFormat="1" ht="15" customHeight="1" thickBot="1" x14ac:dyDescent="0.3">
      <c r="B32" s="50"/>
      <c r="C32" s="51"/>
      <c r="D32" s="51"/>
      <c r="E32" s="51"/>
      <c r="F32" s="5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</row>
    <row r="33" spans="2:37" s="4" customFormat="1" ht="45" customHeight="1" thickBot="1" x14ac:dyDescent="0.3">
      <c r="B33" s="3" t="s">
        <v>2</v>
      </c>
      <c r="C33" s="5" t="s">
        <v>12</v>
      </c>
      <c r="D33" s="9" t="s">
        <v>13</v>
      </c>
      <c r="E33" s="10" t="s">
        <v>33</v>
      </c>
      <c r="F33" s="11" t="s">
        <v>14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</row>
    <row r="34" spans="2:37" s="4" customFormat="1" ht="15" customHeight="1" x14ac:dyDescent="0.3">
      <c r="B34" s="43" t="s">
        <v>28</v>
      </c>
      <c r="C34" s="30" t="s">
        <v>15</v>
      </c>
      <c r="D34" s="32">
        <f>E6</f>
        <v>40</v>
      </c>
      <c r="E34" s="33">
        <f>F6</f>
        <v>0</v>
      </c>
      <c r="F34" s="34">
        <f>G6</f>
        <v>40</v>
      </c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</row>
    <row r="35" spans="2:37" s="4" customFormat="1" ht="15.75" customHeight="1" thickBot="1" x14ac:dyDescent="0.35">
      <c r="B35" s="44"/>
      <c r="C35" s="31" t="s">
        <v>16</v>
      </c>
      <c r="D35" s="35">
        <f>I6</f>
        <v>40</v>
      </c>
      <c r="E35" s="36">
        <f>J6</f>
        <v>0</v>
      </c>
      <c r="F35" s="37">
        <f>K6</f>
        <v>38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</row>
    <row r="36" spans="2:37" s="4" customFormat="1" ht="15.75" customHeight="1" x14ac:dyDescent="0.3">
      <c r="B36" s="43" t="s">
        <v>29</v>
      </c>
      <c r="C36" s="30" t="s">
        <v>15</v>
      </c>
      <c r="D36" s="38">
        <f>E7</f>
        <v>0</v>
      </c>
      <c r="E36" s="33">
        <f>F7</f>
        <v>0</v>
      </c>
      <c r="F36" s="34">
        <f>G7</f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</row>
    <row r="37" spans="2:37" s="4" customFormat="1" ht="15.75" customHeight="1" thickBot="1" x14ac:dyDescent="0.35">
      <c r="B37" s="44"/>
      <c r="C37" s="31" t="s">
        <v>16</v>
      </c>
      <c r="D37" s="39">
        <f>I7</f>
        <v>0</v>
      </c>
      <c r="E37" s="36">
        <f>J7</f>
        <v>0</v>
      </c>
      <c r="F37" s="37">
        <f>K7</f>
        <v>0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</row>
    <row r="38" spans="2:37" ht="15.75" x14ac:dyDescent="0.3">
      <c r="B38" s="55" t="s">
        <v>7</v>
      </c>
      <c r="C38" s="30" t="s">
        <v>15</v>
      </c>
      <c r="D38" s="38">
        <f>E8</f>
        <v>0</v>
      </c>
      <c r="E38" s="33">
        <f>F8</f>
        <v>0</v>
      </c>
      <c r="F38" s="34">
        <f>G8</f>
        <v>0</v>
      </c>
    </row>
    <row r="39" spans="2:37" ht="16.5" thickBot="1" x14ac:dyDescent="0.35">
      <c r="B39" s="54"/>
      <c r="C39" s="31" t="s">
        <v>16</v>
      </c>
      <c r="D39" s="39">
        <f>I8</f>
        <v>0</v>
      </c>
      <c r="E39" s="36">
        <f>J8</f>
        <v>0</v>
      </c>
      <c r="F39" s="37">
        <f>K8</f>
        <v>0</v>
      </c>
    </row>
    <row r="40" spans="2:37" ht="15.75" x14ac:dyDescent="0.3">
      <c r="B40" s="55" t="s">
        <v>9</v>
      </c>
      <c r="C40" s="30" t="s">
        <v>15</v>
      </c>
      <c r="D40" s="38">
        <f>E10</f>
        <v>32</v>
      </c>
      <c r="E40" s="33">
        <f>F10</f>
        <v>0</v>
      </c>
      <c r="F40" s="34">
        <f>G10</f>
        <v>24</v>
      </c>
    </row>
    <row r="41" spans="2:37" ht="16.5" thickBot="1" x14ac:dyDescent="0.35">
      <c r="B41" s="54"/>
      <c r="C41" s="31" t="s">
        <v>16</v>
      </c>
      <c r="D41" s="39">
        <f>I10</f>
        <v>24</v>
      </c>
      <c r="E41" s="36">
        <f>J10</f>
        <v>0</v>
      </c>
      <c r="F41" s="37">
        <f>K10</f>
        <v>14</v>
      </c>
    </row>
    <row r="42" spans="2:37" ht="15.75" x14ac:dyDescent="0.3">
      <c r="B42" s="55" t="s">
        <v>10</v>
      </c>
      <c r="C42" s="30" t="s">
        <v>15</v>
      </c>
      <c r="D42" s="38">
        <f>E12</f>
        <v>18</v>
      </c>
      <c r="E42" s="33">
        <f>F12</f>
        <v>0</v>
      </c>
      <c r="F42" s="34">
        <f>G12</f>
        <v>18</v>
      </c>
    </row>
    <row r="43" spans="2:37" ht="16.5" thickBot="1" x14ac:dyDescent="0.35">
      <c r="B43" s="54"/>
      <c r="C43" s="31" t="s">
        <v>16</v>
      </c>
      <c r="D43" s="39">
        <f>I12</f>
        <v>18</v>
      </c>
      <c r="E43" s="36">
        <f>J12</f>
        <v>0</v>
      </c>
      <c r="F43" s="37">
        <f>K12</f>
        <v>18</v>
      </c>
    </row>
    <row r="44" spans="2:37" ht="15.75" x14ac:dyDescent="0.3">
      <c r="B44" s="55" t="s">
        <v>17</v>
      </c>
      <c r="C44" s="30" t="s">
        <v>15</v>
      </c>
      <c r="D44" s="38">
        <f>E14</f>
        <v>0</v>
      </c>
      <c r="E44" s="33">
        <f>F14</f>
        <v>0</v>
      </c>
      <c r="F44" s="34">
        <f>G14</f>
        <v>0</v>
      </c>
    </row>
    <row r="45" spans="2:37" ht="16.5" thickBot="1" x14ac:dyDescent="0.35">
      <c r="B45" s="54"/>
      <c r="C45" s="31" t="s">
        <v>16</v>
      </c>
      <c r="D45" s="39">
        <f>I14</f>
        <v>0</v>
      </c>
      <c r="E45" s="36">
        <f>J14</f>
        <v>0</v>
      </c>
      <c r="F45" s="37">
        <f>K14</f>
        <v>0</v>
      </c>
    </row>
    <row r="46" spans="2:37" ht="15.75" x14ac:dyDescent="0.3">
      <c r="B46" s="55" t="s">
        <v>18</v>
      </c>
      <c r="C46" s="30" t="s">
        <v>15</v>
      </c>
      <c r="D46" s="38">
        <f>E16</f>
        <v>70</v>
      </c>
      <c r="E46" s="33">
        <f>F16</f>
        <v>2</v>
      </c>
      <c r="F46" s="34">
        <f>G16</f>
        <v>107</v>
      </c>
    </row>
    <row r="47" spans="2:37" ht="16.5" thickBot="1" x14ac:dyDescent="0.35">
      <c r="B47" s="54"/>
      <c r="C47" s="31" t="s">
        <v>16</v>
      </c>
      <c r="D47" s="39">
        <f>I16</f>
        <v>107</v>
      </c>
      <c r="E47" s="36">
        <f>J17</f>
        <v>0</v>
      </c>
      <c r="F47" s="37">
        <f>K16</f>
        <v>93</v>
      </c>
    </row>
    <row r="48" spans="2:37" ht="15.75" thickBot="1" x14ac:dyDescent="0.3"/>
    <row r="49" spans="2:6" ht="15" customHeight="1" x14ac:dyDescent="0.25">
      <c r="B49" s="47" t="s">
        <v>20</v>
      </c>
      <c r="C49" s="48"/>
      <c r="D49" s="48"/>
      <c r="E49" s="48"/>
      <c r="F49" s="49"/>
    </row>
    <row r="50" spans="2:6" ht="15.75" customHeight="1" thickBot="1" x14ac:dyDescent="0.3">
      <c r="B50" s="50"/>
      <c r="C50" s="51"/>
      <c r="D50" s="51"/>
      <c r="E50" s="51"/>
      <c r="F50" s="52"/>
    </row>
    <row r="51" spans="2:6" ht="45" customHeight="1" thickBot="1" x14ac:dyDescent="0.3">
      <c r="B51" s="3" t="s">
        <v>2</v>
      </c>
      <c r="C51" s="5" t="s">
        <v>12</v>
      </c>
      <c r="D51" s="9" t="s">
        <v>13</v>
      </c>
      <c r="E51" s="10" t="s">
        <v>33</v>
      </c>
      <c r="F51" s="11" t="s">
        <v>14</v>
      </c>
    </row>
    <row r="52" spans="2:6" ht="15.75" x14ac:dyDescent="0.3">
      <c r="B52" s="55" t="s">
        <v>7</v>
      </c>
      <c r="C52" s="30" t="s">
        <v>15</v>
      </c>
      <c r="D52" s="38">
        <f>E9</f>
        <v>0</v>
      </c>
      <c r="E52" s="33">
        <f>F9</f>
        <v>0</v>
      </c>
      <c r="F52" s="34">
        <f>G9</f>
        <v>0</v>
      </c>
    </row>
    <row r="53" spans="2:6" ht="16.5" thickBot="1" x14ac:dyDescent="0.35">
      <c r="B53" s="54"/>
      <c r="C53" s="31" t="s">
        <v>16</v>
      </c>
      <c r="D53" s="39">
        <f>I9</f>
        <v>0</v>
      </c>
      <c r="E53" s="36">
        <f>J9</f>
        <v>0</v>
      </c>
      <c r="F53" s="37">
        <f>K9</f>
        <v>0</v>
      </c>
    </row>
    <row r="54" spans="2:6" ht="15.75" x14ac:dyDescent="0.3">
      <c r="B54" s="55" t="s">
        <v>9</v>
      </c>
      <c r="C54" s="30" t="s">
        <v>15</v>
      </c>
      <c r="D54" s="38">
        <f>E11</f>
        <v>44</v>
      </c>
      <c r="E54" s="33">
        <f>F11</f>
        <v>0</v>
      </c>
      <c r="F54" s="34">
        <f>G11</f>
        <v>39</v>
      </c>
    </row>
    <row r="55" spans="2:6" ht="16.5" thickBot="1" x14ac:dyDescent="0.35">
      <c r="B55" s="54"/>
      <c r="C55" s="31" t="s">
        <v>16</v>
      </c>
      <c r="D55" s="39">
        <f>I11</f>
        <v>39</v>
      </c>
      <c r="E55" s="36">
        <f>J11</f>
        <v>0</v>
      </c>
      <c r="F55" s="37">
        <f>K11</f>
        <v>26</v>
      </c>
    </row>
    <row r="56" spans="2:6" ht="15.75" x14ac:dyDescent="0.3">
      <c r="B56" s="55" t="s">
        <v>10</v>
      </c>
      <c r="C56" s="30" t="s">
        <v>15</v>
      </c>
      <c r="D56" s="38">
        <f>E13</f>
        <v>10</v>
      </c>
      <c r="E56" s="33">
        <f>F13</f>
        <v>0</v>
      </c>
      <c r="F56" s="34">
        <f>G13</f>
        <v>10</v>
      </c>
    </row>
    <row r="57" spans="2:6" ht="16.5" thickBot="1" x14ac:dyDescent="0.35">
      <c r="B57" s="54"/>
      <c r="C57" s="31" t="s">
        <v>16</v>
      </c>
      <c r="D57" s="39">
        <f>I13</f>
        <v>10</v>
      </c>
      <c r="E57" s="36">
        <f>J13</f>
        <v>0</v>
      </c>
      <c r="F57" s="37">
        <f>K13</f>
        <v>10</v>
      </c>
    </row>
    <row r="58" spans="2:6" ht="15.75" x14ac:dyDescent="0.3">
      <c r="B58" s="55" t="s">
        <v>17</v>
      </c>
      <c r="C58" s="30" t="s">
        <v>15</v>
      </c>
      <c r="D58" s="38">
        <f>E15</f>
        <v>0</v>
      </c>
      <c r="E58" s="33">
        <f>F15</f>
        <v>0</v>
      </c>
      <c r="F58" s="34">
        <f>G15</f>
        <v>0</v>
      </c>
    </row>
    <row r="59" spans="2:6" ht="16.5" thickBot="1" x14ac:dyDescent="0.35">
      <c r="B59" s="54"/>
      <c r="C59" s="31" t="s">
        <v>16</v>
      </c>
      <c r="D59" s="39">
        <f>I15</f>
        <v>0</v>
      </c>
      <c r="E59" s="36">
        <f>J15</f>
        <v>0</v>
      </c>
      <c r="F59" s="37">
        <f>K15</f>
        <v>0</v>
      </c>
    </row>
    <row r="60" spans="2:6" ht="15.75" x14ac:dyDescent="0.3">
      <c r="B60" s="55" t="s">
        <v>18</v>
      </c>
      <c r="C60" s="30" t="s">
        <v>15</v>
      </c>
      <c r="D60" s="38">
        <f>E17</f>
        <v>52</v>
      </c>
      <c r="E60" s="33">
        <f>F17</f>
        <v>3</v>
      </c>
      <c r="F60" s="34">
        <f>G17</f>
        <v>110</v>
      </c>
    </row>
    <row r="61" spans="2:6" ht="16.5" thickBot="1" x14ac:dyDescent="0.35">
      <c r="B61" s="54"/>
      <c r="C61" s="31" t="s">
        <v>16</v>
      </c>
      <c r="D61" s="39">
        <f>I17</f>
        <v>110</v>
      </c>
      <c r="E61" s="36">
        <f>J17</f>
        <v>0</v>
      </c>
      <c r="F61" s="37">
        <f>K17</f>
        <v>93</v>
      </c>
    </row>
    <row r="62" spans="2:6" ht="15.75" thickBot="1" x14ac:dyDescent="0.3"/>
    <row r="63" spans="2:6" ht="15" customHeight="1" x14ac:dyDescent="0.25">
      <c r="B63" s="47" t="s">
        <v>25</v>
      </c>
      <c r="C63" s="48"/>
      <c r="D63" s="48"/>
      <c r="E63" s="48"/>
      <c r="F63" s="49"/>
    </row>
    <row r="64" spans="2:6" ht="15.75" customHeight="1" thickBot="1" x14ac:dyDescent="0.3">
      <c r="B64" s="50"/>
      <c r="C64" s="51"/>
      <c r="D64" s="51"/>
      <c r="E64" s="51"/>
      <c r="F64" s="52"/>
    </row>
    <row r="65" spans="2:6" ht="45" customHeight="1" thickBot="1" x14ac:dyDescent="0.3">
      <c r="B65" s="3" t="s">
        <v>2</v>
      </c>
      <c r="C65" s="5" t="s">
        <v>12</v>
      </c>
      <c r="D65" s="9" t="s">
        <v>13</v>
      </c>
      <c r="E65" s="10" t="s">
        <v>33</v>
      </c>
      <c r="F65" s="11" t="s">
        <v>14</v>
      </c>
    </row>
    <row r="66" spans="2:6" ht="15.75" x14ac:dyDescent="0.3">
      <c r="B66" s="43" t="s">
        <v>28</v>
      </c>
      <c r="C66" s="30" t="s">
        <v>15</v>
      </c>
      <c r="D66" s="38">
        <f>E20</f>
        <v>0</v>
      </c>
      <c r="E66" s="33">
        <f>F20</f>
        <v>0</v>
      </c>
      <c r="F66" s="34">
        <f>G20</f>
        <v>0</v>
      </c>
    </row>
    <row r="67" spans="2:6" ht="16.5" thickBot="1" x14ac:dyDescent="0.35">
      <c r="B67" s="44"/>
      <c r="C67" s="31" t="s">
        <v>16</v>
      </c>
      <c r="D67" s="39">
        <f>I20</f>
        <v>0</v>
      </c>
      <c r="E67" s="36">
        <f>J20</f>
        <v>0</v>
      </c>
      <c r="F67" s="37">
        <f>K20</f>
        <v>0</v>
      </c>
    </row>
    <row r="68" spans="2:6" ht="15.75" x14ac:dyDescent="0.3">
      <c r="B68" s="43" t="s">
        <v>29</v>
      </c>
      <c r="C68" s="30" t="s">
        <v>15</v>
      </c>
      <c r="D68" s="38">
        <f>E21</f>
        <v>0</v>
      </c>
      <c r="E68" s="33">
        <f>F21</f>
        <v>0</v>
      </c>
      <c r="F68" s="34">
        <f>G21</f>
        <v>0</v>
      </c>
    </row>
    <row r="69" spans="2:6" ht="16.5" thickBot="1" x14ac:dyDescent="0.35">
      <c r="B69" s="44"/>
      <c r="C69" s="31" t="s">
        <v>16</v>
      </c>
      <c r="D69" s="39">
        <f>I21</f>
        <v>0</v>
      </c>
      <c r="E69" s="36">
        <f>J21</f>
        <v>0</v>
      </c>
      <c r="F69" s="37">
        <f>K21</f>
        <v>0</v>
      </c>
    </row>
    <row r="70" spans="2:6" ht="15.75" x14ac:dyDescent="0.3">
      <c r="B70" s="55" t="s">
        <v>7</v>
      </c>
      <c r="C70" s="30" t="s">
        <v>15</v>
      </c>
      <c r="D70" s="38">
        <f>E22</f>
        <v>0</v>
      </c>
      <c r="E70" s="33">
        <f>F22</f>
        <v>0</v>
      </c>
      <c r="F70" s="34">
        <f>G22</f>
        <v>0</v>
      </c>
    </row>
    <row r="71" spans="2:6" ht="16.5" thickBot="1" x14ac:dyDescent="0.35">
      <c r="B71" s="54"/>
      <c r="C71" s="31" t="s">
        <v>16</v>
      </c>
      <c r="D71" s="39">
        <f>I22</f>
        <v>0</v>
      </c>
      <c r="E71" s="36">
        <f>J22</f>
        <v>0</v>
      </c>
      <c r="F71" s="37">
        <f>K22</f>
        <v>0</v>
      </c>
    </row>
    <row r="72" spans="2:6" ht="15.75" x14ac:dyDescent="0.3">
      <c r="B72" s="55" t="s">
        <v>9</v>
      </c>
      <c r="C72" s="30" t="s">
        <v>15</v>
      </c>
      <c r="D72" s="38">
        <f>E24</f>
        <v>0</v>
      </c>
      <c r="E72" s="33">
        <f>F24</f>
        <v>0</v>
      </c>
      <c r="F72" s="34">
        <f>G24</f>
        <v>0</v>
      </c>
    </row>
    <row r="73" spans="2:6" ht="16.5" thickBot="1" x14ac:dyDescent="0.35">
      <c r="B73" s="54"/>
      <c r="C73" s="31" t="s">
        <v>16</v>
      </c>
      <c r="D73" s="39">
        <f>I24</f>
        <v>0</v>
      </c>
      <c r="E73" s="36">
        <f>J24</f>
        <v>0</v>
      </c>
      <c r="F73" s="37">
        <f>K24</f>
        <v>0</v>
      </c>
    </row>
    <row r="74" spans="2:6" ht="15.75" x14ac:dyDescent="0.3">
      <c r="B74" s="43" t="s">
        <v>26</v>
      </c>
      <c r="C74" s="30" t="s">
        <v>15</v>
      </c>
      <c r="D74" s="38">
        <f>E26</f>
        <v>0</v>
      </c>
      <c r="E74" s="33">
        <f>F26</f>
        <v>0</v>
      </c>
      <c r="F74" s="34">
        <f>G26</f>
        <v>0</v>
      </c>
    </row>
    <row r="75" spans="2:6" ht="16.5" thickBot="1" x14ac:dyDescent="0.35">
      <c r="B75" s="44"/>
      <c r="C75" s="31" t="s">
        <v>16</v>
      </c>
      <c r="D75" s="39">
        <f>I26</f>
        <v>0</v>
      </c>
      <c r="E75" s="36">
        <f>J26</f>
        <v>0</v>
      </c>
      <c r="F75" s="37">
        <f>K26</f>
        <v>0</v>
      </c>
    </row>
    <row r="76" spans="2:6" ht="15.75" customHeight="1" x14ac:dyDescent="0.3">
      <c r="B76" s="45" t="s">
        <v>30</v>
      </c>
      <c r="C76" s="30" t="s">
        <v>15</v>
      </c>
      <c r="D76" s="38">
        <f>E28</f>
        <v>0</v>
      </c>
      <c r="E76" s="33">
        <f>F28</f>
        <v>0</v>
      </c>
      <c r="F76" s="34">
        <f>G28</f>
        <v>0</v>
      </c>
    </row>
    <row r="77" spans="2:6" ht="16.5" thickBot="1" x14ac:dyDescent="0.35">
      <c r="B77" s="46"/>
      <c r="C77" s="31" t="s">
        <v>16</v>
      </c>
      <c r="D77" s="39">
        <f>I28</f>
        <v>0</v>
      </c>
      <c r="E77" s="36">
        <f>J28</f>
        <v>0</v>
      </c>
      <c r="F77" s="37">
        <f>K28</f>
        <v>0</v>
      </c>
    </row>
    <row r="78" spans="2:6" ht="16.5" thickBot="1" x14ac:dyDescent="0.35">
      <c r="B78" s="40"/>
      <c r="C78" s="41"/>
      <c r="D78" s="42"/>
      <c r="E78" s="42"/>
      <c r="F78" s="42"/>
    </row>
    <row r="79" spans="2:6" ht="15" customHeight="1" x14ac:dyDescent="0.25">
      <c r="B79" s="47" t="s">
        <v>27</v>
      </c>
      <c r="C79" s="48"/>
      <c r="D79" s="48"/>
      <c r="E79" s="48"/>
      <c r="F79" s="49"/>
    </row>
    <row r="80" spans="2:6" ht="15.75" customHeight="1" thickBot="1" x14ac:dyDescent="0.3">
      <c r="B80" s="50"/>
      <c r="C80" s="51"/>
      <c r="D80" s="51"/>
      <c r="E80" s="51"/>
      <c r="F80" s="52"/>
    </row>
    <row r="81" spans="2:6" ht="45" customHeight="1" thickBot="1" x14ac:dyDescent="0.3">
      <c r="B81" s="3" t="s">
        <v>2</v>
      </c>
      <c r="C81" s="5" t="s">
        <v>12</v>
      </c>
      <c r="D81" s="9" t="s">
        <v>13</v>
      </c>
      <c r="E81" s="10" t="s">
        <v>33</v>
      </c>
      <c r="F81" s="11" t="s">
        <v>14</v>
      </c>
    </row>
    <row r="82" spans="2:6" ht="15.75" x14ac:dyDescent="0.3">
      <c r="B82" s="53" t="s">
        <v>7</v>
      </c>
      <c r="C82" s="30" t="s">
        <v>15</v>
      </c>
      <c r="D82" s="32">
        <f>E23</f>
        <v>0</v>
      </c>
      <c r="E82" s="33">
        <f>F23</f>
        <v>0</v>
      </c>
      <c r="F82" s="34">
        <f>G23</f>
        <v>0</v>
      </c>
    </row>
    <row r="83" spans="2:6" ht="16.5" thickBot="1" x14ac:dyDescent="0.35">
      <c r="B83" s="54"/>
      <c r="C83" s="31" t="s">
        <v>16</v>
      </c>
      <c r="D83" s="35">
        <f>I23</f>
        <v>0</v>
      </c>
      <c r="E83" s="36">
        <f>J23</f>
        <v>0</v>
      </c>
      <c r="F83" s="37">
        <f>K23</f>
        <v>0</v>
      </c>
    </row>
    <row r="84" spans="2:6" ht="15.75" x14ac:dyDescent="0.3">
      <c r="B84" s="55" t="s">
        <v>9</v>
      </c>
      <c r="C84" s="30" t="s">
        <v>15</v>
      </c>
      <c r="D84" s="32">
        <f>E25</f>
        <v>0</v>
      </c>
      <c r="E84" s="33">
        <f>F25</f>
        <v>0</v>
      </c>
      <c r="F84" s="34">
        <f>G25</f>
        <v>0</v>
      </c>
    </row>
    <row r="85" spans="2:6" ht="16.5" thickBot="1" x14ac:dyDescent="0.35">
      <c r="B85" s="54"/>
      <c r="C85" s="31" t="s">
        <v>16</v>
      </c>
      <c r="D85" s="35">
        <f>I25</f>
        <v>0</v>
      </c>
      <c r="E85" s="36">
        <f>J25</f>
        <v>0</v>
      </c>
      <c r="F85" s="37">
        <f>K25</f>
        <v>0</v>
      </c>
    </row>
    <row r="86" spans="2:6" ht="15.75" customHeight="1" x14ac:dyDescent="0.3">
      <c r="B86" s="43" t="s">
        <v>26</v>
      </c>
      <c r="C86" s="30" t="s">
        <v>15</v>
      </c>
      <c r="D86" s="32">
        <f>E27</f>
        <v>0</v>
      </c>
      <c r="E86" s="33">
        <f>F27</f>
        <v>0</v>
      </c>
      <c r="F86" s="34">
        <f>G27</f>
        <v>0</v>
      </c>
    </row>
    <row r="87" spans="2:6" ht="16.5" thickBot="1" x14ac:dyDescent="0.35">
      <c r="B87" s="44"/>
      <c r="C87" s="31" t="s">
        <v>16</v>
      </c>
      <c r="D87" s="35">
        <f>I27</f>
        <v>0</v>
      </c>
      <c r="E87" s="36">
        <f>J27</f>
        <v>0</v>
      </c>
      <c r="F87" s="37">
        <f>K27</f>
        <v>0</v>
      </c>
    </row>
    <row r="88" spans="2:6" ht="15.75" customHeight="1" x14ac:dyDescent="0.3">
      <c r="B88" s="45" t="s">
        <v>30</v>
      </c>
      <c r="C88" s="30" t="s">
        <v>15</v>
      </c>
      <c r="D88" s="32">
        <f>E29</f>
        <v>0</v>
      </c>
      <c r="E88" s="33">
        <f>F29</f>
        <v>0</v>
      </c>
      <c r="F88" s="34">
        <f>G29</f>
        <v>0</v>
      </c>
    </row>
    <row r="89" spans="2:6" ht="16.5" thickBot="1" x14ac:dyDescent="0.35">
      <c r="B89" s="46"/>
      <c r="C89" s="31" t="s">
        <v>16</v>
      </c>
      <c r="D89" s="35">
        <f>I29</f>
        <v>0</v>
      </c>
      <c r="E89" s="36">
        <f>J29</f>
        <v>0</v>
      </c>
      <c r="F89" s="37">
        <f>K29</f>
        <v>0</v>
      </c>
    </row>
  </sheetData>
  <mergeCells count="48">
    <mergeCell ref="B3:B4"/>
    <mergeCell ref="C3:L3"/>
    <mergeCell ref="C4:C5"/>
    <mergeCell ref="D4:D5"/>
    <mergeCell ref="E4:H4"/>
    <mergeCell ref="I4:L4"/>
    <mergeCell ref="C16:C17"/>
    <mergeCell ref="D1:F1"/>
    <mergeCell ref="J1:L1"/>
    <mergeCell ref="D2:F2"/>
    <mergeCell ref="J2:L2"/>
    <mergeCell ref="C6:C7"/>
    <mergeCell ref="C8:C9"/>
    <mergeCell ref="C10:C11"/>
    <mergeCell ref="C12:C13"/>
    <mergeCell ref="C14:C15"/>
    <mergeCell ref="B42:B43"/>
    <mergeCell ref="C19:L19"/>
    <mergeCell ref="C20:C21"/>
    <mergeCell ref="C22:C23"/>
    <mergeCell ref="C24:C25"/>
    <mergeCell ref="C26:C27"/>
    <mergeCell ref="C28:C29"/>
    <mergeCell ref="B31:F32"/>
    <mergeCell ref="B34:B35"/>
    <mergeCell ref="B36:B37"/>
    <mergeCell ref="B38:B39"/>
    <mergeCell ref="B40:B41"/>
    <mergeCell ref="B70:B71"/>
    <mergeCell ref="B44:B45"/>
    <mergeCell ref="B46:B47"/>
    <mergeCell ref="B49:F50"/>
    <mergeCell ref="B52:B53"/>
    <mergeCell ref="B54:B55"/>
    <mergeCell ref="B56:B57"/>
    <mergeCell ref="B58:B59"/>
    <mergeCell ref="B60:B61"/>
    <mergeCell ref="B63:F64"/>
    <mergeCell ref="B66:B67"/>
    <mergeCell ref="B68:B69"/>
    <mergeCell ref="B86:B87"/>
    <mergeCell ref="B88:B89"/>
    <mergeCell ref="B72:B73"/>
    <mergeCell ref="B74:B75"/>
    <mergeCell ref="B76:B77"/>
    <mergeCell ref="B79:F80"/>
    <mergeCell ref="B82:B83"/>
    <mergeCell ref="B84:B85"/>
  </mergeCells>
  <conditionalFormatting sqref="H6:H17 H20:H29">
    <cfRule type="cellIs" dxfId="35" priority="3" operator="lessThan">
      <formula>0</formula>
    </cfRule>
  </conditionalFormatting>
  <conditionalFormatting sqref="L6:L17">
    <cfRule type="cellIs" dxfId="34" priority="2" operator="lessThan">
      <formula>0</formula>
    </cfRule>
  </conditionalFormatting>
  <conditionalFormatting sqref="L20:L29">
    <cfRule type="cellIs" dxfId="33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89"/>
  <sheetViews>
    <sheetView zoomScale="75" zoomScaleNormal="75" workbookViewId="0">
      <selection activeCell="K17" sqref="K17"/>
    </sheetView>
  </sheetViews>
  <sheetFormatPr defaultRowHeight="15" x14ac:dyDescent="0.25"/>
  <cols>
    <col min="2" max="2" width="16" customWidth="1"/>
    <col min="3" max="3" width="22.28515625" customWidth="1"/>
    <col min="4" max="4" width="11.28515625" customWidth="1"/>
    <col min="5" max="12" width="12.5703125" customWidth="1"/>
  </cols>
  <sheetData>
    <row r="1" spans="1:14" ht="18.75" customHeight="1" x14ac:dyDescent="0.25">
      <c r="A1" s="1"/>
      <c r="C1" s="13" t="s">
        <v>15</v>
      </c>
      <c r="D1" s="59" t="s">
        <v>34</v>
      </c>
      <c r="E1" s="60"/>
      <c r="F1" s="61"/>
      <c r="I1" s="14" t="s">
        <v>16</v>
      </c>
      <c r="J1" s="62"/>
      <c r="K1" s="63"/>
      <c r="L1" s="64"/>
    </row>
    <row r="2" spans="1:14" ht="18.75" customHeight="1" x14ac:dyDescent="0.25">
      <c r="C2" s="13" t="s">
        <v>31</v>
      </c>
      <c r="D2" s="59" t="s">
        <v>35</v>
      </c>
      <c r="E2" s="60"/>
      <c r="F2" s="61"/>
      <c r="I2" s="14" t="s">
        <v>31</v>
      </c>
      <c r="J2" s="62"/>
      <c r="K2" s="63"/>
      <c r="L2" s="64"/>
    </row>
    <row r="3" spans="1:14" ht="24" thickBot="1" x14ac:dyDescent="0.3">
      <c r="B3" s="66"/>
      <c r="C3" s="67" t="s">
        <v>24</v>
      </c>
      <c r="D3" s="67"/>
      <c r="E3" s="67"/>
      <c r="F3" s="67"/>
      <c r="G3" s="67"/>
      <c r="H3" s="67"/>
      <c r="I3" s="67"/>
      <c r="J3" s="67"/>
      <c r="K3" s="67"/>
      <c r="L3" s="67"/>
    </row>
    <row r="4" spans="1:14" ht="19.5" thickBot="1" x14ac:dyDescent="0.3">
      <c r="B4" s="66"/>
      <c r="C4" s="55" t="s">
        <v>2</v>
      </c>
      <c r="D4" s="55" t="s">
        <v>3</v>
      </c>
      <c r="E4" s="69" t="s">
        <v>0</v>
      </c>
      <c r="F4" s="70"/>
      <c r="G4" s="70"/>
      <c r="H4" s="71"/>
      <c r="I4" s="72" t="s">
        <v>1</v>
      </c>
      <c r="J4" s="73"/>
      <c r="K4" s="73"/>
      <c r="L4" s="74"/>
    </row>
    <row r="5" spans="1:14" ht="32.25" thickBot="1" x14ac:dyDescent="0.3">
      <c r="B5" s="2"/>
      <c r="C5" s="54"/>
      <c r="D5" s="68"/>
      <c r="E5" s="12" t="s">
        <v>4</v>
      </c>
      <c r="F5" s="12" t="s">
        <v>32</v>
      </c>
      <c r="G5" s="12" t="s">
        <v>5</v>
      </c>
      <c r="H5" s="12" t="s">
        <v>6</v>
      </c>
      <c r="I5" s="8" t="s">
        <v>4</v>
      </c>
      <c r="J5" s="12" t="s">
        <v>32</v>
      </c>
      <c r="K5" s="12" t="s">
        <v>5</v>
      </c>
      <c r="L5" s="15" t="s">
        <v>6</v>
      </c>
    </row>
    <row r="6" spans="1:14" ht="16.5" customHeight="1" x14ac:dyDescent="0.25">
      <c r="B6" s="2"/>
      <c r="C6" s="45" t="s">
        <v>21</v>
      </c>
      <c r="D6" s="16">
        <v>3122</v>
      </c>
      <c r="E6" s="17">
        <v>38</v>
      </c>
      <c r="F6" s="18"/>
      <c r="G6" s="18">
        <v>22</v>
      </c>
      <c r="H6" s="19">
        <f t="shared" ref="H6:H17" si="0">(E6-G6)+M6</f>
        <v>16</v>
      </c>
      <c r="I6" s="18">
        <f t="shared" ref="I6:I17" si="1">G6</f>
        <v>22</v>
      </c>
      <c r="J6" s="20"/>
      <c r="K6" s="17">
        <v>22</v>
      </c>
      <c r="L6" s="19">
        <f t="shared" ref="L6:L17" si="2">(I6-K6)+N6</f>
        <v>0</v>
      </c>
      <c r="M6">
        <f t="shared" ref="M6:M17" si="3">F6*20</f>
        <v>0</v>
      </c>
      <c r="N6">
        <f t="shared" ref="N6:N17" si="4">J6*20</f>
        <v>0</v>
      </c>
    </row>
    <row r="7" spans="1:14" ht="15.75" customHeight="1" thickBot="1" x14ac:dyDescent="0.3">
      <c r="B7" s="2"/>
      <c r="C7" s="46"/>
      <c r="D7" s="21">
        <v>3125</v>
      </c>
      <c r="E7" s="22"/>
      <c r="F7" s="23"/>
      <c r="G7" s="23"/>
      <c r="H7" s="24">
        <f t="shared" si="0"/>
        <v>0</v>
      </c>
      <c r="I7" s="23">
        <f t="shared" si="1"/>
        <v>0</v>
      </c>
      <c r="J7" s="25"/>
      <c r="K7" s="22"/>
      <c r="L7" s="24">
        <f t="shared" si="2"/>
        <v>0</v>
      </c>
      <c r="M7">
        <f t="shared" si="3"/>
        <v>0</v>
      </c>
      <c r="N7">
        <f t="shared" si="4"/>
        <v>0</v>
      </c>
    </row>
    <row r="8" spans="1:14" ht="15.75" x14ac:dyDescent="0.25">
      <c r="B8" s="2"/>
      <c r="C8" s="45" t="s">
        <v>7</v>
      </c>
      <c r="D8" s="16" t="s">
        <v>8</v>
      </c>
      <c r="E8" s="17"/>
      <c r="F8" s="18"/>
      <c r="G8" s="18"/>
      <c r="H8" s="19">
        <f t="shared" si="0"/>
        <v>0</v>
      </c>
      <c r="I8" s="18">
        <f t="shared" si="1"/>
        <v>0</v>
      </c>
      <c r="J8" s="20"/>
      <c r="K8" s="17"/>
      <c r="L8" s="19">
        <f t="shared" si="2"/>
        <v>0</v>
      </c>
      <c r="M8">
        <f t="shared" si="3"/>
        <v>0</v>
      </c>
      <c r="N8">
        <f t="shared" si="4"/>
        <v>0</v>
      </c>
    </row>
    <row r="9" spans="1:14" ht="16.5" thickBot="1" x14ac:dyDescent="0.3">
      <c r="B9" s="2"/>
      <c r="C9" s="46"/>
      <c r="D9" s="26" t="s">
        <v>22</v>
      </c>
      <c r="E9" s="22"/>
      <c r="F9" s="23"/>
      <c r="G9" s="23"/>
      <c r="H9" s="24">
        <f t="shared" si="0"/>
        <v>0</v>
      </c>
      <c r="I9" s="23">
        <f t="shared" si="1"/>
        <v>0</v>
      </c>
      <c r="J9" s="25"/>
      <c r="K9" s="22"/>
      <c r="L9" s="24">
        <f t="shared" si="2"/>
        <v>0</v>
      </c>
      <c r="M9">
        <f t="shared" si="3"/>
        <v>0</v>
      </c>
      <c r="N9">
        <f t="shared" si="4"/>
        <v>0</v>
      </c>
    </row>
    <row r="10" spans="1:14" ht="15.75" x14ac:dyDescent="0.25">
      <c r="B10" s="2"/>
      <c r="C10" s="45" t="s">
        <v>9</v>
      </c>
      <c r="D10" s="16" t="s">
        <v>8</v>
      </c>
      <c r="E10" s="17">
        <v>14</v>
      </c>
      <c r="F10" s="18">
        <v>2</v>
      </c>
      <c r="G10" s="18">
        <v>48</v>
      </c>
      <c r="H10" s="19">
        <f t="shared" si="0"/>
        <v>6</v>
      </c>
      <c r="I10" s="18">
        <f t="shared" si="1"/>
        <v>48</v>
      </c>
      <c r="J10" s="20"/>
      <c r="K10" s="17">
        <v>44</v>
      </c>
      <c r="L10" s="19">
        <f t="shared" si="2"/>
        <v>4</v>
      </c>
      <c r="M10">
        <f t="shared" si="3"/>
        <v>40</v>
      </c>
      <c r="N10">
        <f t="shared" si="4"/>
        <v>0</v>
      </c>
    </row>
    <row r="11" spans="1:14" ht="16.5" thickBot="1" x14ac:dyDescent="0.3">
      <c r="B11" s="2"/>
      <c r="C11" s="46"/>
      <c r="D11" s="26" t="s">
        <v>22</v>
      </c>
      <c r="E11" s="22">
        <v>26</v>
      </c>
      <c r="F11" s="23">
        <v>2</v>
      </c>
      <c r="G11" s="23">
        <v>66</v>
      </c>
      <c r="H11" s="24">
        <f t="shared" si="0"/>
        <v>0</v>
      </c>
      <c r="I11" s="23">
        <f t="shared" si="1"/>
        <v>66</v>
      </c>
      <c r="J11" s="25"/>
      <c r="K11" s="22">
        <v>59</v>
      </c>
      <c r="L11" s="24">
        <f t="shared" si="2"/>
        <v>7</v>
      </c>
      <c r="M11">
        <f t="shared" si="3"/>
        <v>40</v>
      </c>
      <c r="N11">
        <f t="shared" si="4"/>
        <v>0</v>
      </c>
    </row>
    <row r="12" spans="1:14" ht="15.75" x14ac:dyDescent="0.25">
      <c r="B12" s="2"/>
      <c r="C12" s="65" t="s">
        <v>10</v>
      </c>
      <c r="D12" s="16" t="s">
        <v>8</v>
      </c>
      <c r="E12" s="17">
        <v>18</v>
      </c>
      <c r="F12" s="18"/>
      <c r="G12" s="18">
        <v>18</v>
      </c>
      <c r="H12" s="19">
        <f t="shared" si="0"/>
        <v>0</v>
      </c>
      <c r="I12" s="18">
        <f t="shared" si="1"/>
        <v>18</v>
      </c>
      <c r="J12" s="20"/>
      <c r="K12" s="17">
        <v>18</v>
      </c>
      <c r="L12" s="19">
        <f t="shared" si="2"/>
        <v>0</v>
      </c>
      <c r="M12">
        <f t="shared" si="3"/>
        <v>0</v>
      </c>
      <c r="N12">
        <f t="shared" si="4"/>
        <v>0</v>
      </c>
    </row>
    <row r="13" spans="1:14" ht="16.5" thickBot="1" x14ac:dyDescent="0.3">
      <c r="B13" s="2"/>
      <c r="C13" s="46"/>
      <c r="D13" s="26" t="s">
        <v>22</v>
      </c>
      <c r="E13" s="22">
        <v>10</v>
      </c>
      <c r="F13" s="23"/>
      <c r="G13" s="23">
        <v>10</v>
      </c>
      <c r="H13" s="24">
        <f t="shared" si="0"/>
        <v>0</v>
      </c>
      <c r="I13" s="23">
        <f t="shared" si="1"/>
        <v>10</v>
      </c>
      <c r="J13" s="25"/>
      <c r="K13" s="22">
        <v>10</v>
      </c>
      <c r="L13" s="24">
        <f t="shared" si="2"/>
        <v>0</v>
      </c>
      <c r="M13">
        <f t="shared" si="3"/>
        <v>0</v>
      </c>
      <c r="N13">
        <f t="shared" si="4"/>
        <v>0</v>
      </c>
    </row>
    <row r="14" spans="1:14" ht="15.75" x14ac:dyDescent="0.25">
      <c r="B14" s="2"/>
      <c r="C14" s="56" t="s">
        <v>17</v>
      </c>
      <c r="D14" s="16" t="s">
        <v>8</v>
      </c>
      <c r="E14" s="17"/>
      <c r="F14" s="18"/>
      <c r="G14" s="18"/>
      <c r="H14" s="19">
        <f t="shared" si="0"/>
        <v>0</v>
      </c>
      <c r="I14" s="18">
        <f t="shared" si="1"/>
        <v>0</v>
      </c>
      <c r="J14" s="20"/>
      <c r="K14" s="17"/>
      <c r="L14" s="19">
        <f t="shared" si="2"/>
        <v>0</v>
      </c>
      <c r="M14">
        <f t="shared" si="3"/>
        <v>0</v>
      </c>
      <c r="N14">
        <f t="shared" si="4"/>
        <v>0</v>
      </c>
    </row>
    <row r="15" spans="1:14" ht="16.5" thickBot="1" x14ac:dyDescent="0.3">
      <c r="B15" s="2"/>
      <c r="C15" s="57"/>
      <c r="D15" s="26" t="s">
        <v>22</v>
      </c>
      <c r="E15" s="22"/>
      <c r="F15" s="23"/>
      <c r="G15" s="23"/>
      <c r="H15" s="24">
        <f t="shared" si="0"/>
        <v>0</v>
      </c>
      <c r="I15" s="23">
        <f t="shared" si="1"/>
        <v>0</v>
      </c>
      <c r="J15" s="25"/>
      <c r="K15" s="22"/>
      <c r="L15" s="24">
        <f t="shared" si="2"/>
        <v>0</v>
      </c>
      <c r="M15">
        <f t="shared" si="3"/>
        <v>0</v>
      </c>
      <c r="N15">
        <f t="shared" si="4"/>
        <v>0</v>
      </c>
    </row>
    <row r="16" spans="1:14" ht="15.75" x14ac:dyDescent="0.25">
      <c r="B16" s="2"/>
      <c r="C16" s="56" t="s">
        <v>18</v>
      </c>
      <c r="D16" s="16" t="s">
        <v>8</v>
      </c>
      <c r="E16" s="18">
        <f>58+35</f>
        <v>93</v>
      </c>
      <c r="F16" s="18">
        <v>1</v>
      </c>
      <c r="G16" s="18">
        <v>65</v>
      </c>
      <c r="H16" s="19">
        <f t="shared" si="0"/>
        <v>48</v>
      </c>
      <c r="I16" s="18">
        <f t="shared" si="1"/>
        <v>65</v>
      </c>
      <c r="J16" s="20"/>
      <c r="K16" s="18">
        <v>53</v>
      </c>
      <c r="L16" s="19">
        <f t="shared" si="2"/>
        <v>12</v>
      </c>
      <c r="M16">
        <f t="shared" si="3"/>
        <v>20</v>
      </c>
      <c r="N16">
        <f t="shared" si="4"/>
        <v>0</v>
      </c>
    </row>
    <row r="17" spans="2:37" ht="16.5" thickBot="1" x14ac:dyDescent="0.3">
      <c r="B17" s="2"/>
      <c r="C17" s="57"/>
      <c r="D17" s="26" t="s">
        <v>22</v>
      </c>
      <c r="E17" s="23">
        <f>55+38</f>
        <v>93</v>
      </c>
      <c r="F17" s="23">
        <v>1</v>
      </c>
      <c r="G17" s="23">
        <v>80</v>
      </c>
      <c r="H17" s="24">
        <f t="shared" si="0"/>
        <v>33</v>
      </c>
      <c r="I17" s="23">
        <f t="shared" si="1"/>
        <v>80</v>
      </c>
      <c r="J17" s="25"/>
      <c r="K17" s="23">
        <v>59</v>
      </c>
      <c r="L17" s="24">
        <f t="shared" si="2"/>
        <v>21</v>
      </c>
      <c r="M17">
        <f t="shared" si="3"/>
        <v>20</v>
      </c>
      <c r="N17">
        <f t="shared" si="4"/>
        <v>0</v>
      </c>
    </row>
    <row r="18" spans="2:37" ht="15.75" x14ac:dyDescent="0.25">
      <c r="B18" s="2"/>
      <c r="C18" s="7"/>
      <c r="D18" s="6"/>
      <c r="E18" s="7"/>
      <c r="F18" s="7"/>
      <c r="G18" s="7"/>
      <c r="H18" s="7"/>
      <c r="I18" s="7"/>
      <c r="J18" s="7"/>
      <c r="K18" s="7"/>
      <c r="L18" s="7"/>
    </row>
    <row r="19" spans="2:37" ht="24" thickBot="1" x14ac:dyDescent="0.3">
      <c r="B19" s="2"/>
      <c r="C19" s="58" t="s">
        <v>11</v>
      </c>
      <c r="D19" s="58"/>
      <c r="E19" s="58"/>
      <c r="F19" s="58"/>
      <c r="G19" s="58"/>
      <c r="H19" s="58"/>
      <c r="I19" s="58"/>
      <c r="J19" s="58"/>
      <c r="K19" s="58"/>
      <c r="L19" s="58"/>
    </row>
    <row r="20" spans="2:37" ht="15.75" x14ac:dyDescent="0.25">
      <c r="B20" s="2"/>
      <c r="C20" s="45" t="s">
        <v>21</v>
      </c>
      <c r="D20" s="27">
        <v>3122</v>
      </c>
      <c r="E20" s="18"/>
      <c r="F20" s="18"/>
      <c r="G20" s="18"/>
      <c r="H20" s="19">
        <f t="shared" ref="H20:H29" si="5">(E20-G20)+M20</f>
        <v>0</v>
      </c>
      <c r="I20" s="18">
        <f t="shared" ref="I20:I29" si="6">G20</f>
        <v>0</v>
      </c>
      <c r="J20" s="18"/>
      <c r="K20" s="28"/>
      <c r="L20" s="19">
        <f t="shared" ref="L20:L29" si="7">(I20-K20)+N20</f>
        <v>0</v>
      </c>
      <c r="M20">
        <f t="shared" ref="M20:M29" si="8">F20*20</f>
        <v>0</v>
      </c>
      <c r="N20">
        <f t="shared" ref="N20:N29" si="9">J20*20</f>
        <v>0</v>
      </c>
    </row>
    <row r="21" spans="2:37" ht="16.5" thickBot="1" x14ac:dyDescent="0.3">
      <c r="B21" s="2"/>
      <c r="C21" s="46"/>
      <c r="D21" s="21">
        <v>3125</v>
      </c>
      <c r="E21" s="29"/>
      <c r="F21" s="23"/>
      <c r="G21" s="29"/>
      <c r="H21" s="24">
        <f t="shared" si="5"/>
        <v>0</v>
      </c>
      <c r="I21" s="23">
        <f t="shared" si="6"/>
        <v>0</v>
      </c>
      <c r="J21" s="23"/>
      <c r="K21" s="29"/>
      <c r="L21" s="24">
        <f t="shared" si="7"/>
        <v>0</v>
      </c>
      <c r="M21">
        <f t="shared" si="8"/>
        <v>0</v>
      </c>
      <c r="N21">
        <f t="shared" si="9"/>
        <v>0</v>
      </c>
    </row>
    <row r="22" spans="2:37" ht="15.75" x14ac:dyDescent="0.25">
      <c r="B22" s="2"/>
      <c r="C22" s="45" t="s">
        <v>7</v>
      </c>
      <c r="D22" s="16" t="s">
        <v>8</v>
      </c>
      <c r="E22" s="28"/>
      <c r="F22" s="18"/>
      <c r="G22" s="28"/>
      <c r="H22" s="19">
        <f t="shared" si="5"/>
        <v>0</v>
      </c>
      <c r="I22" s="18">
        <f>G22</f>
        <v>0</v>
      </c>
      <c r="J22" s="18"/>
      <c r="K22" s="28"/>
      <c r="L22" s="19">
        <f t="shared" si="7"/>
        <v>0</v>
      </c>
      <c r="M22">
        <f t="shared" si="8"/>
        <v>0</v>
      </c>
      <c r="N22">
        <f t="shared" si="9"/>
        <v>0</v>
      </c>
    </row>
    <row r="23" spans="2:37" ht="16.5" thickBot="1" x14ac:dyDescent="0.3">
      <c r="B23" s="2"/>
      <c r="C23" s="46"/>
      <c r="D23" s="26" t="s">
        <v>22</v>
      </c>
      <c r="E23" s="29"/>
      <c r="F23" s="23"/>
      <c r="G23" s="29"/>
      <c r="H23" s="24">
        <f t="shared" si="5"/>
        <v>0</v>
      </c>
      <c r="I23" s="23">
        <f t="shared" si="6"/>
        <v>0</v>
      </c>
      <c r="J23" s="23"/>
      <c r="K23" s="29"/>
      <c r="L23" s="24">
        <f t="shared" si="7"/>
        <v>0</v>
      </c>
      <c r="M23">
        <f t="shared" si="8"/>
        <v>0</v>
      </c>
      <c r="N23">
        <f t="shared" si="9"/>
        <v>0</v>
      </c>
    </row>
    <row r="24" spans="2:37" ht="15.75" x14ac:dyDescent="0.25">
      <c r="B24" s="2"/>
      <c r="C24" s="45" t="s">
        <v>9</v>
      </c>
      <c r="D24" s="16" t="s">
        <v>8</v>
      </c>
      <c r="E24" s="28"/>
      <c r="F24" s="18"/>
      <c r="G24" s="28"/>
      <c r="H24" s="19">
        <f t="shared" si="5"/>
        <v>0</v>
      </c>
      <c r="I24" s="18">
        <f t="shared" si="6"/>
        <v>0</v>
      </c>
      <c r="J24" s="18"/>
      <c r="K24" s="28"/>
      <c r="L24" s="19">
        <f t="shared" si="7"/>
        <v>0</v>
      </c>
      <c r="M24">
        <f t="shared" si="8"/>
        <v>0</v>
      </c>
      <c r="N24">
        <f t="shared" si="9"/>
        <v>0</v>
      </c>
    </row>
    <row r="25" spans="2:37" ht="16.5" thickBot="1" x14ac:dyDescent="0.3">
      <c r="B25" s="2"/>
      <c r="C25" s="46"/>
      <c r="D25" s="26" t="s">
        <v>22</v>
      </c>
      <c r="E25" s="29"/>
      <c r="F25" s="23"/>
      <c r="G25" s="29"/>
      <c r="H25" s="24">
        <f t="shared" si="5"/>
        <v>0</v>
      </c>
      <c r="I25" s="23">
        <f t="shared" si="6"/>
        <v>0</v>
      </c>
      <c r="J25" s="23"/>
      <c r="K25" s="29"/>
      <c r="L25" s="24">
        <f t="shared" si="7"/>
        <v>0</v>
      </c>
      <c r="M25">
        <f t="shared" si="8"/>
        <v>0</v>
      </c>
      <c r="N25">
        <f t="shared" si="9"/>
        <v>0</v>
      </c>
    </row>
    <row r="26" spans="2:37" ht="15.75" x14ac:dyDescent="0.25">
      <c r="B26" s="2"/>
      <c r="C26" s="45" t="s">
        <v>23</v>
      </c>
      <c r="D26" s="16" t="s">
        <v>8</v>
      </c>
      <c r="E26" s="28"/>
      <c r="F26" s="18"/>
      <c r="G26" s="28"/>
      <c r="H26" s="19">
        <f t="shared" si="5"/>
        <v>0</v>
      </c>
      <c r="I26" s="18">
        <f t="shared" si="6"/>
        <v>0</v>
      </c>
      <c r="J26" s="18"/>
      <c r="K26" s="28"/>
      <c r="L26" s="19">
        <f t="shared" si="7"/>
        <v>0</v>
      </c>
      <c r="M26">
        <f t="shared" si="8"/>
        <v>0</v>
      </c>
      <c r="N26">
        <f t="shared" si="9"/>
        <v>0</v>
      </c>
    </row>
    <row r="27" spans="2:37" ht="16.5" thickBot="1" x14ac:dyDescent="0.3">
      <c r="B27" s="2"/>
      <c r="C27" s="46"/>
      <c r="D27" s="26" t="s">
        <v>22</v>
      </c>
      <c r="E27" s="29"/>
      <c r="F27" s="23"/>
      <c r="G27" s="29"/>
      <c r="H27" s="24">
        <f t="shared" si="5"/>
        <v>0</v>
      </c>
      <c r="I27" s="23">
        <f t="shared" si="6"/>
        <v>0</v>
      </c>
      <c r="J27" s="23"/>
      <c r="K27" s="29"/>
      <c r="L27" s="24">
        <f t="shared" si="7"/>
        <v>0</v>
      </c>
      <c r="M27">
        <f t="shared" si="8"/>
        <v>0</v>
      </c>
      <c r="N27">
        <f t="shared" si="9"/>
        <v>0</v>
      </c>
    </row>
    <row r="28" spans="2:37" ht="15.75" x14ac:dyDescent="0.25">
      <c r="B28" s="2"/>
      <c r="C28" s="56" t="s">
        <v>18</v>
      </c>
      <c r="D28" s="16" t="s">
        <v>8</v>
      </c>
      <c r="E28" s="28"/>
      <c r="F28" s="18"/>
      <c r="G28" s="28"/>
      <c r="H28" s="19">
        <f t="shared" si="5"/>
        <v>0</v>
      </c>
      <c r="I28" s="18">
        <f t="shared" si="6"/>
        <v>0</v>
      </c>
      <c r="J28" s="18"/>
      <c r="K28" s="28"/>
      <c r="L28" s="19">
        <f t="shared" si="7"/>
        <v>0</v>
      </c>
      <c r="M28">
        <f t="shared" si="8"/>
        <v>0</v>
      </c>
      <c r="N28">
        <f t="shared" si="9"/>
        <v>0</v>
      </c>
    </row>
    <row r="29" spans="2:37" ht="16.5" thickBot="1" x14ac:dyDescent="0.3">
      <c r="B29" s="2"/>
      <c r="C29" s="57"/>
      <c r="D29" s="26" t="s">
        <v>22</v>
      </c>
      <c r="E29" s="29"/>
      <c r="F29" s="23"/>
      <c r="G29" s="29"/>
      <c r="H29" s="24">
        <f t="shared" si="5"/>
        <v>0</v>
      </c>
      <c r="I29" s="23">
        <f t="shared" si="6"/>
        <v>0</v>
      </c>
      <c r="J29" s="23"/>
      <c r="K29" s="29"/>
      <c r="L29" s="24">
        <f t="shared" si="7"/>
        <v>0</v>
      </c>
      <c r="M29">
        <f t="shared" si="8"/>
        <v>0</v>
      </c>
      <c r="N29">
        <f t="shared" si="9"/>
        <v>0</v>
      </c>
    </row>
    <row r="30" spans="2:37" ht="15.75" thickBot="1" x14ac:dyDescent="0.3"/>
    <row r="31" spans="2:37" ht="15" customHeight="1" x14ac:dyDescent="0.25">
      <c r="B31" s="47" t="s">
        <v>19</v>
      </c>
      <c r="C31" s="48"/>
      <c r="D31" s="48"/>
      <c r="E31" s="48"/>
      <c r="F31" s="49"/>
    </row>
    <row r="32" spans="2:37" s="4" customFormat="1" ht="15" customHeight="1" thickBot="1" x14ac:dyDescent="0.3">
      <c r="B32" s="50"/>
      <c r="C32" s="51"/>
      <c r="D32" s="51"/>
      <c r="E32" s="51"/>
      <c r="F32" s="5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</row>
    <row r="33" spans="2:37" s="4" customFormat="1" ht="45" customHeight="1" thickBot="1" x14ac:dyDescent="0.3">
      <c r="B33" s="3" t="s">
        <v>2</v>
      </c>
      <c r="C33" s="5" t="s">
        <v>12</v>
      </c>
      <c r="D33" s="9" t="s">
        <v>13</v>
      </c>
      <c r="E33" s="10" t="s">
        <v>33</v>
      </c>
      <c r="F33" s="11" t="s">
        <v>14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</row>
    <row r="34" spans="2:37" s="4" customFormat="1" ht="15" customHeight="1" x14ac:dyDescent="0.3">
      <c r="B34" s="43" t="s">
        <v>28</v>
      </c>
      <c r="C34" s="30" t="s">
        <v>15</v>
      </c>
      <c r="D34" s="32">
        <f>E6</f>
        <v>38</v>
      </c>
      <c r="E34" s="33">
        <f>F6</f>
        <v>0</v>
      </c>
      <c r="F34" s="34">
        <f>G6</f>
        <v>22</v>
      </c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</row>
    <row r="35" spans="2:37" s="4" customFormat="1" ht="15.75" customHeight="1" thickBot="1" x14ac:dyDescent="0.35">
      <c r="B35" s="44"/>
      <c r="C35" s="31" t="s">
        <v>16</v>
      </c>
      <c r="D35" s="35">
        <f>I6</f>
        <v>22</v>
      </c>
      <c r="E35" s="36">
        <f>J6</f>
        <v>0</v>
      </c>
      <c r="F35" s="37">
        <f>K6</f>
        <v>22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</row>
    <row r="36" spans="2:37" s="4" customFormat="1" ht="15.75" customHeight="1" x14ac:dyDescent="0.3">
      <c r="B36" s="43" t="s">
        <v>29</v>
      </c>
      <c r="C36" s="30" t="s">
        <v>15</v>
      </c>
      <c r="D36" s="38">
        <f>E7</f>
        <v>0</v>
      </c>
      <c r="E36" s="33">
        <f>F7</f>
        <v>0</v>
      </c>
      <c r="F36" s="34">
        <f>G7</f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</row>
    <row r="37" spans="2:37" s="4" customFormat="1" ht="15.75" customHeight="1" thickBot="1" x14ac:dyDescent="0.35">
      <c r="B37" s="44"/>
      <c r="C37" s="31" t="s">
        <v>16</v>
      </c>
      <c r="D37" s="39">
        <f>I7</f>
        <v>0</v>
      </c>
      <c r="E37" s="36">
        <f>J7</f>
        <v>0</v>
      </c>
      <c r="F37" s="37">
        <f>K7</f>
        <v>0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</row>
    <row r="38" spans="2:37" ht="15.75" x14ac:dyDescent="0.3">
      <c r="B38" s="55" t="s">
        <v>7</v>
      </c>
      <c r="C38" s="30" t="s">
        <v>15</v>
      </c>
      <c r="D38" s="38">
        <f>E8</f>
        <v>0</v>
      </c>
      <c r="E38" s="33">
        <f>F8</f>
        <v>0</v>
      </c>
      <c r="F38" s="34">
        <f>G8</f>
        <v>0</v>
      </c>
    </row>
    <row r="39" spans="2:37" ht="16.5" thickBot="1" x14ac:dyDescent="0.35">
      <c r="B39" s="54"/>
      <c r="C39" s="31" t="s">
        <v>16</v>
      </c>
      <c r="D39" s="39">
        <f>I8</f>
        <v>0</v>
      </c>
      <c r="E39" s="36">
        <f>J8</f>
        <v>0</v>
      </c>
      <c r="F39" s="37">
        <f>K8</f>
        <v>0</v>
      </c>
    </row>
    <row r="40" spans="2:37" ht="15.75" x14ac:dyDescent="0.3">
      <c r="B40" s="55" t="s">
        <v>9</v>
      </c>
      <c r="C40" s="30" t="s">
        <v>15</v>
      </c>
      <c r="D40" s="38">
        <f>E10</f>
        <v>14</v>
      </c>
      <c r="E40" s="33">
        <f>F10</f>
        <v>2</v>
      </c>
      <c r="F40" s="34">
        <f>G10</f>
        <v>48</v>
      </c>
    </row>
    <row r="41" spans="2:37" ht="16.5" thickBot="1" x14ac:dyDescent="0.35">
      <c r="B41" s="54"/>
      <c r="C41" s="31" t="s">
        <v>16</v>
      </c>
      <c r="D41" s="39">
        <f>I10</f>
        <v>48</v>
      </c>
      <c r="E41" s="36">
        <f>J10</f>
        <v>0</v>
      </c>
      <c r="F41" s="37">
        <f>K10</f>
        <v>44</v>
      </c>
    </row>
    <row r="42" spans="2:37" ht="15.75" x14ac:dyDescent="0.3">
      <c r="B42" s="55" t="s">
        <v>10</v>
      </c>
      <c r="C42" s="30" t="s">
        <v>15</v>
      </c>
      <c r="D42" s="38">
        <f>E12</f>
        <v>18</v>
      </c>
      <c r="E42" s="33">
        <f>F12</f>
        <v>0</v>
      </c>
      <c r="F42" s="34">
        <f>G12</f>
        <v>18</v>
      </c>
    </row>
    <row r="43" spans="2:37" ht="16.5" thickBot="1" x14ac:dyDescent="0.35">
      <c r="B43" s="54"/>
      <c r="C43" s="31" t="s">
        <v>16</v>
      </c>
      <c r="D43" s="39">
        <f>I12</f>
        <v>18</v>
      </c>
      <c r="E43" s="36">
        <f>J12</f>
        <v>0</v>
      </c>
      <c r="F43" s="37">
        <f>K12</f>
        <v>18</v>
      </c>
    </row>
    <row r="44" spans="2:37" ht="15.75" x14ac:dyDescent="0.3">
      <c r="B44" s="55" t="s">
        <v>17</v>
      </c>
      <c r="C44" s="30" t="s">
        <v>15</v>
      </c>
      <c r="D44" s="38">
        <f>E14</f>
        <v>0</v>
      </c>
      <c r="E44" s="33">
        <f>F14</f>
        <v>0</v>
      </c>
      <c r="F44" s="34">
        <f>G14</f>
        <v>0</v>
      </c>
    </row>
    <row r="45" spans="2:37" ht="16.5" thickBot="1" x14ac:dyDescent="0.35">
      <c r="B45" s="54"/>
      <c r="C45" s="31" t="s">
        <v>16</v>
      </c>
      <c r="D45" s="39">
        <f>I14</f>
        <v>0</v>
      </c>
      <c r="E45" s="36">
        <f>J14</f>
        <v>0</v>
      </c>
      <c r="F45" s="37">
        <f>K14</f>
        <v>0</v>
      </c>
    </row>
    <row r="46" spans="2:37" ht="15.75" x14ac:dyDescent="0.3">
      <c r="B46" s="55" t="s">
        <v>18</v>
      </c>
      <c r="C46" s="30" t="s">
        <v>15</v>
      </c>
      <c r="D46" s="38">
        <f>E16</f>
        <v>93</v>
      </c>
      <c r="E46" s="33">
        <f>F16</f>
        <v>1</v>
      </c>
      <c r="F46" s="34">
        <f>G16</f>
        <v>65</v>
      </c>
    </row>
    <row r="47" spans="2:37" ht="16.5" thickBot="1" x14ac:dyDescent="0.35">
      <c r="B47" s="54"/>
      <c r="C47" s="31" t="s">
        <v>16</v>
      </c>
      <c r="D47" s="39">
        <f>I16</f>
        <v>65</v>
      </c>
      <c r="E47" s="36">
        <f>J17</f>
        <v>0</v>
      </c>
      <c r="F47" s="37">
        <f>K16</f>
        <v>53</v>
      </c>
    </row>
    <row r="48" spans="2:37" ht="15.75" thickBot="1" x14ac:dyDescent="0.3"/>
    <row r="49" spans="2:6" ht="15" customHeight="1" x14ac:dyDescent="0.25">
      <c r="B49" s="47" t="s">
        <v>20</v>
      </c>
      <c r="C49" s="48"/>
      <c r="D49" s="48"/>
      <c r="E49" s="48"/>
      <c r="F49" s="49"/>
    </row>
    <row r="50" spans="2:6" ht="15.75" customHeight="1" thickBot="1" x14ac:dyDescent="0.3">
      <c r="B50" s="50"/>
      <c r="C50" s="51"/>
      <c r="D50" s="51"/>
      <c r="E50" s="51"/>
      <c r="F50" s="52"/>
    </row>
    <row r="51" spans="2:6" ht="45" customHeight="1" thickBot="1" x14ac:dyDescent="0.3">
      <c r="B51" s="3" t="s">
        <v>2</v>
      </c>
      <c r="C51" s="5" t="s">
        <v>12</v>
      </c>
      <c r="D51" s="9" t="s">
        <v>13</v>
      </c>
      <c r="E51" s="10" t="s">
        <v>33</v>
      </c>
      <c r="F51" s="11" t="s">
        <v>14</v>
      </c>
    </row>
    <row r="52" spans="2:6" ht="15.75" x14ac:dyDescent="0.3">
      <c r="B52" s="55" t="s">
        <v>7</v>
      </c>
      <c r="C52" s="30" t="s">
        <v>15</v>
      </c>
      <c r="D52" s="38">
        <f>E9</f>
        <v>0</v>
      </c>
      <c r="E52" s="33">
        <f>F9</f>
        <v>0</v>
      </c>
      <c r="F52" s="34">
        <f>G9</f>
        <v>0</v>
      </c>
    </row>
    <row r="53" spans="2:6" ht="16.5" thickBot="1" x14ac:dyDescent="0.35">
      <c r="B53" s="54"/>
      <c r="C53" s="31" t="s">
        <v>16</v>
      </c>
      <c r="D53" s="39">
        <f>I9</f>
        <v>0</v>
      </c>
      <c r="E53" s="36">
        <f>J9</f>
        <v>0</v>
      </c>
      <c r="F53" s="37">
        <f>K9</f>
        <v>0</v>
      </c>
    </row>
    <row r="54" spans="2:6" ht="15.75" x14ac:dyDescent="0.3">
      <c r="B54" s="55" t="s">
        <v>9</v>
      </c>
      <c r="C54" s="30" t="s">
        <v>15</v>
      </c>
      <c r="D54" s="38">
        <f>E11</f>
        <v>26</v>
      </c>
      <c r="E54" s="33">
        <f>F11</f>
        <v>2</v>
      </c>
      <c r="F54" s="34">
        <f>G11</f>
        <v>66</v>
      </c>
    </row>
    <row r="55" spans="2:6" ht="16.5" thickBot="1" x14ac:dyDescent="0.35">
      <c r="B55" s="54"/>
      <c r="C55" s="31" t="s">
        <v>16</v>
      </c>
      <c r="D55" s="39">
        <f>I11</f>
        <v>66</v>
      </c>
      <c r="E55" s="36">
        <f>J11</f>
        <v>0</v>
      </c>
      <c r="F55" s="37">
        <f>K11</f>
        <v>59</v>
      </c>
    </row>
    <row r="56" spans="2:6" ht="15.75" x14ac:dyDescent="0.3">
      <c r="B56" s="55" t="s">
        <v>10</v>
      </c>
      <c r="C56" s="30" t="s">
        <v>15</v>
      </c>
      <c r="D56" s="38">
        <f>E13</f>
        <v>10</v>
      </c>
      <c r="E56" s="33">
        <f>F13</f>
        <v>0</v>
      </c>
      <c r="F56" s="34">
        <f>G13</f>
        <v>10</v>
      </c>
    </row>
    <row r="57" spans="2:6" ht="16.5" thickBot="1" x14ac:dyDescent="0.35">
      <c r="B57" s="54"/>
      <c r="C57" s="31" t="s">
        <v>16</v>
      </c>
      <c r="D57" s="39">
        <f>I13</f>
        <v>10</v>
      </c>
      <c r="E57" s="36">
        <f>J13</f>
        <v>0</v>
      </c>
      <c r="F57" s="37">
        <f>K13</f>
        <v>10</v>
      </c>
    </row>
    <row r="58" spans="2:6" ht="15.75" x14ac:dyDescent="0.3">
      <c r="B58" s="55" t="s">
        <v>17</v>
      </c>
      <c r="C58" s="30" t="s">
        <v>15</v>
      </c>
      <c r="D58" s="38">
        <f>E15</f>
        <v>0</v>
      </c>
      <c r="E58" s="33">
        <f>F15</f>
        <v>0</v>
      </c>
      <c r="F58" s="34">
        <f>G15</f>
        <v>0</v>
      </c>
    </row>
    <row r="59" spans="2:6" ht="16.5" thickBot="1" x14ac:dyDescent="0.35">
      <c r="B59" s="54"/>
      <c r="C59" s="31" t="s">
        <v>16</v>
      </c>
      <c r="D59" s="39">
        <f>I15</f>
        <v>0</v>
      </c>
      <c r="E59" s="36">
        <f>J15</f>
        <v>0</v>
      </c>
      <c r="F59" s="37">
        <f>K15</f>
        <v>0</v>
      </c>
    </row>
    <row r="60" spans="2:6" ht="15.75" x14ac:dyDescent="0.3">
      <c r="B60" s="55" t="s">
        <v>18</v>
      </c>
      <c r="C60" s="30" t="s">
        <v>15</v>
      </c>
      <c r="D60" s="38">
        <f>E17</f>
        <v>93</v>
      </c>
      <c r="E60" s="33">
        <f>F17</f>
        <v>1</v>
      </c>
      <c r="F60" s="34">
        <f>G17</f>
        <v>80</v>
      </c>
    </row>
    <row r="61" spans="2:6" ht="16.5" thickBot="1" x14ac:dyDescent="0.35">
      <c r="B61" s="54"/>
      <c r="C61" s="31" t="s">
        <v>16</v>
      </c>
      <c r="D61" s="39">
        <f>I17</f>
        <v>80</v>
      </c>
      <c r="E61" s="36">
        <f>J17</f>
        <v>0</v>
      </c>
      <c r="F61" s="37">
        <f>K17</f>
        <v>59</v>
      </c>
    </row>
    <row r="62" spans="2:6" ht="15.75" thickBot="1" x14ac:dyDescent="0.3"/>
    <row r="63" spans="2:6" ht="15" customHeight="1" x14ac:dyDescent="0.25">
      <c r="B63" s="47" t="s">
        <v>25</v>
      </c>
      <c r="C63" s="48"/>
      <c r="D63" s="48"/>
      <c r="E63" s="48"/>
      <c r="F63" s="49"/>
    </row>
    <row r="64" spans="2:6" ht="15.75" customHeight="1" thickBot="1" x14ac:dyDescent="0.3">
      <c r="B64" s="50"/>
      <c r="C64" s="51"/>
      <c r="D64" s="51"/>
      <c r="E64" s="51"/>
      <c r="F64" s="52"/>
    </row>
    <row r="65" spans="2:6" ht="45" customHeight="1" thickBot="1" x14ac:dyDescent="0.3">
      <c r="B65" s="3" t="s">
        <v>2</v>
      </c>
      <c r="C65" s="5" t="s">
        <v>12</v>
      </c>
      <c r="D65" s="9" t="s">
        <v>13</v>
      </c>
      <c r="E65" s="10" t="s">
        <v>33</v>
      </c>
      <c r="F65" s="11" t="s">
        <v>14</v>
      </c>
    </row>
    <row r="66" spans="2:6" ht="15.75" x14ac:dyDescent="0.3">
      <c r="B66" s="43" t="s">
        <v>28</v>
      </c>
      <c r="C66" s="30" t="s">
        <v>15</v>
      </c>
      <c r="D66" s="38">
        <f>E20</f>
        <v>0</v>
      </c>
      <c r="E66" s="33">
        <f>F20</f>
        <v>0</v>
      </c>
      <c r="F66" s="34">
        <f>G20</f>
        <v>0</v>
      </c>
    </row>
    <row r="67" spans="2:6" ht="16.5" thickBot="1" x14ac:dyDescent="0.35">
      <c r="B67" s="44"/>
      <c r="C67" s="31" t="s">
        <v>16</v>
      </c>
      <c r="D67" s="39">
        <f>I20</f>
        <v>0</v>
      </c>
      <c r="E67" s="36">
        <f>J20</f>
        <v>0</v>
      </c>
      <c r="F67" s="37">
        <f>K20</f>
        <v>0</v>
      </c>
    </row>
    <row r="68" spans="2:6" ht="15.75" x14ac:dyDescent="0.3">
      <c r="B68" s="43" t="s">
        <v>29</v>
      </c>
      <c r="C68" s="30" t="s">
        <v>15</v>
      </c>
      <c r="D68" s="38">
        <f>E21</f>
        <v>0</v>
      </c>
      <c r="E68" s="33">
        <f>F21</f>
        <v>0</v>
      </c>
      <c r="F68" s="34">
        <f>G21</f>
        <v>0</v>
      </c>
    </row>
    <row r="69" spans="2:6" ht="16.5" thickBot="1" x14ac:dyDescent="0.35">
      <c r="B69" s="44"/>
      <c r="C69" s="31" t="s">
        <v>16</v>
      </c>
      <c r="D69" s="39">
        <f>I21</f>
        <v>0</v>
      </c>
      <c r="E69" s="36">
        <f>J21</f>
        <v>0</v>
      </c>
      <c r="F69" s="37">
        <f>K21</f>
        <v>0</v>
      </c>
    </row>
    <row r="70" spans="2:6" ht="15.75" x14ac:dyDescent="0.3">
      <c r="B70" s="55" t="s">
        <v>7</v>
      </c>
      <c r="C70" s="30" t="s">
        <v>15</v>
      </c>
      <c r="D70" s="38">
        <f>E22</f>
        <v>0</v>
      </c>
      <c r="E70" s="33">
        <f>F22</f>
        <v>0</v>
      </c>
      <c r="F70" s="34">
        <f>G22</f>
        <v>0</v>
      </c>
    </row>
    <row r="71" spans="2:6" ht="16.5" thickBot="1" x14ac:dyDescent="0.35">
      <c r="B71" s="54"/>
      <c r="C71" s="31" t="s">
        <v>16</v>
      </c>
      <c r="D71" s="39">
        <f>I22</f>
        <v>0</v>
      </c>
      <c r="E71" s="36">
        <f>J22</f>
        <v>0</v>
      </c>
      <c r="F71" s="37">
        <f>K22</f>
        <v>0</v>
      </c>
    </row>
    <row r="72" spans="2:6" ht="15.75" x14ac:dyDescent="0.3">
      <c r="B72" s="55" t="s">
        <v>9</v>
      </c>
      <c r="C72" s="30" t="s">
        <v>15</v>
      </c>
      <c r="D72" s="38">
        <f>E24</f>
        <v>0</v>
      </c>
      <c r="E72" s="33">
        <f>F24</f>
        <v>0</v>
      </c>
      <c r="F72" s="34">
        <f>G24</f>
        <v>0</v>
      </c>
    </row>
    <row r="73" spans="2:6" ht="16.5" thickBot="1" x14ac:dyDescent="0.35">
      <c r="B73" s="54"/>
      <c r="C73" s="31" t="s">
        <v>16</v>
      </c>
      <c r="D73" s="39">
        <f>I24</f>
        <v>0</v>
      </c>
      <c r="E73" s="36">
        <f>J24</f>
        <v>0</v>
      </c>
      <c r="F73" s="37">
        <f>K24</f>
        <v>0</v>
      </c>
    </row>
    <row r="74" spans="2:6" ht="15.75" x14ac:dyDescent="0.3">
      <c r="B74" s="43" t="s">
        <v>26</v>
      </c>
      <c r="C74" s="30" t="s">
        <v>15</v>
      </c>
      <c r="D74" s="38">
        <f>E26</f>
        <v>0</v>
      </c>
      <c r="E74" s="33">
        <f>F26</f>
        <v>0</v>
      </c>
      <c r="F74" s="34">
        <f>G26</f>
        <v>0</v>
      </c>
    </row>
    <row r="75" spans="2:6" ht="16.5" thickBot="1" x14ac:dyDescent="0.35">
      <c r="B75" s="44"/>
      <c r="C75" s="31" t="s">
        <v>16</v>
      </c>
      <c r="D75" s="39">
        <f>I26</f>
        <v>0</v>
      </c>
      <c r="E75" s="36">
        <f>J26</f>
        <v>0</v>
      </c>
      <c r="F75" s="37">
        <f>K26</f>
        <v>0</v>
      </c>
    </row>
    <row r="76" spans="2:6" ht="15.75" customHeight="1" x14ac:dyDescent="0.3">
      <c r="B76" s="45" t="s">
        <v>30</v>
      </c>
      <c r="C76" s="30" t="s">
        <v>15</v>
      </c>
      <c r="D76" s="38">
        <f>E28</f>
        <v>0</v>
      </c>
      <c r="E76" s="33">
        <f>F28</f>
        <v>0</v>
      </c>
      <c r="F76" s="34">
        <f>G28</f>
        <v>0</v>
      </c>
    </row>
    <row r="77" spans="2:6" ht="16.5" thickBot="1" x14ac:dyDescent="0.35">
      <c r="B77" s="46"/>
      <c r="C77" s="31" t="s">
        <v>16</v>
      </c>
      <c r="D77" s="39">
        <f>I28</f>
        <v>0</v>
      </c>
      <c r="E77" s="36">
        <f>J28</f>
        <v>0</v>
      </c>
      <c r="F77" s="37">
        <f>K28</f>
        <v>0</v>
      </c>
    </row>
    <row r="78" spans="2:6" ht="16.5" thickBot="1" x14ac:dyDescent="0.35">
      <c r="B78" s="40"/>
      <c r="C78" s="41"/>
      <c r="D78" s="42"/>
      <c r="E78" s="42"/>
      <c r="F78" s="42"/>
    </row>
    <row r="79" spans="2:6" ht="15" customHeight="1" x14ac:dyDescent="0.25">
      <c r="B79" s="47" t="s">
        <v>27</v>
      </c>
      <c r="C79" s="48"/>
      <c r="D79" s="48"/>
      <c r="E79" s="48"/>
      <c r="F79" s="49"/>
    </row>
    <row r="80" spans="2:6" ht="15.75" customHeight="1" thickBot="1" x14ac:dyDescent="0.3">
      <c r="B80" s="50"/>
      <c r="C80" s="51"/>
      <c r="D80" s="51"/>
      <c r="E80" s="51"/>
      <c r="F80" s="52"/>
    </row>
    <row r="81" spans="2:6" ht="45" customHeight="1" thickBot="1" x14ac:dyDescent="0.3">
      <c r="B81" s="3" t="s">
        <v>2</v>
      </c>
      <c r="C81" s="5" t="s">
        <v>12</v>
      </c>
      <c r="D81" s="9" t="s">
        <v>13</v>
      </c>
      <c r="E81" s="10" t="s">
        <v>33</v>
      </c>
      <c r="F81" s="11" t="s">
        <v>14</v>
      </c>
    </row>
    <row r="82" spans="2:6" ht="15.75" x14ac:dyDescent="0.3">
      <c r="B82" s="53" t="s">
        <v>7</v>
      </c>
      <c r="C82" s="30" t="s">
        <v>15</v>
      </c>
      <c r="D82" s="32">
        <f>E23</f>
        <v>0</v>
      </c>
      <c r="E82" s="33">
        <f>F23</f>
        <v>0</v>
      </c>
      <c r="F82" s="34">
        <f>G23</f>
        <v>0</v>
      </c>
    </row>
    <row r="83" spans="2:6" ht="16.5" thickBot="1" x14ac:dyDescent="0.35">
      <c r="B83" s="54"/>
      <c r="C83" s="31" t="s">
        <v>16</v>
      </c>
      <c r="D83" s="35">
        <f>I23</f>
        <v>0</v>
      </c>
      <c r="E83" s="36">
        <f>J23</f>
        <v>0</v>
      </c>
      <c r="F83" s="37">
        <f>K23</f>
        <v>0</v>
      </c>
    </row>
    <row r="84" spans="2:6" ht="15.75" x14ac:dyDescent="0.3">
      <c r="B84" s="55" t="s">
        <v>9</v>
      </c>
      <c r="C84" s="30" t="s">
        <v>15</v>
      </c>
      <c r="D84" s="32">
        <f>E25</f>
        <v>0</v>
      </c>
      <c r="E84" s="33">
        <f>F25</f>
        <v>0</v>
      </c>
      <c r="F84" s="34">
        <f>G25</f>
        <v>0</v>
      </c>
    </row>
    <row r="85" spans="2:6" ht="16.5" thickBot="1" x14ac:dyDescent="0.35">
      <c r="B85" s="54"/>
      <c r="C85" s="31" t="s">
        <v>16</v>
      </c>
      <c r="D85" s="35">
        <f>I25</f>
        <v>0</v>
      </c>
      <c r="E85" s="36">
        <f>J25</f>
        <v>0</v>
      </c>
      <c r="F85" s="37">
        <f>K25</f>
        <v>0</v>
      </c>
    </row>
    <row r="86" spans="2:6" ht="15.75" customHeight="1" x14ac:dyDescent="0.3">
      <c r="B86" s="43" t="s">
        <v>26</v>
      </c>
      <c r="C86" s="30" t="s">
        <v>15</v>
      </c>
      <c r="D86" s="32">
        <f>E27</f>
        <v>0</v>
      </c>
      <c r="E86" s="33">
        <f>F27</f>
        <v>0</v>
      </c>
      <c r="F86" s="34">
        <f>G27</f>
        <v>0</v>
      </c>
    </row>
    <row r="87" spans="2:6" ht="16.5" thickBot="1" x14ac:dyDescent="0.35">
      <c r="B87" s="44"/>
      <c r="C87" s="31" t="s">
        <v>16</v>
      </c>
      <c r="D87" s="35">
        <f>I27</f>
        <v>0</v>
      </c>
      <c r="E87" s="36">
        <f>J27</f>
        <v>0</v>
      </c>
      <c r="F87" s="37">
        <f>K27</f>
        <v>0</v>
      </c>
    </row>
    <row r="88" spans="2:6" ht="15.75" customHeight="1" x14ac:dyDescent="0.3">
      <c r="B88" s="45" t="s">
        <v>30</v>
      </c>
      <c r="C88" s="30" t="s">
        <v>15</v>
      </c>
      <c r="D88" s="32">
        <f>E29</f>
        <v>0</v>
      </c>
      <c r="E88" s="33">
        <f>F29</f>
        <v>0</v>
      </c>
      <c r="F88" s="34">
        <f>G29</f>
        <v>0</v>
      </c>
    </row>
    <row r="89" spans="2:6" ht="16.5" thickBot="1" x14ac:dyDescent="0.35">
      <c r="B89" s="46"/>
      <c r="C89" s="31" t="s">
        <v>16</v>
      </c>
      <c r="D89" s="35">
        <f>I29</f>
        <v>0</v>
      </c>
      <c r="E89" s="36">
        <f>J29</f>
        <v>0</v>
      </c>
      <c r="F89" s="37">
        <f>K29</f>
        <v>0</v>
      </c>
    </row>
  </sheetData>
  <mergeCells count="48">
    <mergeCell ref="B3:B4"/>
    <mergeCell ref="C3:L3"/>
    <mergeCell ref="C4:C5"/>
    <mergeCell ref="D4:D5"/>
    <mergeCell ref="E4:H4"/>
    <mergeCell ref="I4:L4"/>
    <mergeCell ref="C16:C17"/>
    <mergeCell ref="D1:F1"/>
    <mergeCell ref="J1:L1"/>
    <mergeCell ref="D2:F2"/>
    <mergeCell ref="J2:L2"/>
    <mergeCell ref="C6:C7"/>
    <mergeCell ref="C8:C9"/>
    <mergeCell ref="C10:C11"/>
    <mergeCell ref="C12:C13"/>
    <mergeCell ref="C14:C15"/>
    <mergeCell ref="B42:B43"/>
    <mergeCell ref="C19:L19"/>
    <mergeCell ref="C20:C21"/>
    <mergeCell ref="C22:C23"/>
    <mergeCell ref="C24:C25"/>
    <mergeCell ref="C26:C27"/>
    <mergeCell ref="C28:C29"/>
    <mergeCell ref="B31:F32"/>
    <mergeCell ref="B34:B35"/>
    <mergeCell ref="B36:B37"/>
    <mergeCell ref="B38:B39"/>
    <mergeCell ref="B40:B41"/>
    <mergeCell ref="B70:B71"/>
    <mergeCell ref="B44:B45"/>
    <mergeCell ref="B46:B47"/>
    <mergeCell ref="B49:F50"/>
    <mergeCell ref="B52:B53"/>
    <mergeCell ref="B54:B55"/>
    <mergeCell ref="B56:B57"/>
    <mergeCell ref="B58:B59"/>
    <mergeCell ref="B60:B61"/>
    <mergeCell ref="B63:F64"/>
    <mergeCell ref="B66:B67"/>
    <mergeCell ref="B68:B69"/>
    <mergeCell ref="B86:B87"/>
    <mergeCell ref="B88:B89"/>
    <mergeCell ref="B72:B73"/>
    <mergeCell ref="B74:B75"/>
    <mergeCell ref="B76:B77"/>
    <mergeCell ref="B79:F80"/>
    <mergeCell ref="B82:B83"/>
    <mergeCell ref="B84:B85"/>
  </mergeCells>
  <conditionalFormatting sqref="H6:H17 H20:H29">
    <cfRule type="cellIs" dxfId="32" priority="3" operator="lessThan">
      <formula>0</formula>
    </cfRule>
  </conditionalFormatting>
  <conditionalFormatting sqref="L6:L17">
    <cfRule type="cellIs" dxfId="31" priority="2" operator="lessThan">
      <formula>0</formula>
    </cfRule>
  </conditionalFormatting>
  <conditionalFormatting sqref="L20:L29">
    <cfRule type="cellIs" dxfId="30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89"/>
  <sheetViews>
    <sheetView zoomScale="75" zoomScaleNormal="75" workbookViewId="0">
      <selection activeCell="K6" sqref="K6:K17"/>
    </sheetView>
  </sheetViews>
  <sheetFormatPr defaultRowHeight="15" x14ac:dyDescent="0.25"/>
  <cols>
    <col min="2" max="2" width="16" customWidth="1"/>
    <col min="3" max="3" width="22.28515625" customWidth="1"/>
    <col min="4" max="4" width="11.28515625" customWidth="1"/>
    <col min="5" max="12" width="12.5703125" customWidth="1"/>
  </cols>
  <sheetData>
    <row r="1" spans="1:14" ht="18.75" customHeight="1" x14ac:dyDescent="0.25">
      <c r="A1" s="1"/>
      <c r="C1" s="13" t="s">
        <v>15</v>
      </c>
      <c r="D1" s="59" t="s">
        <v>34</v>
      </c>
      <c r="E1" s="60"/>
      <c r="F1" s="61"/>
      <c r="I1" s="14" t="s">
        <v>16</v>
      </c>
      <c r="J1" s="62"/>
      <c r="K1" s="63"/>
      <c r="L1" s="64"/>
    </row>
    <row r="2" spans="1:14" ht="18.75" customHeight="1" x14ac:dyDescent="0.25">
      <c r="C2" s="13" t="s">
        <v>31</v>
      </c>
      <c r="D2" s="59" t="s">
        <v>35</v>
      </c>
      <c r="E2" s="60"/>
      <c r="F2" s="61"/>
      <c r="I2" s="14" t="s">
        <v>31</v>
      </c>
      <c r="J2" s="62"/>
      <c r="K2" s="63"/>
      <c r="L2" s="64"/>
    </row>
    <row r="3" spans="1:14" ht="24" thickBot="1" x14ac:dyDescent="0.3">
      <c r="B3" s="66"/>
      <c r="C3" s="67" t="s">
        <v>24</v>
      </c>
      <c r="D3" s="67"/>
      <c r="E3" s="67"/>
      <c r="F3" s="67"/>
      <c r="G3" s="67"/>
      <c r="H3" s="67"/>
      <c r="I3" s="67"/>
      <c r="J3" s="67"/>
      <c r="K3" s="67"/>
      <c r="L3" s="67"/>
    </row>
    <row r="4" spans="1:14" ht="19.5" thickBot="1" x14ac:dyDescent="0.3">
      <c r="B4" s="66"/>
      <c r="C4" s="55" t="s">
        <v>2</v>
      </c>
      <c r="D4" s="55" t="s">
        <v>3</v>
      </c>
      <c r="E4" s="69" t="s">
        <v>0</v>
      </c>
      <c r="F4" s="70"/>
      <c r="G4" s="70"/>
      <c r="H4" s="71"/>
      <c r="I4" s="72" t="s">
        <v>1</v>
      </c>
      <c r="J4" s="73"/>
      <c r="K4" s="73"/>
      <c r="L4" s="74"/>
    </row>
    <row r="5" spans="1:14" ht="32.25" thickBot="1" x14ac:dyDescent="0.3">
      <c r="B5" s="2"/>
      <c r="C5" s="54"/>
      <c r="D5" s="68"/>
      <c r="E5" s="12" t="s">
        <v>4</v>
      </c>
      <c r="F5" s="12" t="s">
        <v>32</v>
      </c>
      <c r="G5" s="12" t="s">
        <v>5</v>
      </c>
      <c r="H5" s="12" t="s">
        <v>6</v>
      </c>
      <c r="I5" s="8" t="s">
        <v>4</v>
      </c>
      <c r="J5" s="12" t="s">
        <v>32</v>
      </c>
      <c r="K5" s="12" t="s">
        <v>5</v>
      </c>
      <c r="L5" s="15" t="s">
        <v>6</v>
      </c>
    </row>
    <row r="6" spans="1:14" ht="16.5" customHeight="1" x14ac:dyDescent="0.25">
      <c r="B6" s="2"/>
      <c r="C6" s="45" t="s">
        <v>21</v>
      </c>
      <c r="D6" s="16">
        <v>3122</v>
      </c>
      <c r="E6" s="17">
        <v>22</v>
      </c>
      <c r="F6" s="18">
        <v>2</v>
      </c>
      <c r="G6" s="18">
        <v>44</v>
      </c>
      <c r="H6" s="19">
        <f t="shared" ref="H6:H17" si="0">(E6-G6)+M6</f>
        <v>18</v>
      </c>
      <c r="I6" s="18">
        <f t="shared" ref="I6:I17" si="1">G6</f>
        <v>44</v>
      </c>
      <c r="J6" s="20"/>
      <c r="K6" s="17">
        <v>44</v>
      </c>
      <c r="L6" s="19">
        <f t="shared" ref="L6:L17" si="2">(I6-K6)+N6</f>
        <v>0</v>
      </c>
      <c r="M6">
        <f t="shared" ref="M6:M17" si="3">F6*20</f>
        <v>40</v>
      </c>
      <c r="N6">
        <f t="shared" ref="N6:N17" si="4">J6*20</f>
        <v>0</v>
      </c>
    </row>
    <row r="7" spans="1:14" ht="15.75" customHeight="1" thickBot="1" x14ac:dyDescent="0.3">
      <c r="B7" s="2"/>
      <c r="C7" s="46"/>
      <c r="D7" s="21">
        <v>3125</v>
      </c>
      <c r="E7" s="22"/>
      <c r="F7" s="23"/>
      <c r="G7" s="23"/>
      <c r="H7" s="24">
        <f t="shared" si="0"/>
        <v>0</v>
      </c>
      <c r="I7" s="23">
        <f t="shared" si="1"/>
        <v>0</v>
      </c>
      <c r="J7" s="25"/>
      <c r="K7" s="22"/>
      <c r="L7" s="24">
        <f t="shared" si="2"/>
        <v>0</v>
      </c>
      <c r="M7">
        <f t="shared" si="3"/>
        <v>0</v>
      </c>
      <c r="N7">
        <f t="shared" si="4"/>
        <v>0</v>
      </c>
    </row>
    <row r="8" spans="1:14" ht="15.75" x14ac:dyDescent="0.25">
      <c r="B8" s="2"/>
      <c r="C8" s="45" t="s">
        <v>7</v>
      </c>
      <c r="D8" s="16" t="s">
        <v>8</v>
      </c>
      <c r="E8" s="17"/>
      <c r="F8" s="18"/>
      <c r="G8" s="18"/>
      <c r="H8" s="19">
        <f t="shared" si="0"/>
        <v>0</v>
      </c>
      <c r="I8" s="18">
        <f t="shared" si="1"/>
        <v>0</v>
      </c>
      <c r="J8" s="20"/>
      <c r="K8" s="17"/>
      <c r="L8" s="19">
        <f t="shared" si="2"/>
        <v>0</v>
      </c>
      <c r="M8">
        <f t="shared" si="3"/>
        <v>0</v>
      </c>
      <c r="N8">
        <f t="shared" si="4"/>
        <v>0</v>
      </c>
    </row>
    <row r="9" spans="1:14" ht="16.5" thickBot="1" x14ac:dyDescent="0.3">
      <c r="B9" s="2"/>
      <c r="C9" s="46"/>
      <c r="D9" s="26" t="s">
        <v>22</v>
      </c>
      <c r="E9" s="22"/>
      <c r="F9" s="23"/>
      <c r="G9" s="23"/>
      <c r="H9" s="24">
        <f t="shared" si="0"/>
        <v>0</v>
      </c>
      <c r="I9" s="23">
        <f t="shared" si="1"/>
        <v>0</v>
      </c>
      <c r="J9" s="25"/>
      <c r="K9" s="22"/>
      <c r="L9" s="24">
        <f t="shared" si="2"/>
        <v>0</v>
      </c>
      <c r="M9">
        <f t="shared" si="3"/>
        <v>0</v>
      </c>
      <c r="N9">
        <f t="shared" si="4"/>
        <v>0</v>
      </c>
    </row>
    <row r="10" spans="1:14" ht="15.75" x14ac:dyDescent="0.25">
      <c r="B10" s="2"/>
      <c r="C10" s="45" t="s">
        <v>9</v>
      </c>
      <c r="D10" s="16" t="s">
        <v>8</v>
      </c>
      <c r="E10" s="17">
        <v>44</v>
      </c>
      <c r="F10" s="18"/>
      <c r="G10" s="18">
        <v>42</v>
      </c>
      <c r="H10" s="19">
        <f t="shared" si="0"/>
        <v>2</v>
      </c>
      <c r="I10" s="18">
        <f t="shared" si="1"/>
        <v>42</v>
      </c>
      <c r="J10" s="20"/>
      <c r="K10" s="17">
        <v>40</v>
      </c>
      <c r="L10" s="19">
        <f t="shared" si="2"/>
        <v>2</v>
      </c>
      <c r="M10">
        <f t="shared" si="3"/>
        <v>0</v>
      </c>
      <c r="N10">
        <f t="shared" si="4"/>
        <v>0</v>
      </c>
    </row>
    <row r="11" spans="1:14" ht="16.5" thickBot="1" x14ac:dyDescent="0.3">
      <c r="B11" s="2"/>
      <c r="C11" s="46"/>
      <c r="D11" s="26" t="s">
        <v>22</v>
      </c>
      <c r="E11" s="22">
        <v>59</v>
      </c>
      <c r="F11" s="23"/>
      <c r="G11" s="23">
        <v>54</v>
      </c>
      <c r="H11" s="24">
        <f t="shared" si="0"/>
        <v>5</v>
      </c>
      <c r="I11" s="23">
        <f t="shared" si="1"/>
        <v>54</v>
      </c>
      <c r="J11" s="25"/>
      <c r="K11" s="22">
        <v>50</v>
      </c>
      <c r="L11" s="24">
        <f t="shared" si="2"/>
        <v>4</v>
      </c>
      <c r="M11">
        <f t="shared" si="3"/>
        <v>0</v>
      </c>
      <c r="N11">
        <f t="shared" si="4"/>
        <v>0</v>
      </c>
    </row>
    <row r="12" spans="1:14" ht="15.75" x14ac:dyDescent="0.25">
      <c r="B12" s="2"/>
      <c r="C12" s="65" t="s">
        <v>10</v>
      </c>
      <c r="D12" s="16" t="s">
        <v>8</v>
      </c>
      <c r="E12" s="17">
        <v>18</v>
      </c>
      <c r="F12" s="18"/>
      <c r="G12" s="18">
        <v>18</v>
      </c>
      <c r="H12" s="19">
        <f t="shared" si="0"/>
        <v>0</v>
      </c>
      <c r="I12" s="18">
        <f t="shared" si="1"/>
        <v>18</v>
      </c>
      <c r="J12" s="20"/>
      <c r="K12" s="17">
        <v>18</v>
      </c>
      <c r="L12" s="19">
        <f t="shared" si="2"/>
        <v>0</v>
      </c>
      <c r="M12">
        <f t="shared" si="3"/>
        <v>0</v>
      </c>
      <c r="N12">
        <f t="shared" si="4"/>
        <v>0</v>
      </c>
    </row>
    <row r="13" spans="1:14" ht="16.5" thickBot="1" x14ac:dyDescent="0.3">
      <c r="B13" s="2"/>
      <c r="C13" s="46"/>
      <c r="D13" s="26" t="s">
        <v>22</v>
      </c>
      <c r="E13" s="22">
        <v>10</v>
      </c>
      <c r="F13" s="23"/>
      <c r="G13" s="23">
        <v>10</v>
      </c>
      <c r="H13" s="24">
        <f t="shared" si="0"/>
        <v>0</v>
      </c>
      <c r="I13" s="23">
        <f t="shared" si="1"/>
        <v>10</v>
      </c>
      <c r="J13" s="25"/>
      <c r="K13" s="22">
        <v>10</v>
      </c>
      <c r="L13" s="24">
        <f t="shared" si="2"/>
        <v>0</v>
      </c>
      <c r="M13">
        <f t="shared" si="3"/>
        <v>0</v>
      </c>
      <c r="N13">
        <f t="shared" si="4"/>
        <v>0</v>
      </c>
    </row>
    <row r="14" spans="1:14" ht="15.75" x14ac:dyDescent="0.25">
      <c r="B14" s="2"/>
      <c r="C14" s="56" t="s">
        <v>17</v>
      </c>
      <c r="D14" s="16" t="s">
        <v>8</v>
      </c>
      <c r="E14" s="17"/>
      <c r="F14" s="18"/>
      <c r="G14" s="18"/>
      <c r="H14" s="19">
        <f t="shared" si="0"/>
        <v>0</v>
      </c>
      <c r="I14" s="18">
        <f t="shared" si="1"/>
        <v>0</v>
      </c>
      <c r="J14" s="20"/>
      <c r="K14" s="17"/>
      <c r="L14" s="19">
        <f t="shared" si="2"/>
        <v>0</v>
      </c>
      <c r="M14">
        <f t="shared" si="3"/>
        <v>0</v>
      </c>
      <c r="N14">
        <f t="shared" si="4"/>
        <v>0</v>
      </c>
    </row>
    <row r="15" spans="1:14" ht="16.5" thickBot="1" x14ac:dyDescent="0.3">
      <c r="B15" s="2"/>
      <c r="C15" s="57"/>
      <c r="D15" s="26" t="s">
        <v>22</v>
      </c>
      <c r="E15" s="22"/>
      <c r="F15" s="23"/>
      <c r="G15" s="23"/>
      <c r="H15" s="24">
        <f t="shared" si="0"/>
        <v>0</v>
      </c>
      <c r="I15" s="23">
        <f t="shared" si="1"/>
        <v>0</v>
      </c>
      <c r="J15" s="25"/>
      <c r="K15" s="22"/>
      <c r="L15" s="24">
        <f t="shared" si="2"/>
        <v>0</v>
      </c>
      <c r="M15">
        <f t="shared" si="3"/>
        <v>0</v>
      </c>
      <c r="N15">
        <f t="shared" si="4"/>
        <v>0</v>
      </c>
    </row>
    <row r="16" spans="1:14" ht="15.75" x14ac:dyDescent="0.25">
      <c r="B16" s="2"/>
      <c r="C16" s="56" t="s">
        <v>18</v>
      </c>
      <c r="D16" s="16" t="s">
        <v>8</v>
      </c>
      <c r="E16" s="18">
        <f>37+16</f>
        <v>53</v>
      </c>
      <c r="F16" s="18">
        <v>3</v>
      </c>
      <c r="G16" s="18">
        <v>93</v>
      </c>
      <c r="H16" s="19">
        <f t="shared" si="0"/>
        <v>20</v>
      </c>
      <c r="I16" s="18">
        <f t="shared" si="1"/>
        <v>93</v>
      </c>
      <c r="J16" s="20"/>
      <c r="K16" s="18">
        <v>74</v>
      </c>
      <c r="L16" s="19">
        <f t="shared" si="2"/>
        <v>19</v>
      </c>
      <c r="M16">
        <f t="shared" si="3"/>
        <v>60</v>
      </c>
      <c r="N16">
        <f t="shared" si="4"/>
        <v>0</v>
      </c>
    </row>
    <row r="17" spans="2:37" ht="16.5" thickBot="1" x14ac:dyDescent="0.3">
      <c r="B17" s="2"/>
      <c r="C17" s="57"/>
      <c r="D17" s="26" t="s">
        <v>22</v>
      </c>
      <c r="E17" s="23">
        <f>37+22</f>
        <v>59</v>
      </c>
      <c r="F17" s="23">
        <v>3</v>
      </c>
      <c r="G17" s="23">
        <v>103</v>
      </c>
      <c r="H17" s="24">
        <f t="shared" si="0"/>
        <v>16</v>
      </c>
      <c r="I17" s="23">
        <f t="shared" si="1"/>
        <v>103</v>
      </c>
      <c r="J17" s="25"/>
      <c r="K17" s="23">
        <v>91</v>
      </c>
      <c r="L17" s="24">
        <f t="shared" si="2"/>
        <v>12</v>
      </c>
      <c r="M17">
        <f t="shared" si="3"/>
        <v>60</v>
      </c>
      <c r="N17">
        <f t="shared" si="4"/>
        <v>0</v>
      </c>
    </row>
    <row r="18" spans="2:37" ht="15.75" x14ac:dyDescent="0.25">
      <c r="B18" s="2"/>
      <c r="C18" s="7"/>
      <c r="D18" s="6"/>
      <c r="E18" s="7"/>
      <c r="F18" s="7"/>
      <c r="G18" s="7"/>
      <c r="H18" s="7"/>
      <c r="I18" s="7"/>
      <c r="J18" s="7"/>
      <c r="K18" s="7"/>
      <c r="L18" s="7"/>
    </row>
    <row r="19" spans="2:37" ht="24" thickBot="1" x14ac:dyDescent="0.3">
      <c r="B19" s="2"/>
      <c r="C19" s="58" t="s">
        <v>11</v>
      </c>
      <c r="D19" s="58"/>
      <c r="E19" s="58"/>
      <c r="F19" s="58"/>
      <c r="G19" s="58"/>
      <c r="H19" s="58"/>
      <c r="I19" s="58"/>
      <c r="J19" s="58"/>
      <c r="K19" s="58"/>
      <c r="L19" s="58"/>
    </row>
    <row r="20" spans="2:37" ht="15.75" x14ac:dyDescent="0.25">
      <c r="B20" s="2"/>
      <c r="C20" s="45" t="s">
        <v>21</v>
      </c>
      <c r="D20" s="27">
        <v>3122</v>
      </c>
      <c r="E20" s="18"/>
      <c r="F20" s="18"/>
      <c r="G20" s="18"/>
      <c r="H20" s="19">
        <f t="shared" ref="H20:H29" si="5">(E20-G20)+M20</f>
        <v>0</v>
      </c>
      <c r="I20" s="18">
        <f t="shared" ref="I20:I29" si="6">G20</f>
        <v>0</v>
      </c>
      <c r="J20" s="18"/>
      <c r="K20" s="28"/>
      <c r="L20" s="19">
        <f t="shared" ref="L20:L29" si="7">(I20-K20)+N20</f>
        <v>0</v>
      </c>
      <c r="M20">
        <f t="shared" ref="M20:M29" si="8">F20*20</f>
        <v>0</v>
      </c>
      <c r="N20">
        <f t="shared" ref="N20:N29" si="9">J20*20</f>
        <v>0</v>
      </c>
    </row>
    <row r="21" spans="2:37" ht="16.5" thickBot="1" x14ac:dyDescent="0.3">
      <c r="B21" s="2"/>
      <c r="C21" s="46"/>
      <c r="D21" s="21">
        <v>3125</v>
      </c>
      <c r="E21" s="29"/>
      <c r="F21" s="23"/>
      <c r="G21" s="29"/>
      <c r="H21" s="24">
        <f t="shared" si="5"/>
        <v>0</v>
      </c>
      <c r="I21" s="23">
        <f t="shared" si="6"/>
        <v>0</v>
      </c>
      <c r="J21" s="23"/>
      <c r="K21" s="29"/>
      <c r="L21" s="24">
        <f t="shared" si="7"/>
        <v>0</v>
      </c>
      <c r="M21">
        <f t="shared" si="8"/>
        <v>0</v>
      </c>
      <c r="N21">
        <f t="shared" si="9"/>
        <v>0</v>
      </c>
    </row>
    <row r="22" spans="2:37" ht="15.75" x14ac:dyDescent="0.25">
      <c r="B22" s="2"/>
      <c r="C22" s="45" t="s">
        <v>7</v>
      </c>
      <c r="D22" s="16" t="s">
        <v>8</v>
      </c>
      <c r="E22" s="28"/>
      <c r="F22" s="18"/>
      <c r="G22" s="28"/>
      <c r="H22" s="19">
        <f t="shared" si="5"/>
        <v>0</v>
      </c>
      <c r="I22" s="18">
        <f>G22</f>
        <v>0</v>
      </c>
      <c r="J22" s="18"/>
      <c r="K22" s="28"/>
      <c r="L22" s="19">
        <f t="shared" si="7"/>
        <v>0</v>
      </c>
      <c r="M22">
        <f t="shared" si="8"/>
        <v>0</v>
      </c>
      <c r="N22">
        <f t="shared" si="9"/>
        <v>0</v>
      </c>
    </row>
    <row r="23" spans="2:37" ht="16.5" thickBot="1" x14ac:dyDescent="0.3">
      <c r="B23" s="2"/>
      <c r="C23" s="46"/>
      <c r="D23" s="26" t="s">
        <v>22</v>
      </c>
      <c r="E23" s="29"/>
      <c r="F23" s="23"/>
      <c r="G23" s="29"/>
      <c r="H23" s="24">
        <f t="shared" si="5"/>
        <v>0</v>
      </c>
      <c r="I23" s="23">
        <f t="shared" si="6"/>
        <v>0</v>
      </c>
      <c r="J23" s="23"/>
      <c r="K23" s="29"/>
      <c r="L23" s="24">
        <f t="shared" si="7"/>
        <v>0</v>
      </c>
      <c r="M23">
        <f t="shared" si="8"/>
        <v>0</v>
      </c>
      <c r="N23">
        <f t="shared" si="9"/>
        <v>0</v>
      </c>
    </row>
    <row r="24" spans="2:37" ht="15.75" x14ac:dyDescent="0.25">
      <c r="B24" s="2"/>
      <c r="C24" s="45" t="s">
        <v>9</v>
      </c>
      <c r="D24" s="16" t="s">
        <v>8</v>
      </c>
      <c r="E24" s="28"/>
      <c r="F24" s="18"/>
      <c r="G24" s="28"/>
      <c r="H24" s="19">
        <f t="shared" si="5"/>
        <v>0</v>
      </c>
      <c r="I24" s="18">
        <f t="shared" si="6"/>
        <v>0</v>
      </c>
      <c r="J24" s="18"/>
      <c r="K24" s="28"/>
      <c r="L24" s="19">
        <f t="shared" si="7"/>
        <v>0</v>
      </c>
      <c r="M24">
        <f t="shared" si="8"/>
        <v>0</v>
      </c>
      <c r="N24">
        <f t="shared" si="9"/>
        <v>0</v>
      </c>
    </row>
    <row r="25" spans="2:37" ht="16.5" thickBot="1" x14ac:dyDescent="0.3">
      <c r="B25" s="2"/>
      <c r="C25" s="46"/>
      <c r="D25" s="26" t="s">
        <v>22</v>
      </c>
      <c r="E25" s="29"/>
      <c r="F25" s="23"/>
      <c r="G25" s="29"/>
      <c r="H25" s="24">
        <f t="shared" si="5"/>
        <v>0</v>
      </c>
      <c r="I25" s="23">
        <f t="shared" si="6"/>
        <v>0</v>
      </c>
      <c r="J25" s="23"/>
      <c r="K25" s="29"/>
      <c r="L25" s="24">
        <f t="shared" si="7"/>
        <v>0</v>
      </c>
      <c r="M25">
        <f t="shared" si="8"/>
        <v>0</v>
      </c>
      <c r="N25">
        <f t="shared" si="9"/>
        <v>0</v>
      </c>
    </row>
    <row r="26" spans="2:37" ht="15.75" x14ac:dyDescent="0.25">
      <c r="B26" s="2"/>
      <c r="C26" s="45" t="s">
        <v>23</v>
      </c>
      <c r="D26" s="16" t="s">
        <v>8</v>
      </c>
      <c r="E26" s="28"/>
      <c r="F26" s="18"/>
      <c r="G26" s="28"/>
      <c r="H26" s="19">
        <f t="shared" si="5"/>
        <v>0</v>
      </c>
      <c r="I26" s="18">
        <f t="shared" si="6"/>
        <v>0</v>
      </c>
      <c r="J26" s="18"/>
      <c r="K26" s="28"/>
      <c r="L26" s="19">
        <f t="shared" si="7"/>
        <v>0</v>
      </c>
      <c r="M26">
        <f t="shared" si="8"/>
        <v>0</v>
      </c>
      <c r="N26">
        <f t="shared" si="9"/>
        <v>0</v>
      </c>
    </row>
    <row r="27" spans="2:37" ht="16.5" thickBot="1" x14ac:dyDescent="0.3">
      <c r="B27" s="2"/>
      <c r="C27" s="46"/>
      <c r="D27" s="26" t="s">
        <v>22</v>
      </c>
      <c r="E27" s="29"/>
      <c r="F27" s="23"/>
      <c r="G27" s="29"/>
      <c r="H27" s="24">
        <f t="shared" si="5"/>
        <v>0</v>
      </c>
      <c r="I27" s="23">
        <f t="shared" si="6"/>
        <v>0</v>
      </c>
      <c r="J27" s="23"/>
      <c r="K27" s="29"/>
      <c r="L27" s="24">
        <f t="shared" si="7"/>
        <v>0</v>
      </c>
      <c r="M27">
        <f t="shared" si="8"/>
        <v>0</v>
      </c>
      <c r="N27">
        <f t="shared" si="9"/>
        <v>0</v>
      </c>
    </row>
    <row r="28" spans="2:37" ht="15.75" x14ac:dyDescent="0.25">
      <c r="B28" s="2"/>
      <c r="C28" s="56" t="s">
        <v>18</v>
      </c>
      <c r="D28" s="16" t="s">
        <v>8</v>
      </c>
      <c r="E28" s="28"/>
      <c r="F28" s="18"/>
      <c r="G28" s="28"/>
      <c r="H28" s="19">
        <f t="shared" si="5"/>
        <v>0</v>
      </c>
      <c r="I28" s="18">
        <f t="shared" si="6"/>
        <v>0</v>
      </c>
      <c r="J28" s="18"/>
      <c r="K28" s="28"/>
      <c r="L28" s="19">
        <f t="shared" si="7"/>
        <v>0</v>
      </c>
      <c r="M28">
        <f t="shared" si="8"/>
        <v>0</v>
      </c>
      <c r="N28">
        <f t="shared" si="9"/>
        <v>0</v>
      </c>
    </row>
    <row r="29" spans="2:37" ht="16.5" thickBot="1" x14ac:dyDescent="0.3">
      <c r="B29" s="2"/>
      <c r="C29" s="57"/>
      <c r="D29" s="26" t="s">
        <v>22</v>
      </c>
      <c r="E29" s="29"/>
      <c r="F29" s="23"/>
      <c r="G29" s="29"/>
      <c r="H29" s="24">
        <f t="shared" si="5"/>
        <v>0</v>
      </c>
      <c r="I29" s="23">
        <f t="shared" si="6"/>
        <v>0</v>
      </c>
      <c r="J29" s="23"/>
      <c r="K29" s="29"/>
      <c r="L29" s="24">
        <f t="shared" si="7"/>
        <v>0</v>
      </c>
      <c r="M29">
        <f t="shared" si="8"/>
        <v>0</v>
      </c>
      <c r="N29">
        <f t="shared" si="9"/>
        <v>0</v>
      </c>
    </row>
    <row r="30" spans="2:37" ht="15.75" thickBot="1" x14ac:dyDescent="0.3"/>
    <row r="31" spans="2:37" ht="15" customHeight="1" x14ac:dyDescent="0.25">
      <c r="B31" s="47" t="s">
        <v>19</v>
      </c>
      <c r="C31" s="48"/>
      <c r="D31" s="48"/>
      <c r="E31" s="48"/>
      <c r="F31" s="49"/>
    </row>
    <row r="32" spans="2:37" s="4" customFormat="1" ht="15" customHeight="1" thickBot="1" x14ac:dyDescent="0.3">
      <c r="B32" s="50"/>
      <c r="C32" s="51"/>
      <c r="D32" s="51"/>
      <c r="E32" s="51"/>
      <c r="F32" s="5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</row>
    <row r="33" spans="2:37" s="4" customFormat="1" ht="45" customHeight="1" thickBot="1" x14ac:dyDescent="0.3">
      <c r="B33" s="3" t="s">
        <v>2</v>
      </c>
      <c r="C33" s="5" t="s">
        <v>12</v>
      </c>
      <c r="D33" s="9" t="s">
        <v>13</v>
      </c>
      <c r="E33" s="10" t="s">
        <v>33</v>
      </c>
      <c r="F33" s="11" t="s">
        <v>14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</row>
    <row r="34" spans="2:37" s="4" customFormat="1" ht="15" customHeight="1" x14ac:dyDescent="0.3">
      <c r="B34" s="43" t="s">
        <v>28</v>
      </c>
      <c r="C34" s="30" t="s">
        <v>15</v>
      </c>
      <c r="D34" s="32">
        <f>E6</f>
        <v>22</v>
      </c>
      <c r="E34" s="33">
        <f>F6</f>
        <v>2</v>
      </c>
      <c r="F34" s="34">
        <f>G6</f>
        <v>44</v>
      </c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</row>
    <row r="35" spans="2:37" s="4" customFormat="1" ht="15.75" customHeight="1" thickBot="1" x14ac:dyDescent="0.35">
      <c r="B35" s="44"/>
      <c r="C35" s="31" t="s">
        <v>16</v>
      </c>
      <c r="D35" s="35">
        <f>I6</f>
        <v>44</v>
      </c>
      <c r="E35" s="36">
        <f>J6</f>
        <v>0</v>
      </c>
      <c r="F35" s="37">
        <f>K6</f>
        <v>44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</row>
    <row r="36" spans="2:37" s="4" customFormat="1" ht="15.75" customHeight="1" x14ac:dyDescent="0.3">
      <c r="B36" s="43" t="s">
        <v>29</v>
      </c>
      <c r="C36" s="30" t="s">
        <v>15</v>
      </c>
      <c r="D36" s="38">
        <f>E7</f>
        <v>0</v>
      </c>
      <c r="E36" s="33">
        <f>F7</f>
        <v>0</v>
      </c>
      <c r="F36" s="34">
        <f>G7</f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</row>
    <row r="37" spans="2:37" s="4" customFormat="1" ht="15.75" customHeight="1" thickBot="1" x14ac:dyDescent="0.35">
      <c r="B37" s="44"/>
      <c r="C37" s="31" t="s">
        <v>16</v>
      </c>
      <c r="D37" s="39">
        <f>I7</f>
        <v>0</v>
      </c>
      <c r="E37" s="36">
        <f>J7</f>
        <v>0</v>
      </c>
      <c r="F37" s="37">
        <f>K7</f>
        <v>0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</row>
    <row r="38" spans="2:37" ht="15.75" x14ac:dyDescent="0.3">
      <c r="B38" s="55" t="s">
        <v>7</v>
      </c>
      <c r="C38" s="30" t="s">
        <v>15</v>
      </c>
      <c r="D38" s="38">
        <f>E8</f>
        <v>0</v>
      </c>
      <c r="E38" s="33">
        <f>F8</f>
        <v>0</v>
      </c>
      <c r="F38" s="34">
        <f>G8</f>
        <v>0</v>
      </c>
    </row>
    <row r="39" spans="2:37" ht="16.5" thickBot="1" x14ac:dyDescent="0.35">
      <c r="B39" s="54"/>
      <c r="C39" s="31" t="s">
        <v>16</v>
      </c>
      <c r="D39" s="39">
        <f>I8</f>
        <v>0</v>
      </c>
      <c r="E39" s="36">
        <f>J8</f>
        <v>0</v>
      </c>
      <c r="F39" s="37">
        <f>K8</f>
        <v>0</v>
      </c>
    </row>
    <row r="40" spans="2:37" ht="15.75" x14ac:dyDescent="0.3">
      <c r="B40" s="55" t="s">
        <v>9</v>
      </c>
      <c r="C40" s="30" t="s">
        <v>15</v>
      </c>
      <c r="D40" s="38">
        <f>E10</f>
        <v>44</v>
      </c>
      <c r="E40" s="33">
        <f>F10</f>
        <v>0</v>
      </c>
      <c r="F40" s="34">
        <f>G10</f>
        <v>42</v>
      </c>
    </row>
    <row r="41" spans="2:37" ht="16.5" thickBot="1" x14ac:dyDescent="0.35">
      <c r="B41" s="54"/>
      <c r="C41" s="31" t="s">
        <v>16</v>
      </c>
      <c r="D41" s="39">
        <f>I10</f>
        <v>42</v>
      </c>
      <c r="E41" s="36">
        <f>J10</f>
        <v>0</v>
      </c>
      <c r="F41" s="37">
        <f>K10</f>
        <v>40</v>
      </c>
    </row>
    <row r="42" spans="2:37" ht="15.75" x14ac:dyDescent="0.3">
      <c r="B42" s="55" t="s">
        <v>10</v>
      </c>
      <c r="C42" s="30" t="s">
        <v>15</v>
      </c>
      <c r="D42" s="38">
        <f>E12</f>
        <v>18</v>
      </c>
      <c r="E42" s="33">
        <f>F12</f>
        <v>0</v>
      </c>
      <c r="F42" s="34">
        <f>G12</f>
        <v>18</v>
      </c>
    </row>
    <row r="43" spans="2:37" ht="16.5" thickBot="1" x14ac:dyDescent="0.35">
      <c r="B43" s="54"/>
      <c r="C43" s="31" t="s">
        <v>16</v>
      </c>
      <c r="D43" s="39">
        <f>I12</f>
        <v>18</v>
      </c>
      <c r="E43" s="36">
        <f>J12</f>
        <v>0</v>
      </c>
      <c r="F43" s="37">
        <f>K12</f>
        <v>18</v>
      </c>
    </row>
    <row r="44" spans="2:37" ht="15.75" x14ac:dyDescent="0.3">
      <c r="B44" s="55" t="s">
        <v>17</v>
      </c>
      <c r="C44" s="30" t="s">
        <v>15</v>
      </c>
      <c r="D44" s="38">
        <f>E14</f>
        <v>0</v>
      </c>
      <c r="E44" s="33">
        <f>F14</f>
        <v>0</v>
      </c>
      <c r="F44" s="34">
        <f>G14</f>
        <v>0</v>
      </c>
    </row>
    <row r="45" spans="2:37" ht="16.5" thickBot="1" x14ac:dyDescent="0.35">
      <c r="B45" s="54"/>
      <c r="C45" s="31" t="s">
        <v>16</v>
      </c>
      <c r="D45" s="39">
        <f>I14</f>
        <v>0</v>
      </c>
      <c r="E45" s="36">
        <f>J14</f>
        <v>0</v>
      </c>
      <c r="F45" s="37">
        <f>K14</f>
        <v>0</v>
      </c>
    </row>
    <row r="46" spans="2:37" ht="15.75" x14ac:dyDescent="0.3">
      <c r="B46" s="55" t="s">
        <v>18</v>
      </c>
      <c r="C46" s="30" t="s">
        <v>15</v>
      </c>
      <c r="D46" s="38">
        <f>E16</f>
        <v>53</v>
      </c>
      <c r="E46" s="33">
        <f>F16</f>
        <v>3</v>
      </c>
      <c r="F46" s="34">
        <f>G16</f>
        <v>93</v>
      </c>
    </row>
    <row r="47" spans="2:37" ht="16.5" thickBot="1" x14ac:dyDescent="0.35">
      <c r="B47" s="54"/>
      <c r="C47" s="31" t="s">
        <v>16</v>
      </c>
      <c r="D47" s="39">
        <f>I16</f>
        <v>93</v>
      </c>
      <c r="E47" s="36">
        <f>J17</f>
        <v>0</v>
      </c>
      <c r="F47" s="37">
        <f>K16</f>
        <v>74</v>
      </c>
    </row>
    <row r="48" spans="2:37" ht="15.75" thickBot="1" x14ac:dyDescent="0.3"/>
    <row r="49" spans="2:6" ht="15" customHeight="1" x14ac:dyDescent="0.25">
      <c r="B49" s="47" t="s">
        <v>20</v>
      </c>
      <c r="C49" s="48"/>
      <c r="D49" s="48"/>
      <c r="E49" s="48"/>
      <c r="F49" s="49"/>
    </row>
    <row r="50" spans="2:6" ht="15.75" customHeight="1" thickBot="1" x14ac:dyDescent="0.3">
      <c r="B50" s="50"/>
      <c r="C50" s="51"/>
      <c r="D50" s="51"/>
      <c r="E50" s="51"/>
      <c r="F50" s="52"/>
    </row>
    <row r="51" spans="2:6" ht="45" customHeight="1" thickBot="1" x14ac:dyDescent="0.3">
      <c r="B51" s="3" t="s">
        <v>2</v>
      </c>
      <c r="C51" s="5" t="s">
        <v>12</v>
      </c>
      <c r="D51" s="9" t="s">
        <v>13</v>
      </c>
      <c r="E51" s="10" t="s">
        <v>33</v>
      </c>
      <c r="F51" s="11" t="s">
        <v>14</v>
      </c>
    </row>
    <row r="52" spans="2:6" ht="15.75" x14ac:dyDescent="0.3">
      <c r="B52" s="55" t="s">
        <v>7</v>
      </c>
      <c r="C52" s="30" t="s">
        <v>15</v>
      </c>
      <c r="D52" s="38">
        <f>E9</f>
        <v>0</v>
      </c>
      <c r="E52" s="33">
        <f>F9</f>
        <v>0</v>
      </c>
      <c r="F52" s="34">
        <f>G9</f>
        <v>0</v>
      </c>
    </row>
    <row r="53" spans="2:6" ht="16.5" thickBot="1" x14ac:dyDescent="0.35">
      <c r="B53" s="54"/>
      <c r="C53" s="31" t="s">
        <v>16</v>
      </c>
      <c r="D53" s="39">
        <f>I9</f>
        <v>0</v>
      </c>
      <c r="E53" s="36">
        <f>J9</f>
        <v>0</v>
      </c>
      <c r="F53" s="37">
        <f>K9</f>
        <v>0</v>
      </c>
    </row>
    <row r="54" spans="2:6" ht="15.75" x14ac:dyDescent="0.3">
      <c r="B54" s="55" t="s">
        <v>9</v>
      </c>
      <c r="C54" s="30" t="s">
        <v>15</v>
      </c>
      <c r="D54" s="38">
        <f>E11</f>
        <v>59</v>
      </c>
      <c r="E54" s="33">
        <f>F11</f>
        <v>0</v>
      </c>
      <c r="F54" s="34">
        <f>G11</f>
        <v>54</v>
      </c>
    </row>
    <row r="55" spans="2:6" ht="16.5" thickBot="1" x14ac:dyDescent="0.35">
      <c r="B55" s="54"/>
      <c r="C55" s="31" t="s">
        <v>16</v>
      </c>
      <c r="D55" s="39">
        <f>I11</f>
        <v>54</v>
      </c>
      <c r="E55" s="36">
        <f>J11</f>
        <v>0</v>
      </c>
      <c r="F55" s="37">
        <f>K11</f>
        <v>50</v>
      </c>
    </row>
    <row r="56" spans="2:6" ht="15.75" x14ac:dyDescent="0.3">
      <c r="B56" s="55" t="s">
        <v>10</v>
      </c>
      <c r="C56" s="30" t="s">
        <v>15</v>
      </c>
      <c r="D56" s="38">
        <f>E13</f>
        <v>10</v>
      </c>
      <c r="E56" s="33">
        <f>F13</f>
        <v>0</v>
      </c>
      <c r="F56" s="34">
        <f>G13</f>
        <v>10</v>
      </c>
    </row>
    <row r="57" spans="2:6" ht="16.5" thickBot="1" x14ac:dyDescent="0.35">
      <c r="B57" s="54"/>
      <c r="C57" s="31" t="s">
        <v>16</v>
      </c>
      <c r="D57" s="39">
        <f>I13</f>
        <v>10</v>
      </c>
      <c r="E57" s="36">
        <f>J13</f>
        <v>0</v>
      </c>
      <c r="F57" s="37">
        <f>K13</f>
        <v>10</v>
      </c>
    </row>
    <row r="58" spans="2:6" ht="15.75" x14ac:dyDescent="0.3">
      <c r="B58" s="55" t="s">
        <v>17</v>
      </c>
      <c r="C58" s="30" t="s">
        <v>15</v>
      </c>
      <c r="D58" s="38">
        <f>E15</f>
        <v>0</v>
      </c>
      <c r="E58" s="33">
        <f>F15</f>
        <v>0</v>
      </c>
      <c r="F58" s="34">
        <f>G15</f>
        <v>0</v>
      </c>
    </row>
    <row r="59" spans="2:6" ht="16.5" thickBot="1" x14ac:dyDescent="0.35">
      <c r="B59" s="54"/>
      <c r="C59" s="31" t="s">
        <v>16</v>
      </c>
      <c r="D59" s="39">
        <f>I15</f>
        <v>0</v>
      </c>
      <c r="E59" s="36">
        <f>J15</f>
        <v>0</v>
      </c>
      <c r="F59" s="37">
        <f>K15</f>
        <v>0</v>
      </c>
    </row>
    <row r="60" spans="2:6" ht="15.75" x14ac:dyDescent="0.3">
      <c r="B60" s="55" t="s">
        <v>18</v>
      </c>
      <c r="C60" s="30" t="s">
        <v>15</v>
      </c>
      <c r="D60" s="38">
        <f>E17</f>
        <v>59</v>
      </c>
      <c r="E60" s="33">
        <f>F17</f>
        <v>3</v>
      </c>
      <c r="F60" s="34">
        <f>G17</f>
        <v>103</v>
      </c>
    </row>
    <row r="61" spans="2:6" ht="16.5" thickBot="1" x14ac:dyDescent="0.35">
      <c r="B61" s="54"/>
      <c r="C61" s="31" t="s">
        <v>16</v>
      </c>
      <c r="D61" s="39">
        <f>I17</f>
        <v>103</v>
      </c>
      <c r="E61" s="36">
        <f>J17</f>
        <v>0</v>
      </c>
      <c r="F61" s="37">
        <f>K17</f>
        <v>91</v>
      </c>
    </row>
    <row r="62" spans="2:6" ht="15.75" thickBot="1" x14ac:dyDescent="0.3"/>
    <row r="63" spans="2:6" ht="15" customHeight="1" x14ac:dyDescent="0.25">
      <c r="B63" s="47" t="s">
        <v>25</v>
      </c>
      <c r="C63" s="48"/>
      <c r="D63" s="48"/>
      <c r="E63" s="48"/>
      <c r="F63" s="49"/>
    </row>
    <row r="64" spans="2:6" ht="15.75" customHeight="1" thickBot="1" x14ac:dyDescent="0.3">
      <c r="B64" s="50"/>
      <c r="C64" s="51"/>
      <c r="D64" s="51"/>
      <c r="E64" s="51"/>
      <c r="F64" s="52"/>
    </row>
    <row r="65" spans="2:6" ht="45" customHeight="1" thickBot="1" x14ac:dyDescent="0.3">
      <c r="B65" s="3" t="s">
        <v>2</v>
      </c>
      <c r="C65" s="5" t="s">
        <v>12</v>
      </c>
      <c r="D65" s="9" t="s">
        <v>13</v>
      </c>
      <c r="E65" s="10" t="s">
        <v>33</v>
      </c>
      <c r="F65" s="11" t="s">
        <v>14</v>
      </c>
    </row>
    <row r="66" spans="2:6" ht="15.75" x14ac:dyDescent="0.3">
      <c r="B66" s="43" t="s">
        <v>28</v>
      </c>
      <c r="C66" s="30" t="s">
        <v>15</v>
      </c>
      <c r="D66" s="38">
        <f>E20</f>
        <v>0</v>
      </c>
      <c r="E66" s="33">
        <f>F20</f>
        <v>0</v>
      </c>
      <c r="F66" s="34">
        <f>G20</f>
        <v>0</v>
      </c>
    </row>
    <row r="67" spans="2:6" ht="16.5" thickBot="1" x14ac:dyDescent="0.35">
      <c r="B67" s="44"/>
      <c r="C67" s="31" t="s">
        <v>16</v>
      </c>
      <c r="D67" s="39">
        <f>I20</f>
        <v>0</v>
      </c>
      <c r="E67" s="36">
        <f>J20</f>
        <v>0</v>
      </c>
      <c r="F67" s="37">
        <f>K20</f>
        <v>0</v>
      </c>
    </row>
    <row r="68" spans="2:6" ht="15.75" x14ac:dyDescent="0.3">
      <c r="B68" s="43" t="s">
        <v>29</v>
      </c>
      <c r="C68" s="30" t="s">
        <v>15</v>
      </c>
      <c r="D68" s="38">
        <f>E21</f>
        <v>0</v>
      </c>
      <c r="E68" s="33">
        <f>F21</f>
        <v>0</v>
      </c>
      <c r="F68" s="34">
        <f>G21</f>
        <v>0</v>
      </c>
    </row>
    <row r="69" spans="2:6" ht="16.5" thickBot="1" x14ac:dyDescent="0.35">
      <c r="B69" s="44"/>
      <c r="C69" s="31" t="s">
        <v>16</v>
      </c>
      <c r="D69" s="39">
        <f>I21</f>
        <v>0</v>
      </c>
      <c r="E69" s="36">
        <f>J21</f>
        <v>0</v>
      </c>
      <c r="F69" s="37">
        <f>K21</f>
        <v>0</v>
      </c>
    </row>
    <row r="70" spans="2:6" ht="15.75" x14ac:dyDescent="0.3">
      <c r="B70" s="55" t="s">
        <v>7</v>
      </c>
      <c r="C70" s="30" t="s">
        <v>15</v>
      </c>
      <c r="D70" s="38">
        <f>E22</f>
        <v>0</v>
      </c>
      <c r="E70" s="33">
        <f>F22</f>
        <v>0</v>
      </c>
      <c r="F70" s="34">
        <f>G22</f>
        <v>0</v>
      </c>
    </row>
    <row r="71" spans="2:6" ht="16.5" thickBot="1" x14ac:dyDescent="0.35">
      <c r="B71" s="54"/>
      <c r="C71" s="31" t="s">
        <v>16</v>
      </c>
      <c r="D71" s="39">
        <f>I22</f>
        <v>0</v>
      </c>
      <c r="E71" s="36">
        <f>J22</f>
        <v>0</v>
      </c>
      <c r="F71" s="37">
        <f>K22</f>
        <v>0</v>
      </c>
    </row>
    <row r="72" spans="2:6" ht="15.75" x14ac:dyDescent="0.3">
      <c r="B72" s="55" t="s">
        <v>9</v>
      </c>
      <c r="C72" s="30" t="s">
        <v>15</v>
      </c>
      <c r="D72" s="38">
        <f>E24</f>
        <v>0</v>
      </c>
      <c r="E72" s="33">
        <f>F24</f>
        <v>0</v>
      </c>
      <c r="F72" s="34">
        <f>G24</f>
        <v>0</v>
      </c>
    </row>
    <row r="73" spans="2:6" ht="16.5" thickBot="1" x14ac:dyDescent="0.35">
      <c r="B73" s="54"/>
      <c r="C73" s="31" t="s">
        <v>16</v>
      </c>
      <c r="D73" s="39">
        <f>I24</f>
        <v>0</v>
      </c>
      <c r="E73" s="36">
        <f>J24</f>
        <v>0</v>
      </c>
      <c r="F73" s="37">
        <f>K24</f>
        <v>0</v>
      </c>
    </row>
    <row r="74" spans="2:6" ht="15.75" x14ac:dyDescent="0.3">
      <c r="B74" s="43" t="s">
        <v>26</v>
      </c>
      <c r="C74" s="30" t="s">
        <v>15</v>
      </c>
      <c r="D74" s="38">
        <f>E26</f>
        <v>0</v>
      </c>
      <c r="E74" s="33">
        <f>F26</f>
        <v>0</v>
      </c>
      <c r="F74" s="34">
        <f>G26</f>
        <v>0</v>
      </c>
    </row>
    <row r="75" spans="2:6" ht="16.5" thickBot="1" x14ac:dyDescent="0.35">
      <c r="B75" s="44"/>
      <c r="C75" s="31" t="s">
        <v>16</v>
      </c>
      <c r="D75" s="39">
        <f>I26</f>
        <v>0</v>
      </c>
      <c r="E75" s="36">
        <f>J26</f>
        <v>0</v>
      </c>
      <c r="F75" s="37">
        <f>K26</f>
        <v>0</v>
      </c>
    </row>
    <row r="76" spans="2:6" ht="15.75" customHeight="1" x14ac:dyDescent="0.3">
      <c r="B76" s="45" t="s">
        <v>30</v>
      </c>
      <c r="C76" s="30" t="s">
        <v>15</v>
      </c>
      <c r="D76" s="38">
        <f>E28</f>
        <v>0</v>
      </c>
      <c r="E76" s="33">
        <f>F28</f>
        <v>0</v>
      </c>
      <c r="F76" s="34">
        <f>G28</f>
        <v>0</v>
      </c>
    </row>
    <row r="77" spans="2:6" ht="16.5" thickBot="1" x14ac:dyDescent="0.35">
      <c r="B77" s="46"/>
      <c r="C77" s="31" t="s">
        <v>16</v>
      </c>
      <c r="D77" s="39">
        <f>I28</f>
        <v>0</v>
      </c>
      <c r="E77" s="36">
        <f>J28</f>
        <v>0</v>
      </c>
      <c r="F77" s="37">
        <f>K28</f>
        <v>0</v>
      </c>
    </row>
    <row r="78" spans="2:6" ht="16.5" thickBot="1" x14ac:dyDescent="0.35">
      <c r="B78" s="40"/>
      <c r="C78" s="41"/>
      <c r="D78" s="42"/>
      <c r="E78" s="42"/>
      <c r="F78" s="42"/>
    </row>
    <row r="79" spans="2:6" ht="15" customHeight="1" x14ac:dyDescent="0.25">
      <c r="B79" s="47" t="s">
        <v>27</v>
      </c>
      <c r="C79" s="48"/>
      <c r="D79" s="48"/>
      <c r="E79" s="48"/>
      <c r="F79" s="49"/>
    </row>
    <row r="80" spans="2:6" ht="15.75" customHeight="1" thickBot="1" x14ac:dyDescent="0.3">
      <c r="B80" s="50"/>
      <c r="C80" s="51"/>
      <c r="D80" s="51"/>
      <c r="E80" s="51"/>
      <c r="F80" s="52"/>
    </row>
    <row r="81" spans="2:6" ht="45" customHeight="1" thickBot="1" x14ac:dyDescent="0.3">
      <c r="B81" s="3" t="s">
        <v>2</v>
      </c>
      <c r="C81" s="5" t="s">
        <v>12</v>
      </c>
      <c r="D81" s="9" t="s">
        <v>13</v>
      </c>
      <c r="E81" s="10" t="s">
        <v>33</v>
      </c>
      <c r="F81" s="11" t="s">
        <v>14</v>
      </c>
    </row>
    <row r="82" spans="2:6" ht="15.75" x14ac:dyDescent="0.3">
      <c r="B82" s="53" t="s">
        <v>7</v>
      </c>
      <c r="C82" s="30" t="s">
        <v>15</v>
      </c>
      <c r="D82" s="32">
        <f>E23</f>
        <v>0</v>
      </c>
      <c r="E82" s="33">
        <f>F23</f>
        <v>0</v>
      </c>
      <c r="F82" s="34">
        <f>G23</f>
        <v>0</v>
      </c>
    </row>
    <row r="83" spans="2:6" ht="16.5" thickBot="1" x14ac:dyDescent="0.35">
      <c r="B83" s="54"/>
      <c r="C83" s="31" t="s">
        <v>16</v>
      </c>
      <c r="D83" s="35">
        <f>I23</f>
        <v>0</v>
      </c>
      <c r="E83" s="36">
        <f>J23</f>
        <v>0</v>
      </c>
      <c r="F83" s="37">
        <f>K23</f>
        <v>0</v>
      </c>
    </row>
    <row r="84" spans="2:6" ht="15.75" x14ac:dyDescent="0.3">
      <c r="B84" s="55" t="s">
        <v>9</v>
      </c>
      <c r="C84" s="30" t="s">
        <v>15</v>
      </c>
      <c r="D84" s="32">
        <f>E25</f>
        <v>0</v>
      </c>
      <c r="E84" s="33">
        <f>F25</f>
        <v>0</v>
      </c>
      <c r="F84" s="34">
        <f>G25</f>
        <v>0</v>
      </c>
    </row>
    <row r="85" spans="2:6" ht="16.5" thickBot="1" x14ac:dyDescent="0.35">
      <c r="B85" s="54"/>
      <c r="C85" s="31" t="s">
        <v>16</v>
      </c>
      <c r="D85" s="35">
        <f>I25</f>
        <v>0</v>
      </c>
      <c r="E85" s="36">
        <f>J25</f>
        <v>0</v>
      </c>
      <c r="F85" s="37">
        <f>K25</f>
        <v>0</v>
      </c>
    </row>
    <row r="86" spans="2:6" ht="15.75" customHeight="1" x14ac:dyDescent="0.3">
      <c r="B86" s="43" t="s">
        <v>26</v>
      </c>
      <c r="C86" s="30" t="s">
        <v>15</v>
      </c>
      <c r="D86" s="32">
        <f>E27</f>
        <v>0</v>
      </c>
      <c r="E86" s="33">
        <f>F27</f>
        <v>0</v>
      </c>
      <c r="F86" s="34">
        <f>G27</f>
        <v>0</v>
      </c>
    </row>
    <row r="87" spans="2:6" ht="16.5" thickBot="1" x14ac:dyDescent="0.35">
      <c r="B87" s="44"/>
      <c r="C87" s="31" t="s">
        <v>16</v>
      </c>
      <c r="D87" s="35">
        <f>I27</f>
        <v>0</v>
      </c>
      <c r="E87" s="36">
        <f>J27</f>
        <v>0</v>
      </c>
      <c r="F87" s="37">
        <f>K27</f>
        <v>0</v>
      </c>
    </row>
    <row r="88" spans="2:6" ht="15.75" customHeight="1" x14ac:dyDescent="0.3">
      <c r="B88" s="45" t="s">
        <v>30</v>
      </c>
      <c r="C88" s="30" t="s">
        <v>15</v>
      </c>
      <c r="D88" s="32">
        <f>E29</f>
        <v>0</v>
      </c>
      <c r="E88" s="33">
        <f>F29</f>
        <v>0</v>
      </c>
      <c r="F88" s="34">
        <f>G29</f>
        <v>0</v>
      </c>
    </row>
    <row r="89" spans="2:6" ht="16.5" thickBot="1" x14ac:dyDescent="0.35">
      <c r="B89" s="46"/>
      <c r="C89" s="31" t="s">
        <v>16</v>
      </c>
      <c r="D89" s="35">
        <f>I29</f>
        <v>0</v>
      </c>
      <c r="E89" s="36">
        <f>J29</f>
        <v>0</v>
      </c>
      <c r="F89" s="37">
        <f>K29</f>
        <v>0</v>
      </c>
    </row>
  </sheetData>
  <mergeCells count="48">
    <mergeCell ref="B3:B4"/>
    <mergeCell ref="C3:L3"/>
    <mergeCell ref="C4:C5"/>
    <mergeCell ref="D4:D5"/>
    <mergeCell ref="E4:H4"/>
    <mergeCell ref="I4:L4"/>
    <mergeCell ref="C16:C17"/>
    <mergeCell ref="D1:F1"/>
    <mergeCell ref="J1:L1"/>
    <mergeCell ref="D2:F2"/>
    <mergeCell ref="J2:L2"/>
    <mergeCell ref="C6:C7"/>
    <mergeCell ref="C8:C9"/>
    <mergeCell ref="C10:C11"/>
    <mergeCell ref="C12:C13"/>
    <mergeCell ref="C14:C15"/>
    <mergeCell ref="B42:B43"/>
    <mergeCell ref="C19:L19"/>
    <mergeCell ref="C20:C21"/>
    <mergeCell ref="C22:C23"/>
    <mergeCell ref="C24:C25"/>
    <mergeCell ref="C26:C27"/>
    <mergeCell ref="C28:C29"/>
    <mergeCell ref="B31:F32"/>
    <mergeCell ref="B34:B35"/>
    <mergeCell ref="B36:B37"/>
    <mergeCell ref="B38:B39"/>
    <mergeCell ref="B40:B41"/>
    <mergeCell ref="B70:B71"/>
    <mergeCell ref="B44:B45"/>
    <mergeCell ref="B46:B47"/>
    <mergeCell ref="B49:F50"/>
    <mergeCell ref="B52:B53"/>
    <mergeCell ref="B54:B55"/>
    <mergeCell ref="B56:B57"/>
    <mergeCell ref="B58:B59"/>
    <mergeCell ref="B60:B61"/>
    <mergeCell ref="B63:F64"/>
    <mergeCell ref="B66:B67"/>
    <mergeCell ref="B68:B69"/>
    <mergeCell ref="B86:B87"/>
    <mergeCell ref="B88:B89"/>
    <mergeCell ref="B72:B73"/>
    <mergeCell ref="B74:B75"/>
    <mergeCell ref="B76:B77"/>
    <mergeCell ref="B79:F80"/>
    <mergeCell ref="B82:B83"/>
    <mergeCell ref="B84:B85"/>
  </mergeCells>
  <conditionalFormatting sqref="H6:H17 H20:H29">
    <cfRule type="cellIs" dxfId="29" priority="3" operator="lessThan">
      <formula>0</formula>
    </cfRule>
  </conditionalFormatting>
  <conditionalFormatting sqref="L6:L17">
    <cfRule type="cellIs" dxfId="28" priority="2" operator="lessThan">
      <formula>0</formula>
    </cfRule>
  </conditionalFormatting>
  <conditionalFormatting sqref="L20:L29">
    <cfRule type="cellIs" dxfId="27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89"/>
  <sheetViews>
    <sheetView zoomScale="75" zoomScaleNormal="75" workbookViewId="0">
      <selection activeCell="Q5" sqref="Q5"/>
    </sheetView>
  </sheetViews>
  <sheetFormatPr defaultRowHeight="15" x14ac:dyDescent="0.25"/>
  <cols>
    <col min="2" max="2" width="16" customWidth="1"/>
    <col min="3" max="3" width="22.28515625" customWidth="1"/>
    <col min="4" max="4" width="11.28515625" customWidth="1"/>
    <col min="5" max="12" width="12.5703125" customWidth="1"/>
  </cols>
  <sheetData>
    <row r="1" spans="1:14" ht="18.75" customHeight="1" x14ac:dyDescent="0.25">
      <c r="A1" s="1"/>
      <c r="C1" s="13" t="s">
        <v>15</v>
      </c>
      <c r="D1" s="75">
        <v>45130</v>
      </c>
      <c r="E1" s="60"/>
      <c r="F1" s="61"/>
      <c r="I1" s="14" t="s">
        <v>16</v>
      </c>
      <c r="J1" s="62"/>
      <c r="K1" s="63"/>
      <c r="L1" s="64"/>
    </row>
    <row r="2" spans="1:14" ht="18.75" customHeight="1" x14ac:dyDescent="0.25">
      <c r="C2" s="13" t="s">
        <v>31</v>
      </c>
      <c r="D2" s="59" t="s">
        <v>46</v>
      </c>
      <c r="E2" s="60"/>
      <c r="F2" s="61"/>
      <c r="I2" s="14" t="s">
        <v>31</v>
      </c>
      <c r="J2" s="62" t="s">
        <v>48</v>
      </c>
      <c r="K2" s="63"/>
      <c r="L2" s="64"/>
    </row>
    <row r="3" spans="1:14" ht="24" thickBot="1" x14ac:dyDescent="0.3">
      <c r="B3" s="66"/>
      <c r="C3" s="67" t="s">
        <v>24</v>
      </c>
      <c r="D3" s="67"/>
      <c r="E3" s="67"/>
      <c r="F3" s="67"/>
      <c r="G3" s="67"/>
      <c r="H3" s="67"/>
      <c r="I3" s="67"/>
      <c r="J3" s="67"/>
      <c r="K3" s="67"/>
      <c r="L3" s="67"/>
    </row>
    <row r="4" spans="1:14" ht="19.5" thickBot="1" x14ac:dyDescent="0.3">
      <c r="B4" s="66"/>
      <c r="C4" s="55" t="s">
        <v>2</v>
      </c>
      <c r="D4" s="55" t="s">
        <v>3</v>
      </c>
      <c r="E4" s="69" t="s">
        <v>0</v>
      </c>
      <c r="F4" s="70"/>
      <c r="G4" s="70"/>
      <c r="H4" s="71"/>
      <c r="I4" s="72" t="s">
        <v>1</v>
      </c>
      <c r="J4" s="73"/>
      <c r="K4" s="73"/>
      <c r="L4" s="74"/>
    </row>
    <row r="5" spans="1:14" ht="32.25" thickBot="1" x14ac:dyDescent="0.3">
      <c r="B5" s="2"/>
      <c r="C5" s="54"/>
      <c r="D5" s="68"/>
      <c r="E5" s="12" t="s">
        <v>4</v>
      </c>
      <c r="F5" s="12" t="s">
        <v>32</v>
      </c>
      <c r="G5" s="12" t="s">
        <v>5</v>
      </c>
      <c r="H5" s="12" t="s">
        <v>6</v>
      </c>
      <c r="I5" s="8" t="s">
        <v>4</v>
      </c>
      <c r="J5" s="12" t="s">
        <v>32</v>
      </c>
      <c r="K5" s="12" t="s">
        <v>5</v>
      </c>
      <c r="L5" s="15" t="s">
        <v>6</v>
      </c>
    </row>
    <row r="6" spans="1:14" ht="16.5" customHeight="1" x14ac:dyDescent="0.25">
      <c r="B6" s="2"/>
      <c r="C6" s="45" t="s">
        <v>21</v>
      </c>
      <c r="D6" s="16">
        <v>3122</v>
      </c>
      <c r="E6" s="17">
        <v>44</v>
      </c>
      <c r="F6" s="18">
        <v>1</v>
      </c>
      <c r="G6" s="18">
        <v>48</v>
      </c>
      <c r="H6" s="19">
        <f t="shared" ref="H6:H17" si="0">(E6-G6)+M6</f>
        <v>16</v>
      </c>
      <c r="I6" s="18">
        <f t="shared" ref="I6:I17" si="1">G6</f>
        <v>48</v>
      </c>
      <c r="J6" s="20"/>
      <c r="K6" s="17">
        <v>48</v>
      </c>
      <c r="L6" s="19">
        <f t="shared" ref="L6:L17" si="2">(I6-K6)+N6</f>
        <v>0</v>
      </c>
      <c r="M6">
        <f t="shared" ref="M6:M17" si="3">F6*20</f>
        <v>20</v>
      </c>
      <c r="N6">
        <f t="shared" ref="N6:N17" si="4">J6*20</f>
        <v>0</v>
      </c>
    </row>
    <row r="7" spans="1:14" ht="15.75" customHeight="1" thickBot="1" x14ac:dyDescent="0.3">
      <c r="B7" s="2"/>
      <c r="C7" s="46"/>
      <c r="D7" s="21">
        <v>3125</v>
      </c>
      <c r="E7" s="22"/>
      <c r="F7" s="23"/>
      <c r="G7" s="23"/>
      <c r="H7" s="24">
        <f t="shared" si="0"/>
        <v>0</v>
      </c>
      <c r="I7" s="23">
        <f t="shared" si="1"/>
        <v>0</v>
      </c>
      <c r="J7" s="25"/>
      <c r="K7" s="22"/>
      <c r="L7" s="24">
        <f t="shared" si="2"/>
        <v>0</v>
      </c>
      <c r="M7">
        <f t="shared" si="3"/>
        <v>0</v>
      </c>
      <c r="N7">
        <f t="shared" si="4"/>
        <v>0</v>
      </c>
    </row>
    <row r="8" spans="1:14" ht="15.75" x14ac:dyDescent="0.25">
      <c r="B8" s="2"/>
      <c r="C8" s="45" t="s">
        <v>7</v>
      </c>
      <c r="D8" s="16" t="s">
        <v>8</v>
      </c>
      <c r="E8" s="17"/>
      <c r="F8" s="18"/>
      <c r="G8" s="18"/>
      <c r="H8" s="19">
        <f t="shared" si="0"/>
        <v>0</v>
      </c>
      <c r="I8" s="18">
        <f t="shared" si="1"/>
        <v>0</v>
      </c>
      <c r="J8" s="20"/>
      <c r="K8" s="17"/>
      <c r="L8" s="19">
        <f t="shared" si="2"/>
        <v>0</v>
      </c>
      <c r="M8">
        <f t="shared" si="3"/>
        <v>0</v>
      </c>
      <c r="N8">
        <f t="shared" si="4"/>
        <v>0</v>
      </c>
    </row>
    <row r="9" spans="1:14" ht="16.5" thickBot="1" x14ac:dyDescent="0.3">
      <c r="B9" s="2"/>
      <c r="C9" s="46"/>
      <c r="D9" s="26" t="s">
        <v>22</v>
      </c>
      <c r="E9" s="22"/>
      <c r="F9" s="23"/>
      <c r="G9" s="23"/>
      <c r="H9" s="24">
        <f t="shared" si="0"/>
        <v>0</v>
      </c>
      <c r="I9" s="23">
        <f t="shared" si="1"/>
        <v>0</v>
      </c>
      <c r="J9" s="25"/>
      <c r="K9" s="22"/>
      <c r="L9" s="24">
        <f t="shared" si="2"/>
        <v>0</v>
      </c>
      <c r="M9">
        <f t="shared" si="3"/>
        <v>0</v>
      </c>
      <c r="N9">
        <f t="shared" si="4"/>
        <v>0</v>
      </c>
    </row>
    <row r="10" spans="1:14" ht="15.75" x14ac:dyDescent="0.25">
      <c r="B10" s="2"/>
      <c r="C10" s="45" t="s">
        <v>9</v>
      </c>
      <c r="D10" s="16" t="s">
        <v>8</v>
      </c>
      <c r="E10" s="17">
        <v>40</v>
      </c>
      <c r="F10" s="18"/>
      <c r="G10" s="18">
        <v>39</v>
      </c>
      <c r="H10" s="19">
        <f t="shared" si="0"/>
        <v>1</v>
      </c>
      <c r="I10" s="18">
        <f t="shared" si="1"/>
        <v>39</v>
      </c>
      <c r="J10" s="20"/>
      <c r="K10" s="17">
        <v>37</v>
      </c>
      <c r="L10" s="19">
        <f t="shared" si="2"/>
        <v>2</v>
      </c>
      <c r="M10">
        <f t="shared" si="3"/>
        <v>0</v>
      </c>
      <c r="N10">
        <f t="shared" si="4"/>
        <v>0</v>
      </c>
    </row>
    <row r="11" spans="1:14" ht="16.5" thickBot="1" x14ac:dyDescent="0.3">
      <c r="B11" s="2"/>
      <c r="C11" s="46"/>
      <c r="D11" s="26" t="s">
        <v>22</v>
      </c>
      <c r="E11" s="22">
        <v>50</v>
      </c>
      <c r="F11" s="23"/>
      <c r="G11" s="23">
        <v>42</v>
      </c>
      <c r="H11" s="24">
        <f t="shared" si="0"/>
        <v>8</v>
      </c>
      <c r="I11" s="23">
        <f t="shared" si="1"/>
        <v>42</v>
      </c>
      <c r="J11" s="25"/>
      <c r="K11" s="22">
        <v>38</v>
      </c>
      <c r="L11" s="24">
        <f t="shared" si="2"/>
        <v>4</v>
      </c>
      <c r="M11">
        <f t="shared" si="3"/>
        <v>0</v>
      </c>
      <c r="N11">
        <f t="shared" si="4"/>
        <v>0</v>
      </c>
    </row>
    <row r="12" spans="1:14" ht="15.75" x14ac:dyDescent="0.25">
      <c r="B12" s="2"/>
      <c r="C12" s="65" t="s">
        <v>10</v>
      </c>
      <c r="D12" s="16" t="s">
        <v>8</v>
      </c>
      <c r="E12" s="17">
        <v>18</v>
      </c>
      <c r="F12" s="18"/>
      <c r="G12" s="18">
        <v>18</v>
      </c>
      <c r="H12" s="19">
        <f t="shared" si="0"/>
        <v>0</v>
      </c>
      <c r="I12" s="18">
        <f t="shared" si="1"/>
        <v>18</v>
      </c>
      <c r="J12" s="20"/>
      <c r="K12" s="17">
        <v>18</v>
      </c>
      <c r="L12" s="19">
        <f t="shared" si="2"/>
        <v>0</v>
      </c>
      <c r="M12">
        <f t="shared" si="3"/>
        <v>0</v>
      </c>
      <c r="N12">
        <f t="shared" si="4"/>
        <v>0</v>
      </c>
    </row>
    <row r="13" spans="1:14" ht="16.5" thickBot="1" x14ac:dyDescent="0.3">
      <c r="B13" s="2"/>
      <c r="C13" s="46"/>
      <c r="D13" s="26" t="s">
        <v>22</v>
      </c>
      <c r="E13" s="22">
        <v>10</v>
      </c>
      <c r="F13" s="23"/>
      <c r="G13" s="23">
        <v>10</v>
      </c>
      <c r="H13" s="24">
        <f t="shared" si="0"/>
        <v>0</v>
      </c>
      <c r="I13" s="23">
        <f t="shared" si="1"/>
        <v>10</v>
      </c>
      <c r="J13" s="25"/>
      <c r="K13" s="22">
        <v>10</v>
      </c>
      <c r="L13" s="24">
        <f t="shared" si="2"/>
        <v>0</v>
      </c>
      <c r="M13">
        <f t="shared" si="3"/>
        <v>0</v>
      </c>
      <c r="N13">
        <f t="shared" si="4"/>
        <v>0</v>
      </c>
    </row>
    <row r="14" spans="1:14" ht="15.75" x14ac:dyDescent="0.25">
      <c r="B14" s="2"/>
      <c r="C14" s="56" t="s">
        <v>17</v>
      </c>
      <c r="D14" s="16" t="s">
        <v>8</v>
      </c>
      <c r="E14" s="17"/>
      <c r="F14" s="18"/>
      <c r="G14" s="18"/>
      <c r="H14" s="19">
        <f t="shared" si="0"/>
        <v>0</v>
      </c>
      <c r="I14" s="18">
        <f t="shared" si="1"/>
        <v>0</v>
      </c>
      <c r="J14" s="20"/>
      <c r="K14" s="17"/>
      <c r="L14" s="19">
        <f t="shared" si="2"/>
        <v>0</v>
      </c>
      <c r="M14">
        <f t="shared" si="3"/>
        <v>0</v>
      </c>
      <c r="N14">
        <f t="shared" si="4"/>
        <v>0</v>
      </c>
    </row>
    <row r="15" spans="1:14" ht="16.5" thickBot="1" x14ac:dyDescent="0.3">
      <c r="B15" s="2"/>
      <c r="C15" s="57"/>
      <c r="D15" s="26" t="s">
        <v>22</v>
      </c>
      <c r="E15" s="22"/>
      <c r="F15" s="23"/>
      <c r="G15" s="23"/>
      <c r="H15" s="24">
        <f t="shared" si="0"/>
        <v>0</v>
      </c>
      <c r="I15" s="23">
        <f t="shared" si="1"/>
        <v>0</v>
      </c>
      <c r="J15" s="25"/>
      <c r="K15" s="22"/>
      <c r="L15" s="24">
        <f t="shared" si="2"/>
        <v>0</v>
      </c>
      <c r="M15">
        <f t="shared" si="3"/>
        <v>0</v>
      </c>
      <c r="N15">
        <f t="shared" si="4"/>
        <v>0</v>
      </c>
    </row>
    <row r="16" spans="1:14" ht="15.75" x14ac:dyDescent="0.25">
      <c r="B16" s="2"/>
      <c r="C16" s="56" t="s">
        <v>18</v>
      </c>
      <c r="D16" s="16" t="s">
        <v>8</v>
      </c>
      <c r="E16" s="18">
        <v>74</v>
      </c>
      <c r="F16" s="18">
        <v>2</v>
      </c>
      <c r="G16" s="18">
        <v>85</v>
      </c>
      <c r="H16" s="19">
        <f t="shared" si="0"/>
        <v>29</v>
      </c>
      <c r="I16" s="18">
        <f t="shared" si="1"/>
        <v>85</v>
      </c>
      <c r="J16" s="20"/>
      <c r="K16" s="18">
        <v>48</v>
      </c>
      <c r="L16" s="19">
        <f t="shared" si="2"/>
        <v>37</v>
      </c>
      <c r="M16">
        <f t="shared" si="3"/>
        <v>40</v>
      </c>
      <c r="N16">
        <f t="shared" si="4"/>
        <v>0</v>
      </c>
    </row>
    <row r="17" spans="2:37" ht="16.5" thickBot="1" x14ac:dyDescent="0.3">
      <c r="B17" s="2"/>
      <c r="C17" s="57"/>
      <c r="D17" s="26" t="s">
        <v>22</v>
      </c>
      <c r="E17" s="23">
        <v>91</v>
      </c>
      <c r="F17" s="23">
        <v>1</v>
      </c>
      <c r="G17" s="23">
        <v>89</v>
      </c>
      <c r="H17" s="24">
        <f t="shared" si="0"/>
        <v>22</v>
      </c>
      <c r="I17" s="23">
        <f t="shared" si="1"/>
        <v>89</v>
      </c>
      <c r="J17" s="25"/>
      <c r="K17" s="23">
        <v>58</v>
      </c>
      <c r="L17" s="24">
        <f t="shared" si="2"/>
        <v>31</v>
      </c>
      <c r="M17">
        <f t="shared" si="3"/>
        <v>20</v>
      </c>
      <c r="N17">
        <f t="shared" si="4"/>
        <v>0</v>
      </c>
    </row>
    <row r="18" spans="2:37" ht="15.75" x14ac:dyDescent="0.25">
      <c r="B18" s="2"/>
      <c r="C18" s="7"/>
      <c r="D18" s="6"/>
      <c r="E18" s="7"/>
      <c r="F18" s="7"/>
      <c r="G18" s="7"/>
      <c r="H18" s="7"/>
      <c r="I18" s="7"/>
      <c r="J18" s="7"/>
      <c r="K18" s="7"/>
      <c r="L18" s="7"/>
    </row>
    <row r="19" spans="2:37" ht="24" thickBot="1" x14ac:dyDescent="0.3">
      <c r="B19" s="2"/>
      <c r="C19" s="58" t="s">
        <v>11</v>
      </c>
      <c r="D19" s="58"/>
      <c r="E19" s="58"/>
      <c r="F19" s="58"/>
      <c r="G19" s="58"/>
      <c r="H19" s="58"/>
      <c r="I19" s="58"/>
      <c r="J19" s="58"/>
      <c r="K19" s="58"/>
      <c r="L19" s="58"/>
    </row>
    <row r="20" spans="2:37" ht="15.75" x14ac:dyDescent="0.25">
      <c r="B20" s="2"/>
      <c r="C20" s="45" t="s">
        <v>21</v>
      </c>
      <c r="D20" s="27">
        <v>3122</v>
      </c>
      <c r="E20" s="18"/>
      <c r="F20" s="18"/>
      <c r="G20" s="18"/>
      <c r="H20" s="19">
        <f t="shared" ref="H20:H29" si="5">(E20-G20)+M20</f>
        <v>0</v>
      </c>
      <c r="I20" s="18">
        <f t="shared" ref="I20:I29" si="6">G20</f>
        <v>0</v>
      </c>
      <c r="J20" s="18"/>
      <c r="K20" s="28"/>
      <c r="L20" s="19">
        <f t="shared" ref="L20:L29" si="7">(I20-K20)+N20</f>
        <v>0</v>
      </c>
      <c r="M20">
        <f t="shared" ref="M20:M29" si="8">F20*20</f>
        <v>0</v>
      </c>
      <c r="N20">
        <f t="shared" ref="N20:N29" si="9">J20*20</f>
        <v>0</v>
      </c>
    </row>
    <row r="21" spans="2:37" ht="16.5" thickBot="1" x14ac:dyDescent="0.3">
      <c r="B21" s="2"/>
      <c r="C21" s="46"/>
      <c r="D21" s="21">
        <v>3125</v>
      </c>
      <c r="E21" s="29"/>
      <c r="F21" s="23"/>
      <c r="G21" s="29"/>
      <c r="H21" s="24">
        <f t="shared" si="5"/>
        <v>0</v>
      </c>
      <c r="I21" s="23">
        <f t="shared" si="6"/>
        <v>0</v>
      </c>
      <c r="J21" s="23"/>
      <c r="K21" s="29"/>
      <c r="L21" s="24">
        <f t="shared" si="7"/>
        <v>0</v>
      </c>
      <c r="M21">
        <f t="shared" si="8"/>
        <v>0</v>
      </c>
      <c r="N21">
        <f t="shared" si="9"/>
        <v>0</v>
      </c>
    </row>
    <row r="22" spans="2:37" ht="15.75" x14ac:dyDescent="0.25">
      <c r="B22" s="2"/>
      <c r="C22" s="45" t="s">
        <v>7</v>
      </c>
      <c r="D22" s="16" t="s">
        <v>8</v>
      </c>
      <c r="E22" s="28"/>
      <c r="F22" s="18"/>
      <c r="G22" s="28"/>
      <c r="H22" s="19">
        <f t="shared" si="5"/>
        <v>0</v>
      </c>
      <c r="I22" s="18">
        <f>G22</f>
        <v>0</v>
      </c>
      <c r="J22" s="18"/>
      <c r="K22" s="28"/>
      <c r="L22" s="19">
        <f t="shared" si="7"/>
        <v>0</v>
      </c>
      <c r="M22">
        <f t="shared" si="8"/>
        <v>0</v>
      </c>
      <c r="N22">
        <f t="shared" si="9"/>
        <v>0</v>
      </c>
    </row>
    <row r="23" spans="2:37" ht="16.5" thickBot="1" x14ac:dyDescent="0.3">
      <c r="B23" s="2"/>
      <c r="C23" s="46"/>
      <c r="D23" s="26" t="s">
        <v>22</v>
      </c>
      <c r="E23" s="29"/>
      <c r="F23" s="23"/>
      <c r="G23" s="29"/>
      <c r="H23" s="24">
        <f t="shared" si="5"/>
        <v>0</v>
      </c>
      <c r="I23" s="23">
        <f t="shared" si="6"/>
        <v>0</v>
      </c>
      <c r="J23" s="23"/>
      <c r="K23" s="29"/>
      <c r="L23" s="24">
        <f t="shared" si="7"/>
        <v>0</v>
      </c>
      <c r="M23">
        <f t="shared" si="8"/>
        <v>0</v>
      </c>
      <c r="N23">
        <f t="shared" si="9"/>
        <v>0</v>
      </c>
    </row>
    <row r="24" spans="2:37" ht="15.75" x14ac:dyDescent="0.25">
      <c r="B24" s="2"/>
      <c r="C24" s="45" t="s">
        <v>9</v>
      </c>
      <c r="D24" s="16" t="s">
        <v>8</v>
      </c>
      <c r="E24" s="28"/>
      <c r="F24" s="18"/>
      <c r="G24" s="28"/>
      <c r="H24" s="19">
        <f t="shared" si="5"/>
        <v>0</v>
      </c>
      <c r="I24" s="18">
        <f t="shared" si="6"/>
        <v>0</v>
      </c>
      <c r="J24" s="18"/>
      <c r="K24" s="28"/>
      <c r="L24" s="19">
        <f t="shared" si="7"/>
        <v>0</v>
      </c>
      <c r="M24">
        <f t="shared" si="8"/>
        <v>0</v>
      </c>
      <c r="N24">
        <f t="shared" si="9"/>
        <v>0</v>
      </c>
    </row>
    <row r="25" spans="2:37" ht="16.5" thickBot="1" x14ac:dyDescent="0.3">
      <c r="B25" s="2"/>
      <c r="C25" s="46"/>
      <c r="D25" s="26" t="s">
        <v>22</v>
      </c>
      <c r="E25" s="29"/>
      <c r="F25" s="23"/>
      <c r="G25" s="29"/>
      <c r="H25" s="24">
        <f t="shared" si="5"/>
        <v>0</v>
      </c>
      <c r="I25" s="23">
        <f t="shared" si="6"/>
        <v>0</v>
      </c>
      <c r="J25" s="23"/>
      <c r="K25" s="29"/>
      <c r="L25" s="24">
        <f t="shared" si="7"/>
        <v>0</v>
      </c>
      <c r="M25">
        <f t="shared" si="8"/>
        <v>0</v>
      </c>
      <c r="N25">
        <f t="shared" si="9"/>
        <v>0</v>
      </c>
    </row>
    <row r="26" spans="2:37" ht="15.75" x14ac:dyDescent="0.25">
      <c r="B26" s="2"/>
      <c r="C26" s="45" t="s">
        <v>23</v>
      </c>
      <c r="D26" s="16" t="s">
        <v>8</v>
      </c>
      <c r="E26" s="28"/>
      <c r="F26" s="18"/>
      <c r="G26" s="28"/>
      <c r="H26" s="19">
        <f t="shared" si="5"/>
        <v>0</v>
      </c>
      <c r="I26" s="18">
        <f t="shared" si="6"/>
        <v>0</v>
      </c>
      <c r="J26" s="18"/>
      <c r="K26" s="28"/>
      <c r="L26" s="19">
        <f t="shared" si="7"/>
        <v>0</v>
      </c>
      <c r="M26">
        <f t="shared" si="8"/>
        <v>0</v>
      </c>
      <c r="N26">
        <f t="shared" si="9"/>
        <v>0</v>
      </c>
    </row>
    <row r="27" spans="2:37" ht="16.5" thickBot="1" x14ac:dyDescent="0.3">
      <c r="B27" s="2"/>
      <c r="C27" s="46"/>
      <c r="D27" s="26" t="s">
        <v>22</v>
      </c>
      <c r="E27" s="29"/>
      <c r="F27" s="23"/>
      <c r="G27" s="29"/>
      <c r="H27" s="24">
        <f t="shared" si="5"/>
        <v>0</v>
      </c>
      <c r="I27" s="23">
        <f t="shared" si="6"/>
        <v>0</v>
      </c>
      <c r="J27" s="23"/>
      <c r="K27" s="29"/>
      <c r="L27" s="24">
        <f t="shared" si="7"/>
        <v>0</v>
      </c>
      <c r="M27">
        <f t="shared" si="8"/>
        <v>0</v>
      </c>
      <c r="N27">
        <f t="shared" si="9"/>
        <v>0</v>
      </c>
    </row>
    <row r="28" spans="2:37" ht="15.75" x14ac:dyDescent="0.25">
      <c r="B28" s="2"/>
      <c r="C28" s="56" t="s">
        <v>18</v>
      </c>
      <c r="D28" s="16" t="s">
        <v>8</v>
      </c>
      <c r="E28" s="28"/>
      <c r="F28" s="18"/>
      <c r="G28" s="28"/>
      <c r="H28" s="19">
        <f t="shared" si="5"/>
        <v>0</v>
      </c>
      <c r="I28" s="18">
        <f t="shared" si="6"/>
        <v>0</v>
      </c>
      <c r="J28" s="18"/>
      <c r="K28" s="28"/>
      <c r="L28" s="19">
        <f t="shared" si="7"/>
        <v>0</v>
      </c>
      <c r="M28">
        <f t="shared" si="8"/>
        <v>0</v>
      </c>
      <c r="N28">
        <f t="shared" si="9"/>
        <v>0</v>
      </c>
    </row>
    <row r="29" spans="2:37" ht="16.5" thickBot="1" x14ac:dyDescent="0.3">
      <c r="B29" s="2"/>
      <c r="C29" s="57"/>
      <c r="D29" s="26" t="s">
        <v>22</v>
      </c>
      <c r="E29" s="29"/>
      <c r="F29" s="23"/>
      <c r="G29" s="29"/>
      <c r="H29" s="24">
        <f t="shared" si="5"/>
        <v>0</v>
      </c>
      <c r="I29" s="23">
        <f t="shared" si="6"/>
        <v>0</v>
      </c>
      <c r="J29" s="23"/>
      <c r="K29" s="29"/>
      <c r="L29" s="24">
        <f t="shared" si="7"/>
        <v>0</v>
      </c>
      <c r="M29">
        <f t="shared" si="8"/>
        <v>0</v>
      </c>
      <c r="N29">
        <f t="shared" si="9"/>
        <v>0</v>
      </c>
    </row>
    <row r="30" spans="2:37" ht="15.75" thickBot="1" x14ac:dyDescent="0.3"/>
    <row r="31" spans="2:37" ht="15" customHeight="1" x14ac:dyDescent="0.25">
      <c r="B31" s="47" t="s">
        <v>19</v>
      </c>
      <c r="C31" s="48"/>
      <c r="D31" s="48"/>
      <c r="E31" s="48"/>
      <c r="F31" s="49"/>
    </row>
    <row r="32" spans="2:37" s="4" customFormat="1" ht="15" customHeight="1" thickBot="1" x14ac:dyDescent="0.3">
      <c r="B32" s="50"/>
      <c r="C32" s="51"/>
      <c r="D32" s="51"/>
      <c r="E32" s="51"/>
      <c r="F32" s="5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</row>
    <row r="33" spans="2:37" s="4" customFormat="1" ht="45" customHeight="1" thickBot="1" x14ac:dyDescent="0.3">
      <c r="B33" s="3" t="s">
        <v>2</v>
      </c>
      <c r="C33" s="5" t="s">
        <v>12</v>
      </c>
      <c r="D33" s="9" t="s">
        <v>13</v>
      </c>
      <c r="E33" s="10" t="s">
        <v>33</v>
      </c>
      <c r="F33" s="11" t="s">
        <v>14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</row>
    <row r="34" spans="2:37" s="4" customFormat="1" ht="15" customHeight="1" x14ac:dyDescent="0.3">
      <c r="B34" s="43" t="s">
        <v>28</v>
      </c>
      <c r="C34" s="30" t="s">
        <v>15</v>
      </c>
      <c r="D34" s="32">
        <f>E6</f>
        <v>44</v>
      </c>
      <c r="E34" s="33">
        <f>F6</f>
        <v>1</v>
      </c>
      <c r="F34" s="34">
        <f>G6</f>
        <v>48</v>
      </c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</row>
    <row r="35" spans="2:37" s="4" customFormat="1" ht="15.75" customHeight="1" thickBot="1" x14ac:dyDescent="0.35">
      <c r="B35" s="44"/>
      <c r="C35" s="31" t="s">
        <v>16</v>
      </c>
      <c r="D35" s="35">
        <f>I6</f>
        <v>48</v>
      </c>
      <c r="E35" s="36">
        <f>J6</f>
        <v>0</v>
      </c>
      <c r="F35" s="37">
        <f>K6</f>
        <v>48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</row>
    <row r="36" spans="2:37" s="4" customFormat="1" ht="15.75" customHeight="1" x14ac:dyDescent="0.3">
      <c r="B36" s="43" t="s">
        <v>29</v>
      </c>
      <c r="C36" s="30" t="s">
        <v>15</v>
      </c>
      <c r="D36" s="38">
        <f>E7</f>
        <v>0</v>
      </c>
      <c r="E36" s="33">
        <f>F7</f>
        <v>0</v>
      </c>
      <c r="F36" s="34">
        <f>G7</f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</row>
    <row r="37" spans="2:37" s="4" customFormat="1" ht="15.75" customHeight="1" thickBot="1" x14ac:dyDescent="0.35">
      <c r="B37" s="44"/>
      <c r="C37" s="31" t="s">
        <v>16</v>
      </c>
      <c r="D37" s="39">
        <f>I7</f>
        <v>0</v>
      </c>
      <c r="E37" s="36">
        <f>J7</f>
        <v>0</v>
      </c>
      <c r="F37" s="37">
        <f>K7</f>
        <v>0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</row>
    <row r="38" spans="2:37" ht="15.75" x14ac:dyDescent="0.3">
      <c r="B38" s="55" t="s">
        <v>7</v>
      </c>
      <c r="C38" s="30" t="s">
        <v>15</v>
      </c>
      <c r="D38" s="38">
        <f>E8</f>
        <v>0</v>
      </c>
      <c r="E38" s="33">
        <f>F8</f>
        <v>0</v>
      </c>
      <c r="F38" s="34">
        <f>G8</f>
        <v>0</v>
      </c>
    </row>
    <row r="39" spans="2:37" ht="16.5" thickBot="1" x14ac:dyDescent="0.35">
      <c r="B39" s="54"/>
      <c r="C39" s="31" t="s">
        <v>16</v>
      </c>
      <c r="D39" s="39">
        <f>I8</f>
        <v>0</v>
      </c>
      <c r="E39" s="36">
        <f>J8</f>
        <v>0</v>
      </c>
      <c r="F39" s="37">
        <f>K8</f>
        <v>0</v>
      </c>
    </row>
    <row r="40" spans="2:37" ht="15.75" x14ac:dyDescent="0.3">
      <c r="B40" s="55" t="s">
        <v>9</v>
      </c>
      <c r="C40" s="30" t="s">
        <v>15</v>
      </c>
      <c r="D40" s="38">
        <f>E10</f>
        <v>40</v>
      </c>
      <c r="E40" s="33">
        <f>F10</f>
        <v>0</v>
      </c>
      <c r="F40" s="34">
        <f>G10</f>
        <v>39</v>
      </c>
    </row>
    <row r="41" spans="2:37" ht="16.5" thickBot="1" x14ac:dyDescent="0.35">
      <c r="B41" s="54"/>
      <c r="C41" s="31" t="s">
        <v>16</v>
      </c>
      <c r="D41" s="39">
        <f>I10</f>
        <v>39</v>
      </c>
      <c r="E41" s="36">
        <f>J10</f>
        <v>0</v>
      </c>
      <c r="F41" s="37">
        <f>K10</f>
        <v>37</v>
      </c>
    </row>
    <row r="42" spans="2:37" ht="15.75" x14ac:dyDescent="0.3">
      <c r="B42" s="55" t="s">
        <v>10</v>
      </c>
      <c r="C42" s="30" t="s">
        <v>15</v>
      </c>
      <c r="D42" s="38">
        <f>E12</f>
        <v>18</v>
      </c>
      <c r="E42" s="33">
        <f>F12</f>
        <v>0</v>
      </c>
      <c r="F42" s="34">
        <f>G12</f>
        <v>18</v>
      </c>
    </row>
    <row r="43" spans="2:37" ht="16.5" thickBot="1" x14ac:dyDescent="0.35">
      <c r="B43" s="54"/>
      <c r="C43" s="31" t="s">
        <v>16</v>
      </c>
      <c r="D43" s="39">
        <f>I12</f>
        <v>18</v>
      </c>
      <c r="E43" s="36">
        <f>J12</f>
        <v>0</v>
      </c>
      <c r="F43" s="37">
        <f>K12</f>
        <v>18</v>
      </c>
    </row>
    <row r="44" spans="2:37" ht="15.75" x14ac:dyDescent="0.3">
      <c r="B44" s="55" t="s">
        <v>17</v>
      </c>
      <c r="C44" s="30" t="s">
        <v>15</v>
      </c>
      <c r="D44" s="38">
        <f>E14</f>
        <v>0</v>
      </c>
      <c r="E44" s="33">
        <f>F14</f>
        <v>0</v>
      </c>
      <c r="F44" s="34">
        <f>G14</f>
        <v>0</v>
      </c>
    </row>
    <row r="45" spans="2:37" ht="16.5" thickBot="1" x14ac:dyDescent="0.35">
      <c r="B45" s="54"/>
      <c r="C45" s="31" t="s">
        <v>16</v>
      </c>
      <c r="D45" s="39">
        <f>I14</f>
        <v>0</v>
      </c>
      <c r="E45" s="36">
        <f>J14</f>
        <v>0</v>
      </c>
      <c r="F45" s="37">
        <f>K14</f>
        <v>0</v>
      </c>
    </row>
    <row r="46" spans="2:37" ht="15.75" x14ac:dyDescent="0.3">
      <c r="B46" s="55" t="s">
        <v>18</v>
      </c>
      <c r="C46" s="30" t="s">
        <v>15</v>
      </c>
      <c r="D46" s="38">
        <f>E16</f>
        <v>74</v>
      </c>
      <c r="E46" s="33">
        <f>F16</f>
        <v>2</v>
      </c>
      <c r="F46" s="34">
        <f>G16</f>
        <v>85</v>
      </c>
    </row>
    <row r="47" spans="2:37" ht="16.5" thickBot="1" x14ac:dyDescent="0.35">
      <c r="B47" s="54"/>
      <c r="C47" s="31" t="s">
        <v>16</v>
      </c>
      <c r="D47" s="39">
        <f>I16</f>
        <v>85</v>
      </c>
      <c r="E47" s="36">
        <f>J17</f>
        <v>0</v>
      </c>
      <c r="F47" s="37">
        <f>K16</f>
        <v>48</v>
      </c>
    </row>
    <row r="48" spans="2:37" ht="15.75" thickBot="1" x14ac:dyDescent="0.3"/>
    <row r="49" spans="2:6" ht="15" customHeight="1" x14ac:dyDescent="0.25">
      <c r="B49" s="47" t="s">
        <v>20</v>
      </c>
      <c r="C49" s="48"/>
      <c r="D49" s="48"/>
      <c r="E49" s="48"/>
      <c r="F49" s="49"/>
    </row>
    <row r="50" spans="2:6" ht="15.75" customHeight="1" thickBot="1" x14ac:dyDescent="0.3">
      <c r="B50" s="50"/>
      <c r="C50" s="51"/>
      <c r="D50" s="51"/>
      <c r="E50" s="51"/>
      <c r="F50" s="52"/>
    </row>
    <row r="51" spans="2:6" ht="45" customHeight="1" thickBot="1" x14ac:dyDescent="0.3">
      <c r="B51" s="3" t="s">
        <v>2</v>
      </c>
      <c r="C51" s="5" t="s">
        <v>12</v>
      </c>
      <c r="D51" s="9" t="s">
        <v>13</v>
      </c>
      <c r="E51" s="10" t="s">
        <v>33</v>
      </c>
      <c r="F51" s="11" t="s">
        <v>14</v>
      </c>
    </row>
    <row r="52" spans="2:6" ht="15.75" x14ac:dyDescent="0.3">
      <c r="B52" s="55" t="s">
        <v>7</v>
      </c>
      <c r="C52" s="30" t="s">
        <v>15</v>
      </c>
      <c r="D52" s="38">
        <f>E9</f>
        <v>0</v>
      </c>
      <c r="E52" s="33">
        <f>F9</f>
        <v>0</v>
      </c>
      <c r="F52" s="34">
        <f>G9</f>
        <v>0</v>
      </c>
    </row>
    <row r="53" spans="2:6" ht="16.5" thickBot="1" x14ac:dyDescent="0.35">
      <c r="B53" s="54"/>
      <c r="C53" s="31" t="s">
        <v>16</v>
      </c>
      <c r="D53" s="39">
        <f>I9</f>
        <v>0</v>
      </c>
      <c r="E53" s="36">
        <f>J9</f>
        <v>0</v>
      </c>
      <c r="F53" s="37">
        <f>K9</f>
        <v>0</v>
      </c>
    </row>
    <row r="54" spans="2:6" ht="15.75" x14ac:dyDescent="0.3">
      <c r="B54" s="55" t="s">
        <v>9</v>
      </c>
      <c r="C54" s="30" t="s">
        <v>15</v>
      </c>
      <c r="D54" s="38">
        <f>E11</f>
        <v>50</v>
      </c>
      <c r="E54" s="33">
        <f>F11</f>
        <v>0</v>
      </c>
      <c r="F54" s="34">
        <f>G11</f>
        <v>42</v>
      </c>
    </row>
    <row r="55" spans="2:6" ht="16.5" thickBot="1" x14ac:dyDescent="0.35">
      <c r="B55" s="54"/>
      <c r="C55" s="31" t="s">
        <v>16</v>
      </c>
      <c r="D55" s="39">
        <f>I11</f>
        <v>42</v>
      </c>
      <c r="E55" s="36">
        <f>J11</f>
        <v>0</v>
      </c>
      <c r="F55" s="37">
        <f>K11</f>
        <v>38</v>
      </c>
    </row>
    <row r="56" spans="2:6" ht="15.75" x14ac:dyDescent="0.3">
      <c r="B56" s="55" t="s">
        <v>10</v>
      </c>
      <c r="C56" s="30" t="s">
        <v>15</v>
      </c>
      <c r="D56" s="38">
        <f>E13</f>
        <v>10</v>
      </c>
      <c r="E56" s="33">
        <f>F13</f>
        <v>0</v>
      </c>
      <c r="F56" s="34">
        <f>G13</f>
        <v>10</v>
      </c>
    </row>
    <row r="57" spans="2:6" ht="16.5" thickBot="1" x14ac:dyDescent="0.35">
      <c r="B57" s="54"/>
      <c r="C57" s="31" t="s">
        <v>16</v>
      </c>
      <c r="D57" s="39">
        <f>I13</f>
        <v>10</v>
      </c>
      <c r="E57" s="36">
        <f>J13</f>
        <v>0</v>
      </c>
      <c r="F57" s="37">
        <f>K13</f>
        <v>10</v>
      </c>
    </row>
    <row r="58" spans="2:6" ht="15.75" x14ac:dyDescent="0.3">
      <c r="B58" s="55" t="s">
        <v>17</v>
      </c>
      <c r="C58" s="30" t="s">
        <v>15</v>
      </c>
      <c r="D58" s="38">
        <f>E15</f>
        <v>0</v>
      </c>
      <c r="E58" s="33">
        <f>F15</f>
        <v>0</v>
      </c>
      <c r="F58" s="34">
        <f>G15</f>
        <v>0</v>
      </c>
    </row>
    <row r="59" spans="2:6" ht="16.5" thickBot="1" x14ac:dyDescent="0.35">
      <c r="B59" s="54"/>
      <c r="C59" s="31" t="s">
        <v>16</v>
      </c>
      <c r="D59" s="39">
        <f>I15</f>
        <v>0</v>
      </c>
      <c r="E59" s="36">
        <f>J15</f>
        <v>0</v>
      </c>
      <c r="F59" s="37">
        <f>K15</f>
        <v>0</v>
      </c>
    </row>
    <row r="60" spans="2:6" ht="15.75" x14ac:dyDescent="0.3">
      <c r="B60" s="55" t="s">
        <v>18</v>
      </c>
      <c r="C60" s="30" t="s">
        <v>15</v>
      </c>
      <c r="D60" s="38">
        <f>E17</f>
        <v>91</v>
      </c>
      <c r="E60" s="33">
        <f>F17</f>
        <v>1</v>
      </c>
      <c r="F60" s="34">
        <f>G17</f>
        <v>89</v>
      </c>
    </row>
    <row r="61" spans="2:6" ht="16.5" thickBot="1" x14ac:dyDescent="0.35">
      <c r="B61" s="54"/>
      <c r="C61" s="31" t="s">
        <v>16</v>
      </c>
      <c r="D61" s="39">
        <f>I17</f>
        <v>89</v>
      </c>
      <c r="E61" s="36">
        <f>J17</f>
        <v>0</v>
      </c>
      <c r="F61" s="37">
        <f>K17</f>
        <v>58</v>
      </c>
    </row>
    <row r="62" spans="2:6" ht="15.75" thickBot="1" x14ac:dyDescent="0.3"/>
    <row r="63" spans="2:6" ht="15" customHeight="1" x14ac:dyDescent="0.25">
      <c r="B63" s="47" t="s">
        <v>25</v>
      </c>
      <c r="C63" s="48"/>
      <c r="D63" s="48"/>
      <c r="E63" s="48"/>
      <c r="F63" s="49"/>
    </row>
    <row r="64" spans="2:6" ht="15.75" customHeight="1" thickBot="1" x14ac:dyDescent="0.3">
      <c r="B64" s="50"/>
      <c r="C64" s="51"/>
      <c r="D64" s="51"/>
      <c r="E64" s="51"/>
      <c r="F64" s="52"/>
    </row>
    <row r="65" spans="2:6" ht="45" customHeight="1" thickBot="1" x14ac:dyDescent="0.3">
      <c r="B65" s="3" t="s">
        <v>2</v>
      </c>
      <c r="C65" s="5" t="s">
        <v>12</v>
      </c>
      <c r="D65" s="9" t="s">
        <v>13</v>
      </c>
      <c r="E65" s="10" t="s">
        <v>33</v>
      </c>
      <c r="F65" s="11" t="s">
        <v>14</v>
      </c>
    </row>
    <row r="66" spans="2:6" ht="15.75" x14ac:dyDescent="0.3">
      <c r="B66" s="43" t="s">
        <v>28</v>
      </c>
      <c r="C66" s="30" t="s">
        <v>15</v>
      </c>
      <c r="D66" s="38">
        <f>E20</f>
        <v>0</v>
      </c>
      <c r="E66" s="33">
        <f>F20</f>
        <v>0</v>
      </c>
      <c r="F66" s="34">
        <f>G20</f>
        <v>0</v>
      </c>
    </row>
    <row r="67" spans="2:6" ht="16.5" thickBot="1" x14ac:dyDescent="0.35">
      <c r="B67" s="44"/>
      <c r="C67" s="31" t="s">
        <v>16</v>
      </c>
      <c r="D67" s="39">
        <f>I20</f>
        <v>0</v>
      </c>
      <c r="E67" s="36">
        <f>J20</f>
        <v>0</v>
      </c>
      <c r="F67" s="37">
        <f>K20</f>
        <v>0</v>
      </c>
    </row>
    <row r="68" spans="2:6" ht="15.75" x14ac:dyDescent="0.3">
      <c r="B68" s="43" t="s">
        <v>29</v>
      </c>
      <c r="C68" s="30" t="s">
        <v>15</v>
      </c>
      <c r="D68" s="38">
        <f>E21</f>
        <v>0</v>
      </c>
      <c r="E68" s="33">
        <f>F21</f>
        <v>0</v>
      </c>
      <c r="F68" s="34">
        <f>G21</f>
        <v>0</v>
      </c>
    </row>
    <row r="69" spans="2:6" ht="16.5" thickBot="1" x14ac:dyDescent="0.35">
      <c r="B69" s="44"/>
      <c r="C69" s="31" t="s">
        <v>16</v>
      </c>
      <c r="D69" s="39">
        <f>I21</f>
        <v>0</v>
      </c>
      <c r="E69" s="36">
        <f>J21</f>
        <v>0</v>
      </c>
      <c r="F69" s="37">
        <f>K21</f>
        <v>0</v>
      </c>
    </row>
    <row r="70" spans="2:6" ht="15.75" x14ac:dyDescent="0.3">
      <c r="B70" s="55" t="s">
        <v>7</v>
      </c>
      <c r="C70" s="30" t="s">
        <v>15</v>
      </c>
      <c r="D70" s="38">
        <f>E22</f>
        <v>0</v>
      </c>
      <c r="E70" s="33">
        <f>F22</f>
        <v>0</v>
      </c>
      <c r="F70" s="34">
        <f>G22</f>
        <v>0</v>
      </c>
    </row>
    <row r="71" spans="2:6" ht="16.5" thickBot="1" x14ac:dyDescent="0.35">
      <c r="B71" s="54"/>
      <c r="C71" s="31" t="s">
        <v>16</v>
      </c>
      <c r="D71" s="39">
        <f>I22</f>
        <v>0</v>
      </c>
      <c r="E71" s="36">
        <f>J22</f>
        <v>0</v>
      </c>
      <c r="F71" s="37">
        <f>K22</f>
        <v>0</v>
      </c>
    </row>
    <row r="72" spans="2:6" ht="15.75" x14ac:dyDescent="0.3">
      <c r="B72" s="55" t="s">
        <v>9</v>
      </c>
      <c r="C72" s="30" t="s">
        <v>15</v>
      </c>
      <c r="D72" s="38">
        <f>E24</f>
        <v>0</v>
      </c>
      <c r="E72" s="33">
        <f>F24</f>
        <v>0</v>
      </c>
      <c r="F72" s="34">
        <f>G24</f>
        <v>0</v>
      </c>
    </row>
    <row r="73" spans="2:6" ht="16.5" thickBot="1" x14ac:dyDescent="0.35">
      <c r="B73" s="54"/>
      <c r="C73" s="31" t="s">
        <v>16</v>
      </c>
      <c r="D73" s="39">
        <f>I24</f>
        <v>0</v>
      </c>
      <c r="E73" s="36">
        <f>J24</f>
        <v>0</v>
      </c>
      <c r="F73" s="37">
        <f>K24</f>
        <v>0</v>
      </c>
    </row>
    <row r="74" spans="2:6" ht="15.75" x14ac:dyDescent="0.3">
      <c r="B74" s="43" t="s">
        <v>26</v>
      </c>
      <c r="C74" s="30" t="s">
        <v>15</v>
      </c>
      <c r="D74" s="38">
        <f>E26</f>
        <v>0</v>
      </c>
      <c r="E74" s="33">
        <f>F26</f>
        <v>0</v>
      </c>
      <c r="F74" s="34">
        <f>G26</f>
        <v>0</v>
      </c>
    </row>
    <row r="75" spans="2:6" ht="16.5" thickBot="1" x14ac:dyDescent="0.35">
      <c r="B75" s="44"/>
      <c r="C75" s="31" t="s">
        <v>16</v>
      </c>
      <c r="D75" s="39">
        <f>I26</f>
        <v>0</v>
      </c>
      <c r="E75" s="36">
        <f>J26</f>
        <v>0</v>
      </c>
      <c r="F75" s="37">
        <f>K26</f>
        <v>0</v>
      </c>
    </row>
    <row r="76" spans="2:6" ht="15.75" customHeight="1" x14ac:dyDescent="0.3">
      <c r="B76" s="45" t="s">
        <v>30</v>
      </c>
      <c r="C76" s="30" t="s">
        <v>15</v>
      </c>
      <c r="D76" s="38">
        <f>E28</f>
        <v>0</v>
      </c>
      <c r="E76" s="33">
        <f>F28</f>
        <v>0</v>
      </c>
      <c r="F76" s="34">
        <f>G28</f>
        <v>0</v>
      </c>
    </row>
    <row r="77" spans="2:6" ht="16.5" thickBot="1" x14ac:dyDescent="0.35">
      <c r="B77" s="46"/>
      <c r="C77" s="31" t="s">
        <v>16</v>
      </c>
      <c r="D77" s="39">
        <f>I28</f>
        <v>0</v>
      </c>
      <c r="E77" s="36">
        <f>J28</f>
        <v>0</v>
      </c>
      <c r="F77" s="37">
        <f>K28</f>
        <v>0</v>
      </c>
    </row>
    <row r="78" spans="2:6" ht="16.5" thickBot="1" x14ac:dyDescent="0.35">
      <c r="B78" s="40"/>
      <c r="C78" s="41"/>
      <c r="D78" s="42"/>
      <c r="E78" s="42"/>
      <c r="F78" s="42"/>
    </row>
    <row r="79" spans="2:6" ht="15" customHeight="1" x14ac:dyDescent="0.25">
      <c r="B79" s="47" t="s">
        <v>27</v>
      </c>
      <c r="C79" s="48"/>
      <c r="D79" s="48"/>
      <c r="E79" s="48"/>
      <c r="F79" s="49"/>
    </row>
    <row r="80" spans="2:6" ht="15.75" customHeight="1" thickBot="1" x14ac:dyDescent="0.3">
      <c r="B80" s="50"/>
      <c r="C80" s="51"/>
      <c r="D80" s="51"/>
      <c r="E80" s="51"/>
      <c r="F80" s="52"/>
    </row>
    <row r="81" spans="2:6" ht="45" customHeight="1" thickBot="1" x14ac:dyDescent="0.3">
      <c r="B81" s="3" t="s">
        <v>2</v>
      </c>
      <c r="C81" s="5" t="s">
        <v>12</v>
      </c>
      <c r="D81" s="9" t="s">
        <v>13</v>
      </c>
      <c r="E81" s="10" t="s">
        <v>33</v>
      </c>
      <c r="F81" s="11" t="s">
        <v>14</v>
      </c>
    </row>
    <row r="82" spans="2:6" ht="15.75" x14ac:dyDescent="0.3">
      <c r="B82" s="53" t="s">
        <v>7</v>
      </c>
      <c r="C82" s="30" t="s">
        <v>15</v>
      </c>
      <c r="D82" s="32">
        <f>E23</f>
        <v>0</v>
      </c>
      <c r="E82" s="33">
        <f>F23</f>
        <v>0</v>
      </c>
      <c r="F82" s="34">
        <f>G23</f>
        <v>0</v>
      </c>
    </row>
    <row r="83" spans="2:6" ht="16.5" thickBot="1" x14ac:dyDescent="0.35">
      <c r="B83" s="54"/>
      <c r="C83" s="31" t="s">
        <v>16</v>
      </c>
      <c r="D83" s="35">
        <f>I23</f>
        <v>0</v>
      </c>
      <c r="E83" s="36">
        <f>J23</f>
        <v>0</v>
      </c>
      <c r="F83" s="37">
        <f>K23</f>
        <v>0</v>
      </c>
    </row>
    <row r="84" spans="2:6" ht="15.75" x14ac:dyDescent="0.3">
      <c r="B84" s="55" t="s">
        <v>9</v>
      </c>
      <c r="C84" s="30" t="s">
        <v>15</v>
      </c>
      <c r="D84" s="32">
        <f>E25</f>
        <v>0</v>
      </c>
      <c r="E84" s="33">
        <f>F25</f>
        <v>0</v>
      </c>
      <c r="F84" s="34">
        <f>G25</f>
        <v>0</v>
      </c>
    </row>
    <row r="85" spans="2:6" ht="16.5" thickBot="1" x14ac:dyDescent="0.35">
      <c r="B85" s="54"/>
      <c r="C85" s="31" t="s">
        <v>16</v>
      </c>
      <c r="D85" s="35">
        <f>I25</f>
        <v>0</v>
      </c>
      <c r="E85" s="36">
        <f>J25</f>
        <v>0</v>
      </c>
      <c r="F85" s="37">
        <f>K25</f>
        <v>0</v>
      </c>
    </row>
    <row r="86" spans="2:6" ht="15.75" customHeight="1" x14ac:dyDescent="0.3">
      <c r="B86" s="43" t="s">
        <v>26</v>
      </c>
      <c r="C86" s="30" t="s">
        <v>15</v>
      </c>
      <c r="D86" s="32">
        <f>E27</f>
        <v>0</v>
      </c>
      <c r="E86" s="33">
        <f>F27</f>
        <v>0</v>
      </c>
      <c r="F86" s="34">
        <f>G27</f>
        <v>0</v>
      </c>
    </row>
    <row r="87" spans="2:6" ht="16.5" thickBot="1" x14ac:dyDescent="0.35">
      <c r="B87" s="44"/>
      <c r="C87" s="31" t="s">
        <v>16</v>
      </c>
      <c r="D87" s="35">
        <f>I27</f>
        <v>0</v>
      </c>
      <c r="E87" s="36">
        <f>J27</f>
        <v>0</v>
      </c>
      <c r="F87" s="37">
        <f>K27</f>
        <v>0</v>
      </c>
    </row>
    <row r="88" spans="2:6" ht="15.75" customHeight="1" x14ac:dyDescent="0.3">
      <c r="B88" s="45" t="s">
        <v>30</v>
      </c>
      <c r="C88" s="30" t="s">
        <v>15</v>
      </c>
      <c r="D88" s="32">
        <f>E29</f>
        <v>0</v>
      </c>
      <c r="E88" s="33">
        <f>F29</f>
        <v>0</v>
      </c>
      <c r="F88" s="34">
        <f>G29</f>
        <v>0</v>
      </c>
    </row>
    <row r="89" spans="2:6" ht="16.5" thickBot="1" x14ac:dyDescent="0.35">
      <c r="B89" s="46"/>
      <c r="C89" s="31" t="s">
        <v>16</v>
      </c>
      <c r="D89" s="35">
        <f>I29</f>
        <v>0</v>
      </c>
      <c r="E89" s="36">
        <f>J29</f>
        <v>0</v>
      </c>
      <c r="F89" s="37">
        <f>K29</f>
        <v>0</v>
      </c>
    </row>
  </sheetData>
  <mergeCells count="48">
    <mergeCell ref="B3:B4"/>
    <mergeCell ref="C3:L3"/>
    <mergeCell ref="C4:C5"/>
    <mergeCell ref="D4:D5"/>
    <mergeCell ref="E4:H4"/>
    <mergeCell ref="I4:L4"/>
    <mergeCell ref="C16:C17"/>
    <mergeCell ref="D1:F1"/>
    <mergeCell ref="J1:L1"/>
    <mergeCell ref="D2:F2"/>
    <mergeCell ref="J2:L2"/>
    <mergeCell ref="C6:C7"/>
    <mergeCell ref="C8:C9"/>
    <mergeCell ref="C10:C11"/>
    <mergeCell ref="C12:C13"/>
    <mergeCell ref="C14:C15"/>
    <mergeCell ref="B42:B43"/>
    <mergeCell ref="C19:L19"/>
    <mergeCell ref="C20:C21"/>
    <mergeCell ref="C22:C23"/>
    <mergeCell ref="C24:C25"/>
    <mergeCell ref="C26:C27"/>
    <mergeCell ref="C28:C29"/>
    <mergeCell ref="B31:F32"/>
    <mergeCell ref="B34:B35"/>
    <mergeCell ref="B36:B37"/>
    <mergeCell ref="B38:B39"/>
    <mergeCell ref="B40:B41"/>
    <mergeCell ref="B70:B71"/>
    <mergeCell ref="B44:B45"/>
    <mergeCell ref="B46:B47"/>
    <mergeCell ref="B49:F50"/>
    <mergeCell ref="B52:B53"/>
    <mergeCell ref="B54:B55"/>
    <mergeCell ref="B56:B57"/>
    <mergeCell ref="B58:B59"/>
    <mergeCell ref="B60:B61"/>
    <mergeCell ref="B63:F64"/>
    <mergeCell ref="B66:B67"/>
    <mergeCell ref="B68:B69"/>
    <mergeCell ref="B86:B87"/>
    <mergeCell ref="B88:B89"/>
    <mergeCell ref="B72:B73"/>
    <mergeCell ref="B74:B75"/>
    <mergeCell ref="B76:B77"/>
    <mergeCell ref="B79:F80"/>
    <mergeCell ref="B82:B83"/>
    <mergeCell ref="B84:B85"/>
  </mergeCells>
  <conditionalFormatting sqref="H6:H17 H20:H29">
    <cfRule type="cellIs" dxfId="26" priority="3" operator="lessThan">
      <formula>0</formula>
    </cfRule>
  </conditionalFormatting>
  <conditionalFormatting sqref="L6:L17">
    <cfRule type="cellIs" dxfId="25" priority="2" operator="lessThan">
      <formula>0</formula>
    </cfRule>
  </conditionalFormatting>
  <conditionalFormatting sqref="L20:L29">
    <cfRule type="cellIs" dxfId="24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89"/>
  <sheetViews>
    <sheetView topLeftCell="A4" zoomScale="75" zoomScaleNormal="75" workbookViewId="0">
      <selection activeCell="K6" sqref="K6:K17"/>
    </sheetView>
  </sheetViews>
  <sheetFormatPr defaultRowHeight="15" x14ac:dyDescent="0.25"/>
  <cols>
    <col min="2" max="2" width="16" customWidth="1"/>
    <col min="3" max="3" width="22.28515625" customWidth="1"/>
    <col min="4" max="4" width="11.28515625" customWidth="1"/>
    <col min="5" max="12" width="12.5703125" customWidth="1"/>
  </cols>
  <sheetData>
    <row r="1" spans="1:17" ht="18.75" customHeight="1" x14ac:dyDescent="0.25">
      <c r="A1" s="1"/>
      <c r="C1" s="13" t="s">
        <v>15</v>
      </c>
      <c r="D1" s="75">
        <v>45131</v>
      </c>
      <c r="E1" s="60"/>
      <c r="F1" s="61"/>
      <c r="I1" s="14" t="s">
        <v>16</v>
      </c>
      <c r="J1" s="62"/>
      <c r="K1" s="63"/>
      <c r="L1" s="64"/>
    </row>
    <row r="2" spans="1:17" ht="18.75" customHeight="1" x14ac:dyDescent="0.25">
      <c r="C2" s="13" t="s">
        <v>31</v>
      </c>
      <c r="D2" s="59" t="s">
        <v>46</v>
      </c>
      <c r="E2" s="60"/>
      <c r="F2" s="61"/>
      <c r="I2" s="14" t="s">
        <v>31</v>
      </c>
      <c r="J2" s="62" t="s">
        <v>45</v>
      </c>
      <c r="K2" s="63"/>
      <c r="L2" s="64"/>
    </row>
    <row r="3" spans="1:17" ht="24" thickBot="1" x14ac:dyDescent="0.3">
      <c r="B3" s="66"/>
      <c r="C3" s="67" t="s">
        <v>24</v>
      </c>
      <c r="D3" s="67"/>
      <c r="E3" s="67"/>
      <c r="F3" s="67"/>
      <c r="G3" s="67"/>
      <c r="H3" s="67"/>
      <c r="I3" s="67"/>
      <c r="J3" s="67"/>
      <c r="K3" s="67"/>
      <c r="L3" s="67"/>
    </row>
    <row r="4" spans="1:17" ht="19.5" thickBot="1" x14ac:dyDescent="0.3">
      <c r="B4" s="66"/>
      <c r="C4" s="55" t="s">
        <v>2</v>
      </c>
      <c r="D4" s="55" t="s">
        <v>3</v>
      </c>
      <c r="E4" s="69" t="s">
        <v>0</v>
      </c>
      <c r="F4" s="70"/>
      <c r="G4" s="70"/>
      <c r="H4" s="71"/>
      <c r="I4" s="72" t="s">
        <v>1</v>
      </c>
      <c r="J4" s="73"/>
      <c r="K4" s="73"/>
      <c r="L4" s="74"/>
    </row>
    <row r="5" spans="1:17" ht="32.25" thickBot="1" x14ac:dyDescent="0.3">
      <c r="B5" s="2"/>
      <c r="C5" s="54"/>
      <c r="D5" s="68"/>
      <c r="E5" s="12" t="s">
        <v>4</v>
      </c>
      <c r="F5" s="12" t="s">
        <v>32</v>
      </c>
      <c r="G5" s="12" t="s">
        <v>5</v>
      </c>
      <c r="H5" s="12" t="s">
        <v>6</v>
      </c>
      <c r="I5" s="8" t="s">
        <v>4</v>
      </c>
      <c r="J5" s="12" t="s">
        <v>32</v>
      </c>
      <c r="K5" s="12" t="s">
        <v>5</v>
      </c>
      <c r="L5" s="15" t="s">
        <v>6</v>
      </c>
    </row>
    <row r="6" spans="1:17" ht="16.5" customHeight="1" x14ac:dyDescent="0.25">
      <c r="B6" s="2"/>
      <c r="C6" s="45" t="s">
        <v>21</v>
      </c>
      <c r="D6" s="16">
        <v>3122</v>
      </c>
      <c r="E6" s="17">
        <v>48</v>
      </c>
      <c r="F6" s="18">
        <v>1</v>
      </c>
      <c r="G6" s="18">
        <v>50</v>
      </c>
      <c r="H6" s="19">
        <f t="shared" ref="H6:H17" si="0">(E6-G6)+M6</f>
        <v>18</v>
      </c>
      <c r="I6" s="18">
        <f t="shared" ref="I6:I17" si="1">G6</f>
        <v>50</v>
      </c>
      <c r="J6" s="20"/>
      <c r="K6" s="17">
        <v>50</v>
      </c>
      <c r="L6" s="19">
        <f t="shared" ref="L6:L17" si="2">(I6-K6)+N6</f>
        <v>0</v>
      </c>
      <c r="M6">
        <f t="shared" ref="M6:M17" si="3">F6*20</f>
        <v>20</v>
      </c>
      <c r="N6">
        <f t="shared" ref="N6:N17" si="4">J6*20</f>
        <v>0</v>
      </c>
    </row>
    <row r="7" spans="1:17" ht="15.75" customHeight="1" thickBot="1" x14ac:dyDescent="0.3">
      <c r="B7" s="2"/>
      <c r="C7" s="46"/>
      <c r="D7" s="21">
        <v>3125</v>
      </c>
      <c r="E7" s="22"/>
      <c r="F7" s="23"/>
      <c r="G7" s="23"/>
      <c r="H7" s="24">
        <f t="shared" si="0"/>
        <v>0</v>
      </c>
      <c r="I7" s="23">
        <f t="shared" si="1"/>
        <v>0</v>
      </c>
      <c r="J7" s="25"/>
      <c r="K7" s="22"/>
      <c r="L7" s="24">
        <f t="shared" si="2"/>
        <v>0</v>
      </c>
      <c r="M7">
        <f t="shared" si="3"/>
        <v>0</v>
      </c>
      <c r="N7">
        <f t="shared" si="4"/>
        <v>0</v>
      </c>
    </row>
    <row r="8" spans="1:17" ht="15.75" x14ac:dyDescent="0.25">
      <c r="B8" s="2"/>
      <c r="C8" s="45" t="s">
        <v>7</v>
      </c>
      <c r="D8" s="16" t="s">
        <v>8</v>
      </c>
      <c r="E8" s="17"/>
      <c r="F8" s="18"/>
      <c r="G8" s="18"/>
      <c r="H8" s="19">
        <f t="shared" si="0"/>
        <v>0</v>
      </c>
      <c r="I8" s="18">
        <f t="shared" si="1"/>
        <v>0</v>
      </c>
      <c r="J8" s="20"/>
      <c r="K8" s="17"/>
      <c r="L8" s="19">
        <f t="shared" si="2"/>
        <v>0</v>
      </c>
      <c r="M8">
        <f t="shared" si="3"/>
        <v>0</v>
      </c>
      <c r="N8">
        <f t="shared" si="4"/>
        <v>0</v>
      </c>
    </row>
    <row r="9" spans="1:17" ht="16.5" thickBot="1" x14ac:dyDescent="0.3">
      <c r="B9" s="2"/>
      <c r="C9" s="46"/>
      <c r="D9" s="26" t="s">
        <v>22</v>
      </c>
      <c r="E9" s="22"/>
      <c r="F9" s="23"/>
      <c r="G9" s="23"/>
      <c r="H9" s="24">
        <f t="shared" si="0"/>
        <v>0</v>
      </c>
      <c r="I9" s="23">
        <f t="shared" si="1"/>
        <v>0</v>
      </c>
      <c r="J9" s="25"/>
      <c r="K9" s="22"/>
      <c r="L9" s="24">
        <f t="shared" si="2"/>
        <v>0</v>
      </c>
      <c r="M9">
        <f t="shared" si="3"/>
        <v>0</v>
      </c>
      <c r="N9">
        <f t="shared" si="4"/>
        <v>0</v>
      </c>
    </row>
    <row r="10" spans="1:17" ht="15.75" x14ac:dyDescent="0.25">
      <c r="B10" s="2"/>
      <c r="C10" s="45" t="s">
        <v>9</v>
      </c>
      <c r="D10" s="16" t="s">
        <v>8</v>
      </c>
      <c r="E10" s="17">
        <v>37</v>
      </c>
      <c r="F10" s="18"/>
      <c r="G10" s="18">
        <v>35</v>
      </c>
      <c r="H10" s="19">
        <f t="shared" si="0"/>
        <v>2</v>
      </c>
      <c r="I10" s="18">
        <f t="shared" si="1"/>
        <v>35</v>
      </c>
      <c r="J10" s="20">
        <v>1</v>
      </c>
      <c r="K10" s="17">
        <v>28</v>
      </c>
      <c r="L10" s="19">
        <f t="shared" si="2"/>
        <v>27</v>
      </c>
      <c r="M10">
        <f t="shared" si="3"/>
        <v>0</v>
      </c>
      <c r="N10">
        <f t="shared" si="4"/>
        <v>20</v>
      </c>
    </row>
    <row r="11" spans="1:17" ht="16.5" thickBot="1" x14ac:dyDescent="0.3">
      <c r="B11" s="2"/>
      <c r="C11" s="46"/>
      <c r="D11" s="26" t="s">
        <v>22</v>
      </c>
      <c r="E11" s="22">
        <v>38</v>
      </c>
      <c r="F11" s="23"/>
      <c r="G11" s="23">
        <v>33</v>
      </c>
      <c r="H11" s="24">
        <f t="shared" si="0"/>
        <v>5</v>
      </c>
      <c r="I11" s="23">
        <f t="shared" si="1"/>
        <v>33</v>
      </c>
      <c r="J11" s="25"/>
      <c r="K11" s="22">
        <v>26</v>
      </c>
      <c r="L11" s="24">
        <f t="shared" si="2"/>
        <v>7</v>
      </c>
      <c r="M11">
        <f t="shared" si="3"/>
        <v>0</v>
      </c>
      <c r="N11">
        <f t="shared" si="4"/>
        <v>0</v>
      </c>
      <c r="Q11">
        <v>1</v>
      </c>
    </row>
    <row r="12" spans="1:17" ht="15.75" x14ac:dyDescent="0.25">
      <c r="B12" s="2"/>
      <c r="C12" s="65" t="s">
        <v>10</v>
      </c>
      <c r="D12" s="16" t="s">
        <v>8</v>
      </c>
      <c r="E12" s="17">
        <v>18</v>
      </c>
      <c r="F12" s="18"/>
      <c r="G12" s="18">
        <v>18</v>
      </c>
      <c r="H12" s="19">
        <f t="shared" si="0"/>
        <v>0</v>
      </c>
      <c r="I12" s="18">
        <f t="shared" si="1"/>
        <v>18</v>
      </c>
      <c r="J12" s="20"/>
      <c r="K12" s="17">
        <v>18</v>
      </c>
      <c r="L12" s="19">
        <f t="shared" si="2"/>
        <v>0</v>
      </c>
      <c r="M12">
        <f t="shared" si="3"/>
        <v>0</v>
      </c>
      <c r="N12">
        <f t="shared" si="4"/>
        <v>0</v>
      </c>
    </row>
    <row r="13" spans="1:17" ht="16.5" thickBot="1" x14ac:dyDescent="0.3">
      <c r="B13" s="2"/>
      <c r="C13" s="46"/>
      <c r="D13" s="26" t="s">
        <v>22</v>
      </c>
      <c r="E13" s="22">
        <v>10</v>
      </c>
      <c r="F13" s="23"/>
      <c r="G13" s="23">
        <v>10</v>
      </c>
      <c r="H13" s="24">
        <f t="shared" si="0"/>
        <v>0</v>
      </c>
      <c r="I13" s="23">
        <f t="shared" si="1"/>
        <v>10</v>
      </c>
      <c r="J13" s="25"/>
      <c r="K13" s="22">
        <v>10</v>
      </c>
      <c r="L13" s="24">
        <f t="shared" si="2"/>
        <v>0</v>
      </c>
      <c r="M13">
        <f t="shared" si="3"/>
        <v>0</v>
      </c>
      <c r="N13">
        <f t="shared" si="4"/>
        <v>0</v>
      </c>
    </row>
    <row r="14" spans="1:17" ht="15.75" x14ac:dyDescent="0.25">
      <c r="B14" s="2"/>
      <c r="C14" s="56" t="s">
        <v>17</v>
      </c>
      <c r="D14" s="16" t="s">
        <v>8</v>
      </c>
      <c r="E14" s="17"/>
      <c r="F14" s="18"/>
      <c r="G14" s="18"/>
      <c r="H14" s="19">
        <f t="shared" si="0"/>
        <v>0</v>
      </c>
      <c r="I14" s="18">
        <f t="shared" si="1"/>
        <v>0</v>
      </c>
      <c r="J14" s="20"/>
      <c r="K14" s="17"/>
      <c r="L14" s="19">
        <f t="shared" si="2"/>
        <v>0</v>
      </c>
      <c r="M14">
        <f t="shared" si="3"/>
        <v>0</v>
      </c>
      <c r="N14">
        <f t="shared" si="4"/>
        <v>0</v>
      </c>
    </row>
    <row r="15" spans="1:17" ht="16.5" thickBot="1" x14ac:dyDescent="0.3">
      <c r="B15" s="2"/>
      <c r="C15" s="57"/>
      <c r="D15" s="26" t="s">
        <v>22</v>
      </c>
      <c r="E15" s="22"/>
      <c r="F15" s="23"/>
      <c r="G15" s="23"/>
      <c r="H15" s="24">
        <f t="shared" si="0"/>
        <v>0</v>
      </c>
      <c r="I15" s="23">
        <f t="shared" si="1"/>
        <v>0</v>
      </c>
      <c r="J15" s="25"/>
      <c r="K15" s="22"/>
      <c r="L15" s="24">
        <f t="shared" si="2"/>
        <v>0</v>
      </c>
      <c r="M15">
        <f t="shared" si="3"/>
        <v>0</v>
      </c>
      <c r="N15">
        <f t="shared" si="4"/>
        <v>0</v>
      </c>
    </row>
    <row r="16" spans="1:17" ht="15.75" x14ac:dyDescent="0.25">
      <c r="B16" s="2"/>
      <c r="C16" s="56" t="s">
        <v>18</v>
      </c>
      <c r="D16" s="16" t="s">
        <v>8</v>
      </c>
      <c r="E16" s="18">
        <v>58</v>
      </c>
      <c r="F16" s="18">
        <v>2</v>
      </c>
      <c r="G16" s="18">
        <v>60</v>
      </c>
      <c r="H16" s="19">
        <f t="shared" si="0"/>
        <v>38</v>
      </c>
      <c r="I16" s="18">
        <f t="shared" si="1"/>
        <v>60</v>
      </c>
      <c r="J16" s="20"/>
      <c r="K16" s="18">
        <v>23</v>
      </c>
      <c r="L16" s="19">
        <f t="shared" si="2"/>
        <v>37</v>
      </c>
      <c r="M16">
        <f t="shared" si="3"/>
        <v>40</v>
      </c>
      <c r="N16">
        <f t="shared" si="4"/>
        <v>0</v>
      </c>
      <c r="Q16">
        <v>3</v>
      </c>
    </row>
    <row r="17" spans="2:37" ht="16.5" thickBot="1" x14ac:dyDescent="0.3">
      <c r="B17" s="2"/>
      <c r="C17" s="57"/>
      <c r="D17" s="26" t="s">
        <v>22</v>
      </c>
      <c r="E17" s="23">
        <v>68</v>
      </c>
      <c r="F17" s="23">
        <v>2</v>
      </c>
      <c r="G17" s="23">
        <v>89</v>
      </c>
      <c r="H17" s="24">
        <f t="shared" si="0"/>
        <v>19</v>
      </c>
      <c r="I17" s="23">
        <f t="shared" si="1"/>
        <v>89</v>
      </c>
      <c r="J17" s="25"/>
      <c r="K17" s="23">
        <v>69</v>
      </c>
      <c r="L17" s="24">
        <f t="shared" si="2"/>
        <v>20</v>
      </c>
      <c r="M17">
        <f t="shared" si="3"/>
        <v>40</v>
      </c>
      <c r="N17">
        <f t="shared" si="4"/>
        <v>0</v>
      </c>
      <c r="Q17">
        <v>1</v>
      </c>
    </row>
    <row r="18" spans="2:37" ht="15.75" x14ac:dyDescent="0.25">
      <c r="B18" s="2"/>
      <c r="C18" s="7"/>
      <c r="D18" s="6"/>
      <c r="E18" s="7"/>
      <c r="F18" s="7"/>
      <c r="G18" s="7"/>
      <c r="H18" s="7"/>
      <c r="I18" s="7"/>
      <c r="J18" s="7"/>
      <c r="K18" s="7"/>
      <c r="L18" s="7"/>
    </row>
    <row r="19" spans="2:37" ht="24" thickBot="1" x14ac:dyDescent="0.3">
      <c r="B19" s="2"/>
      <c r="C19" s="58" t="s">
        <v>11</v>
      </c>
      <c r="D19" s="58"/>
      <c r="E19" s="58"/>
      <c r="F19" s="58"/>
      <c r="G19" s="58"/>
      <c r="H19" s="58"/>
      <c r="I19" s="58"/>
      <c r="J19" s="58"/>
      <c r="K19" s="58"/>
      <c r="L19" s="58"/>
    </row>
    <row r="20" spans="2:37" ht="15.75" x14ac:dyDescent="0.25">
      <c r="B20" s="2"/>
      <c r="C20" s="45" t="s">
        <v>21</v>
      </c>
      <c r="D20" s="27">
        <v>3122</v>
      </c>
      <c r="E20" s="18"/>
      <c r="F20" s="18"/>
      <c r="G20" s="18"/>
      <c r="H20" s="19">
        <f t="shared" ref="H20:H29" si="5">(E20-G20)+M20</f>
        <v>0</v>
      </c>
      <c r="I20" s="18">
        <f t="shared" ref="I20:I29" si="6">G20</f>
        <v>0</v>
      </c>
      <c r="J20" s="18"/>
      <c r="K20" s="28"/>
      <c r="L20" s="19">
        <f t="shared" ref="L20:L29" si="7">(I20-K20)+N20</f>
        <v>0</v>
      </c>
      <c r="M20">
        <f t="shared" ref="M20:M29" si="8">F20*20</f>
        <v>0</v>
      </c>
      <c r="N20">
        <f t="shared" ref="N20:N29" si="9">J20*20</f>
        <v>0</v>
      </c>
    </row>
    <row r="21" spans="2:37" ht="16.5" thickBot="1" x14ac:dyDescent="0.3">
      <c r="B21" s="2"/>
      <c r="C21" s="46"/>
      <c r="D21" s="21">
        <v>3125</v>
      </c>
      <c r="E21" s="29"/>
      <c r="F21" s="23"/>
      <c r="G21" s="29"/>
      <c r="H21" s="24">
        <f t="shared" si="5"/>
        <v>0</v>
      </c>
      <c r="I21" s="23">
        <f t="shared" si="6"/>
        <v>0</v>
      </c>
      <c r="J21" s="23"/>
      <c r="K21" s="29"/>
      <c r="L21" s="24">
        <f t="shared" si="7"/>
        <v>0</v>
      </c>
      <c r="M21">
        <f t="shared" si="8"/>
        <v>0</v>
      </c>
      <c r="N21">
        <f t="shared" si="9"/>
        <v>0</v>
      </c>
    </row>
    <row r="22" spans="2:37" ht="15.75" x14ac:dyDescent="0.25">
      <c r="B22" s="2"/>
      <c r="C22" s="45" t="s">
        <v>7</v>
      </c>
      <c r="D22" s="16" t="s">
        <v>8</v>
      </c>
      <c r="E22" s="28"/>
      <c r="F22" s="18"/>
      <c r="G22" s="28"/>
      <c r="H22" s="19">
        <f t="shared" si="5"/>
        <v>0</v>
      </c>
      <c r="I22" s="18">
        <f>G22</f>
        <v>0</v>
      </c>
      <c r="J22" s="18"/>
      <c r="K22" s="28"/>
      <c r="L22" s="19">
        <f t="shared" si="7"/>
        <v>0</v>
      </c>
      <c r="M22">
        <f t="shared" si="8"/>
        <v>0</v>
      </c>
      <c r="N22">
        <f t="shared" si="9"/>
        <v>0</v>
      </c>
    </row>
    <row r="23" spans="2:37" ht="16.5" thickBot="1" x14ac:dyDescent="0.3">
      <c r="B23" s="2"/>
      <c r="C23" s="46"/>
      <c r="D23" s="26" t="s">
        <v>22</v>
      </c>
      <c r="E23" s="29"/>
      <c r="F23" s="23"/>
      <c r="G23" s="29"/>
      <c r="H23" s="24">
        <f t="shared" si="5"/>
        <v>0</v>
      </c>
      <c r="I23" s="23">
        <f t="shared" si="6"/>
        <v>0</v>
      </c>
      <c r="J23" s="23"/>
      <c r="K23" s="29"/>
      <c r="L23" s="24">
        <f t="shared" si="7"/>
        <v>0</v>
      </c>
      <c r="M23">
        <f t="shared" si="8"/>
        <v>0</v>
      </c>
      <c r="N23">
        <f t="shared" si="9"/>
        <v>0</v>
      </c>
    </row>
    <row r="24" spans="2:37" ht="15.75" x14ac:dyDescent="0.25">
      <c r="B24" s="2"/>
      <c r="C24" s="45" t="s">
        <v>9</v>
      </c>
      <c r="D24" s="16" t="s">
        <v>8</v>
      </c>
      <c r="E24" s="28"/>
      <c r="F24" s="18"/>
      <c r="G24" s="28"/>
      <c r="H24" s="19">
        <f t="shared" si="5"/>
        <v>0</v>
      </c>
      <c r="I24" s="18">
        <f t="shared" si="6"/>
        <v>0</v>
      </c>
      <c r="J24" s="18"/>
      <c r="K24" s="28"/>
      <c r="L24" s="19">
        <f t="shared" si="7"/>
        <v>0</v>
      </c>
      <c r="M24">
        <f t="shared" si="8"/>
        <v>0</v>
      </c>
      <c r="N24">
        <f t="shared" si="9"/>
        <v>0</v>
      </c>
    </row>
    <row r="25" spans="2:37" ht="16.5" thickBot="1" x14ac:dyDescent="0.3">
      <c r="B25" s="2"/>
      <c r="C25" s="46"/>
      <c r="D25" s="26" t="s">
        <v>22</v>
      </c>
      <c r="E25" s="29"/>
      <c r="F25" s="23"/>
      <c r="G25" s="29"/>
      <c r="H25" s="24">
        <f t="shared" si="5"/>
        <v>0</v>
      </c>
      <c r="I25" s="23">
        <f t="shared" si="6"/>
        <v>0</v>
      </c>
      <c r="J25" s="23"/>
      <c r="K25" s="29"/>
      <c r="L25" s="24">
        <f t="shared" si="7"/>
        <v>0</v>
      </c>
      <c r="M25">
        <f t="shared" si="8"/>
        <v>0</v>
      </c>
      <c r="N25">
        <f t="shared" si="9"/>
        <v>0</v>
      </c>
    </row>
    <row r="26" spans="2:37" ht="15.75" x14ac:dyDescent="0.25">
      <c r="B26" s="2"/>
      <c r="C26" s="45" t="s">
        <v>23</v>
      </c>
      <c r="D26" s="16" t="s">
        <v>8</v>
      </c>
      <c r="E26" s="28"/>
      <c r="F26" s="18"/>
      <c r="G26" s="28"/>
      <c r="H26" s="19">
        <f t="shared" si="5"/>
        <v>0</v>
      </c>
      <c r="I26" s="18">
        <f t="shared" si="6"/>
        <v>0</v>
      </c>
      <c r="J26" s="18"/>
      <c r="K26" s="28"/>
      <c r="L26" s="19">
        <f t="shared" si="7"/>
        <v>0</v>
      </c>
      <c r="M26">
        <f t="shared" si="8"/>
        <v>0</v>
      </c>
      <c r="N26">
        <f t="shared" si="9"/>
        <v>0</v>
      </c>
    </row>
    <row r="27" spans="2:37" ht="16.5" thickBot="1" x14ac:dyDescent="0.3">
      <c r="B27" s="2"/>
      <c r="C27" s="46"/>
      <c r="D27" s="26" t="s">
        <v>22</v>
      </c>
      <c r="E27" s="29"/>
      <c r="F27" s="23"/>
      <c r="G27" s="29"/>
      <c r="H27" s="24">
        <f t="shared" si="5"/>
        <v>0</v>
      </c>
      <c r="I27" s="23">
        <f t="shared" si="6"/>
        <v>0</v>
      </c>
      <c r="J27" s="23"/>
      <c r="K27" s="29"/>
      <c r="L27" s="24">
        <f t="shared" si="7"/>
        <v>0</v>
      </c>
      <c r="M27">
        <f t="shared" si="8"/>
        <v>0</v>
      </c>
      <c r="N27">
        <f t="shared" si="9"/>
        <v>0</v>
      </c>
    </row>
    <row r="28" spans="2:37" ht="15.75" x14ac:dyDescent="0.25">
      <c r="B28" s="2"/>
      <c r="C28" s="56" t="s">
        <v>18</v>
      </c>
      <c r="D28" s="16" t="s">
        <v>8</v>
      </c>
      <c r="E28" s="28"/>
      <c r="F28" s="18"/>
      <c r="G28" s="28"/>
      <c r="H28" s="19">
        <f t="shared" si="5"/>
        <v>0</v>
      </c>
      <c r="I28" s="18">
        <f t="shared" si="6"/>
        <v>0</v>
      </c>
      <c r="J28" s="18"/>
      <c r="K28" s="28"/>
      <c r="L28" s="19">
        <f t="shared" si="7"/>
        <v>0</v>
      </c>
      <c r="M28">
        <f t="shared" si="8"/>
        <v>0</v>
      </c>
      <c r="N28">
        <f t="shared" si="9"/>
        <v>0</v>
      </c>
    </row>
    <row r="29" spans="2:37" ht="16.5" thickBot="1" x14ac:dyDescent="0.3">
      <c r="B29" s="2"/>
      <c r="C29" s="57"/>
      <c r="D29" s="26" t="s">
        <v>22</v>
      </c>
      <c r="E29" s="29"/>
      <c r="F29" s="23"/>
      <c r="G29" s="29"/>
      <c r="H29" s="24">
        <f t="shared" si="5"/>
        <v>0</v>
      </c>
      <c r="I29" s="23">
        <f t="shared" si="6"/>
        <v>0</v>
      </c>
      <c r="J29" s="23"/>
      <c r="K29" s="29"/>
      <c r="L29" s="24">
        <f t="shared" si="7"/>
        <v>0</v>
      </c>
      <c r="M29">
        <f t="shared" si="8"/>
        <v>0</v>
      </c>
      <c r="N29">
        <f t="shared" si="9"/>
        <v>0</v>
      </c>
    </row>
    <row r="30" spans="2:37" ht="15.75" thickBot="1" x14ac:dyDescent="0.3"/>
    <row r="31" spans="2:37" ht="15" customHeight="1" x14ac:dyDescent="0.25">
      <c r="B31" s="47" t="s">
        <v>19</v>
      </c>
      <c r="C31" s="48"/>
      <c r="D31" s="48"/>
      <c r="E31" s="48"/>
      <c r="F31" s="49"/>
    </row>
    <row r="32" spans="2:37" s="4" customFormat="1" ht="15" customHeight="1" thickBot="1" x14ac:dyDescent="0.3">
      <c r="B32" s="50"/>
      <c r="C32" s="51"/>
      <c r="D32" s="51"/>
      <c r="E32" s="51"/>
      <c r="F32" s="5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</row>
    <row r="33" spans="2:37" s="4" customFormat="1" ht="45" customHeight="1" thickBot="1" x14ac:dyDescent="0.3">
      <c r="B33" s="3" t="s">
        <v>2</v>
      </c>
      <c r="C33" s="5" t="s">
        <v>12</v>
      </c>
      <c r="D33" s="9" t="s">
        <v>13</v>
      </c>
      <c r="E33" s="10" t="s">
        <v>33</v>
      </c>
      <c r="F33" s="11" t="s">
        <v>14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</row>
    <row r="34" spans="2:37" s="4" customFormat="1" ht="15" customHeight="1" x14ac:dyDescent="0.3">
      <c r="B34" s="43" t="s">
        <v>28</v>
      </c>
      <c r="C34" s="30" t="s">
        <v>15</v>
      </c>
      <c r="D34" s="32">
        <f>E6</f>
        <v>48</v>
      </c>
      <c r="E34" s="33">
        <f>F6</f>
        <v>1</v>
      </c>
      <c r="F34" s="34">
        <f>G6</f>
        <v>50</v>
      </c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</row>
    <row r="35" spans="2:37" s="4" customFormat="1" ht="15.75" customHeight="1" thickBot="1" x14ac:dyDescent="0.35">
      <c r="B35" s="44"/>
      <c r="C35" s="31" t="s">
        <v>16</v>
      </c>
      <c r="D35" s="35">
        <f>I6</f>
        <v>50</v>
      </c>
      <c r="E35" s="36">
        <f>J6</f>
        <v>0</v>
      </c>
      <c r="F35" s="37">
        <f>K6</f>
        <v>50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</row>
    <row r="36" spans="2:37" s="4" customFormat="1" ht="15.75" customHeight="1" x14ac:dyDescent="0.3">
      <c r="B36" s="43" t="s">
        <v>29</v>
      </c>
      <c r="C36" s="30" t="s">
        <v>15</v>
      </c>
      <c r="D36" s="38">
        <f>E7</f>
        <v>0</v>
      </c>
      <c r="E36" s="33">
        <f>F7</f>
        <v>0</v>
      </c>
      <c r="F36" s="34">
        <f>G7</f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</row>
    <row r="37" spans="2:37" s="4" customFormat="1" ht="15.75" customHeight="1" thickBot="1" x14ac:dyDescent="0.35">
      <c r="B37" s="44"/>
      <c r="C37" s="31" t="s">
        <v>16</v>
      </c>
      <c r="D37" s="39">
        <f>I7</f>
        <v>0</v>
      </c>
      <c r="E37" s="36">
        <f>J7</f>
        <v>0</v>
      </c>
      <c r="F37" s="37">
        <f>K7</f>
        <v>0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</row>
    <row r="38" spans="2:37" ht="15.75" x14ac:dyDescent="0.3">
      <c r="B38" s="55" t="s">
        <v>7</v>
      </c>
      <c r="C38" s="30" t="s">
        <v>15</v>
      </c>
      <c r="D38" s="38">
        <f>E8</f>
        <v>0</v>
      </c>
      <c r="E38" s="33">
        <f>F8</f>
        <v>0</v>
      </c>
      <c r="F38" s="34">
        <f>G8</f>
        <v>0</v>
      </c>
    </row>
    <row r="39" spans="2:37" ht="16.5" thickBot="1" x14ac:dyDescent="0.35">
      <c r="B39" s="54"/>
      <c r="C39" s="31" t="s">
        <v>16</v>
      </c>
      <c r="D39" s="39">
        <f>I8</f>
        <v>0</v>
      </c>
      <c r="E39" s="36">
        <f>J8</f>
        <v>0</v>
      </c>
      <c r="F39" s="37">
        <f>K8</f>
        <v>0</v>
      </c>
    </row>
    <row r="40" spans="2:37" ht="15.75" x14ac:dyDescent="0.3">
      <c r="B40" s="55" t="s">
        <v>9</v>
      </c>
      <c r="C40" s="30" t="s">
        <v>15</v>
      </c>
      <c r="D40" s="38">
        <f>E10</f>
        <v>37</v>
      </c>
      <c r="E40" s="33">
        <f>F10</f>
        <v>0</v>
      </c>
      <c r="F40" s="34">
        <f>G10</f>
        <v>35</v>
      </c>
    </row>
    <row r="41" spans="2:37" ht="16.5" thickBot="1" x14ac:dyDescent="0.35">
      <c r="B41" s="54"/>
      <c r="C41" s="31" t="s">
        <v>16</v>
      </c>
      <c r="D41" s="39">
        <f>I10</f>
        <v>35</v>
      </c>
      <c r="E41" s="36">
        <f>J10</f>
        <v>1</v>
      </c>
      <c r="F41" s="37">
        <f>K10</f>
        <v>28</v>
      </c>
    </row>
    <row r="42" spans="2:37" ht="15.75" x14ac:dyDescent="0.3">
      <c r="B42" s="55" t="s">
        <v>10</v>
      </c>
      <c r="C42" s="30" t="s">
        <v>15</v>
      </c>
      <c r="D42" s="38">
        <f>E12</f>
        <v>18</v>
      </c>
      <c r="E42" s="33">
        <f>F12</f>
        <v>0</v>
      </c>
      <c r="F42" s="34">
        <f>G12</f>
        <v>18</v>
      </c>
    </row>
    <row r="43" spans="2:37" ht="16.5" thickBot="1" x14ac:dyDescent="0.35">
      <c r="B43" s="54"/>
      <c r="C43" s="31" t="s">
        <v>16</v>
      </c>
      <c r="D43" s="39">
        <f>I12</f>
        <v>18</v>
      </c>
      <c r="E43" s="36">
        <f>J12</f>
        <v>0</v>
      </c>
      <c r="F43" s="37">
        <f>K12</f>
        <v>18</v>
      </c>
    </row>
    <row r="44" spans="2:37" ht="15.75" x14ac:dyDescent="0.3">
      <c r="B44" s="55" t="s">
        <v>17</v>
      </c>
      <c r="C44" s="30" t="s">
        <v>15</v>
      </c>
      <c r="D44" s="38">
        <f>E14</f>
        <v>0</v>
      </c>
      <c r="E44" s="33">
        <f>F14</f>
        <v>0</v>
      </c>
      <c r="F44" s="34">
        <f>G14</f>
        <v>0</v>
      </c>
    </row>
    <row r="45" spans="2:37" ht="16.5" thickBot="1" x14ac:dyDescent="0.35">
      <c r="B45" s="54"/>
      <c r="C45" s="31" t="s">
        <v>16</v>
      </c>
      <c r="D45" s="39">
        <f>I14</f>
        <v>0</v>
      </c>
      <c r="E45" s="36">
        <f>J14</f>
        <v>0</v>
      </c>
      <c r="F45" s="37">
        <f>K14</f>
        <v>0</v>
      </c>
    </row>
    <row r="46" spans="2:37" ht="15.75" x14ac:dyDescent="0.3">
      <c r="B46" s="55" t="s">
        <v>18</v>
      </c>
      <c r="C46" s="30" t="s">
        <v>15</v>
      </c>
      <c r="D46" s="38">
        <f>E16</f>
        <v>58</v>
      </c>
      <c r="E46" s="33">
        <f>F16</f>
        <v>2</v>
      </c>
      <c r="F46" s="34">
        <f>G16</f>
        <v>60</v>
      </c>
    </row>
    <row r="47" spans="2:37" ht="16.5" thickBot="1" x14ac:dyDescent="0.35">
      <c r="B47" s="54"/>
      <c r="C47" s="31" t="s">
        <v>16</v>
      </c>
      <c r="D47" s="39">
        <f>I16</f>
        <v>60</v>
      </c>
      <c r="E47" s="36">
        <f>J17</f>
        <v>0</v>
      </c>
      <c r="F47" s="37">
        <f>K16</f>
        <v>23</v>
      </c>
    </row>
    <row r="48" spans="2:37" ht="15.75" thickBot="1" x14ac:dyDescent="0.3"/>
    <row r="49" spans="2:6" ht="15" customHeight="1" x14ac:dyDescent="0.25">
      <c r="B49" s="47" t="s">
        <v>20</v>
      </c>
      <c r="C49" s="48"/>
      <c r="D49" s="48"/>
      <c r="E49" s="48"/>
      <c r="F49" s="49"/>
    </row>
    <row r="50" spans="2:6" ht="15.75" customHeight="1" thickBot="1" x14ac:dyDescent="0.3">
      <c r="B50" s="50"/>
      <c r="C50" s="51"/>
      <c r="D50" s="51"/>
      <c r="E50" s="51"/>
      <c r="F50" s="52"/>
    </row>
    <row r="51" spans="2:6" ht="45" customHeight="1" thickBot="1" x14ac:dyDescent="0.3">
      <c r="B51" s="3" t="s">
        <v>2</v>
      </c>
      <c r="C51" s="5" t="s">
        <v>12</v>
      </c>
      <c r="D51" s="9" t="s">
        <v>13</v>
      </c>
      <c r="E51" s="10" t="s">
        <v>33</v>
      </c>
      <c r="F51" s="11" t="s">
        <v>14</v>
      </c>
    </row>
    <row r="52" spans="2:6" ht="15.75" x14ac:dyDescent="0.3">
      <c r="B52" s="55" t="s">
        <v>7</v>
      </c>
      <c r="C52" s="30" t="s">
        <v>15</v>
      </c>
      <c r="D52" s="38">
        <f>E9</f>
        <v>0</v>
      </c>
      <c r="E52" s="33">
        <f>F9</f>
        <v>0</v>
      </c>
      <c r="F52" s="34">
        <f>G9</f>
        <v>0</v>
      </c>
    </row>
    <row r="53" spans="2:6" ht="16.5" thickBot="1" x14ac:dyDescent="0.35">
      <c r="B53" s="54"/>
      <c r="C53" s="31" t="s">
        <v>16</v>
      </c>
      <c r="D53" s="39">
        <f>I9</f>
        <v>0</v>
      </c>
      <c r="E53" s="36">
        <f>J9</f>
        <v>0</v>
      </c>
      <c r="F53" s="37">
        <f>K9</f>
        <v>0</v>
      </c>
    </row>
    <row r="54" spans="2:6" ht="15.75" x14ac:dyDescent="0.3">
      <c r="B54" s="55" t="s">
        <v>9</v>
      </c>
      <c r="C54" s="30" t="s">
        <v>15</v>
      </c>
      <c r="D54" s="38">
        <f>E11</f>
        <v>38</v>
      </c>
      <c r="E54" s="33">
        <f>F11</f>
        <v>0</v>
      </c>
      <c r="F54" s="34">
        <f>G11</f>
        <v>33</v>
      </c>
    </row>
    <row r="55" spans="2:6" ht="16.5" thickBot="1" x14ac:dyDescent="0.35">
      <c r="B55" s="54"/>
      <c r="C55" s="31" t="s">
        <v>16</v>
      </c>
      <c r="D55" s="39">
        <f>I11</f>
        <v>33</v>
      </c>
      <c r="E55" s="36">
        <f>J11</f>
        <v>0</v>
      </c>
      <c r="F55" s="37">
        <f>K11</f>
        <v>26</v>
      </c>
    </row>
    <row r="56" spans="2:6" ht="15.75" x14ac:dyDescent="0.3">
      <c r="B56" s="55" t="s">
        <v>10</v>
      </c>
      <c r="C56" s="30" t="s">
        <v>15</v>
      </c>
      <c r="D56" s="38">
        <f>E13</f>
        <v>10</v>
      </c>
      <c r="E56" s="33">
        <f>F13</f>
        <v>0</v>
      </c>
      <c r="F56" s="34">
        <f>G13</f>
        <v>10</v>
      </c>
    </row>
    <row r="57" spans="2:6" ht="16.5" thickBot="1" x14ac:dyDescent="0.35">
      <c r="B57" s="54"/>
      <c r="C57" s="31" t="s">
        <v>16</v>
      </c>
      <c r="D57" s="39">
        <f>I13</f>
        <v>10</v>
      </c>
      <c r="E57" s="36">
        <f>J13</f>
        <v>0</v>
      </c>
      <c r="F57" s="37">
        <f>K13</f>
        <v>10</v>
      </c>
    </row>
    <row r="58" spans="2:6" ht="15.75" x14ac:dyDescent="0.3">
      <c r="B58" s="55" t="s">
        <v>17</v>
      </c>
      <c r="C58" s="30" t="s">
        <v>15</v>
      </c>
      <c r="D58" s="38">
        <f>E15</f>
        <v>0</v>
      </c>
      <c r="E58" s="33">
        <f>F15</f>
        <v>0</v>
      </c>
      <c r="F58" s="34">
        <f>G15</f>
        <v>0</v>
      </c>
    </row>
    <row r="59" spans="2:6" ht="16.5" thickBot="1" x14ac:dyDescent="0.35">
      <c r="B59" s="54"/>
      <c r="C59" s="31" t="s">
        <v>16</v>
      </c>
      <c r="D59" s="39">
        <f>I15</f>
        <v>0</v>
      </c>
      <c r="E59" s="36">
        <f>J15</f>
        <v>0</v>
      </c>
      <c r="F59" s="37">
        <f>K15</f>
        <v>0</v>
      </c>
    </row>
    <row r="60" spans="2:6" ht="15.75" x14ac:dyDescent="0.3">
      <c r="B60" s="55" t="s">
        <v>18</v>
      </c>
      <c r="C60" s="30" t="s">
        <v>15</v>
      </c>
      <c r="D60" s="38">
        <f>E17</f>
        <v>68</v>
      </c>
      <c r="E60" s="33">
        <f>F17</f>
        <v>2</v>
      </c>
      <c r="F60" s="34">
        <f>G17</f>
        <v>89</v>
      </c>
    </row>
    <row r="61" spans="2:6" ht="16.5" thickBot="1" x14ac:dyDescent="0.35">
      <c r="B61" s="54"/>
      <c r="C61" s="31" t="s">
        <v>16</v>
      </c>
      <c r="D61" s="39">
        <f>I17</f>
        <v>89</v>
      </c>
      <c r="E61" s="36">
        <f>J17</f>
        <v>0</v>
      </c>
      <c r="F61" s="37">
        <f>K17</f>
        <v>69</v>
      </c>
    </row>
    <row r="62" spans="2:6" ht="15.75" thickBot="1" x14ac:dyDescent="0.3"/>
    <row r="63" spans="2:6" ht="15" customHeight="1" x14ac:dyDescent="0.25">
      <c r="B63" s="47" t="s">
        <v>25</v>
      </c>
      <c r="C63" s="48"/>
      <c r="D63" s="48"/>
      <c r="E63" s="48"/>
      <c r="F63" s="49"/>
    </row>
    <row r="64" spans="2:6" ht="15.75" customHeight="1" thickBot="1" x14ac:dyDescent="0.3">
      <c r="B64" s="50"/>
      <c r="C64" s="51"/>
      <c r="D64" s="51"/>
      <c r="E64" s="51"/>
      <c r="F64" s="52"/>
    </row>
    <row r="65" spans="2:6" ht="45" customHeight="1" thickBot="1" x14ac:dyDescent="0.3">
      <c r="B65" s="3" t="s">
        <v>2</v>
      </c>
      <c r="C65" s="5" t="s">
        <v>12</v>
      </c>
      <c r="D65" s="9" t="s">
        <v>13</v>
      </c>
      <c r="E65" s="10" t="s">
        <v>33</v>
      </c>
      <c r="F65" s="11" t="s">
        <v>14</v>
      </c>
    </row>
    <row r="66" spans="2:6" ht="15.75" x14ac:dyDescent="0.3">
      <c r="B66" s="43" t="s">
        <v>28</v>
      </c>
      <c r="C66" s="30" t="s">
        <v>15</v>
      </c>
      <c r="D66" s="38">
        <f>E20</f>
        <v>0</v>
      </c>
      <c r="E66" s="33">
        <f>F20</f>
        <v>0</v>
      </c>
      <c r="F66" s="34">
        <f>G20</f>
        <v>0</v>
      </c>
    </row>
    <row r="67" spans="2:6" ht="16.5" thickBot="1" x14ac:dyDescent="0.35">
      <c r="B67" s="44"/>
      <c r="C67" s="31" t="s">
        <v>16</v>
      </c>
      <c r="D67" s="39">
        <f>I20</f>
        <v>0</v>
      </c>
      <c r="E67" s="36">
        <f>J20</f>
        <v>0</v>
      </c>
      <c r="F67" s="37">
        <f>K20</f>
        <v>0</v>
      </c>
    </row>
    <row r="68" spans="2:6" ht="15.75" x14ac:dyDescent="0.3">
      <c r="B68" s="43" t="s">
        <v>29</v>
      </c>
      <c r="C68" s="30" t="s">
        <v>15</v>
      </c>
      <c r="D68" s="38">
        <f>E21</f>
        <v>0</v>
      </c>
      <c r="E68" s="33">
        <f>F21</f>
        <v>0</v>
      </c>
      <c r="F68" s="34">
        <f>G21</f>
        <v>0</v>
      </c>
    </row>
    <row r="69" spans="2:6" ht="16.5" thickBot="1" x14ac:dyDescent="0.35">
      <c r="B69" s="44"/>
      <c r="C69" s="31" t="s">
        <v>16</v>
      </c>
      <c r="D69" s="39">
        <f>I21</f>
        <v>0</v>
      </c>
      <c r="E69" s="36">
        <f>J21</f>
        <v>0</v>
      </c>
      <c r="F69" s="37">
        <f>K21</f>
        <v>0</v>
      </c>
    </row>
    <row r="70" spans="2:6" ht="15.75" x14ac:dyDescent="0.3">
      <c r="B70" s="55" t="s">
        <v>7</v>
      </c>
      <c r="C70" s="30" t="s">
        <v>15</v>
      </c>
      <c r="D70" s="38">
        <f>E22</f>
        <v>0</v>
      </c>
      <c r="E70" s="33">
        <f>F22</f>
        <v>0</v>
      </c>
      <c r="F70" s="34">
        <f>G22</f>
        <v>0</v>
      </c>
    </row>
    <row r="71" spans="2:6" ht="16.5" thickBot="1" x14ac:dyDescent="0.35">
      <c r="B71" s="54"/>
      <c r="C71" s="31" t="s">
        <v>16</v>
      </c>
      <c r="D71" s="39">
        <f>I22</f>
        <v>0</v>
      </c>
      <c r="E71" s="36">
        <f>J22</f>
        <v>0</v>
      </c>
      <c r="F71" s="37">
        <f>K22</f>
        <v>0</v>
      </c>
    </row>
    <row r="72" spans="2:6" ht="15.75" x14ac:dyDescent="0.3">
      <c r="B72" s="55" t="s">
        <v>9</v>
      </c>
      <c r="C72" s="30" t="s">
        <v>15</v>
      </c>
      <c r="D72" s="38">
        <f>E24</f>
        <v>0</v>
      </c>
      <c r="E72" s="33">
        <f>F24</f>
        <v>0</v>
      </c>
      <c r="F72" s="34">
        <f>G24</f>
        <v>0</v>
      </c>
    </row>
    <row r="73" spans="2:6" ht="16.5" thickBot="1" x14ac:dyDescent="0.35">
      <c r="B73" s="54"/>
      <c r="C73" s="31" t="s">
        <v>16</v>
      </c>
      <c r="D73" s="39">
        <f>I24</f>
        <v>0</v>
      </c>
      <c r="E73" s="36">
        <f>J24</f>
        <v>0</v>
      </c>
      <c r="F73" s="37">
        <f>K24</f>
        <v>0</v>
      </c>
    </row>
    <row r="74" spans="2:6" ht="15.75" x14ac:dyDescent="0.3">
      <c r="B74" s="43" t="s">
        <v>26</v>
      </c>
      <c r="C74" s="30" t="s">
        <v>15</v>
      </c>
      <c r="D74" s="38">
        <f>E26</f>
        <v>0</v>
      </c>
      <c r="E74" s="33">
        <f>F26</f>
        <v>0</v>
      </c>
      <c r="F74" s="34">
        <f>G26</f>
        <v>0</v>
      </c>
    </row>
    <row r="75" spans="2:6" ht="16.5" thickBot="1" x14ac:dyDescent="0.35">
      <c r="B75" s="44"/>
      <c r="C75" s="31" t="s">
        <v>16</v>
      </c>
      <c r="D75" s="39">
        <f>I26</f>
        <v>0</v>
      </c>
      <c r="E75" s="36">
        <f>J26</f>
        <v>0</v>
      </c>
      <c r="F75" s="37">
        <f>K26</f>
        <v>0</v>
      </c>
    </row>
    <row r="76" spans="2:6" ht="15.75" customHeight="1" x14ac:dyDescent="0.3">
      <c r="B76" s="45" t="s">
        <v>30</v>
      </c>
      <c r="C76" s="30" t="s">
        <v>15</v>
      </c>
      <c r="D76" s="38">
        <f>E28</f>
        <v>0</v>
      </c>
      <c r="E76" s="33">
        <f>F28</f>
        <v>0</v>
      </c>
      <c r="F76" s="34">
        <f>G28</f>
        <v>0</v>
      </c>
    </row>
    <row r="77" spans="2:6" ht="16.5" thickBot="1" x14ac:dyDescent="0.35">
      <c r="B77" s="46"/>
      <c r="C77" s="31" t="s">
        <v>16</v>
      </c>
      <c r="D77" s="39">
        <f>I28</f>
        <v>0</v>
      </c>
      <c r="E77" s="36">
        <f>J28</f>
        <v>0</v>
      </c>
      <c r="F77" s="37">
        <f>K28</f>
        <v>0</v>
      </c>
    </row>
    <row r="78" spans="2:6" ht="16.5" thickBot="1" x14ac:dyDescent="0.35">
      <c r="B78" s="40"/>
      <c r="C78" s="41"/>
      <c r="D78" s="42"/>
      <c r="E78" s="42"/>
      <c r="F78" s="42"/>
    </row>
    <row r="79" spans="2:6" ht="15" customHeight="1" x14ac:dyDescent="0.25">
      <c r="B79" s="47" t="s">
        <v>27</v>
      </c>
      <c r="C79" s="48"/>
      <c r="D79" s="48"/>
      <c r="E79" s="48"/>
      <c r="F79" s="49"/>
    </row>
    <row r="80" spans="2:6" ht="15.75" customHeight="1" thickBot="1" x14ac:dyDescent="0.3">
      <c r="B80" s="50"/>
      <c r="C80" s="51"/>
      <c r="D80" s="51"/>
      <c r="E80" s="51"/>
      <c r="F80" s="52"/>
    </row>
    <row r="81" spans="2:6" ht="45" customHeight="1" thickBot="1" x14ac:dyDescent="0.3">
      <c r="B81" s="3" t="s">
        <v>2</v>
      </c>
      <c r="C81" s="5" t="s">
        <v>12</v>
      </c>
      <c r="D81" s="9" t="s">
        <v>13</v>
      </c>
      <c r="E81" s="10" t="s">
        <v>33</v>
      </c>
      <c r="F81" s="11" t="s">
        <v>14</v>
      </c>
    </row>
    <row r="82" spans="2:6" ht="15.75" x14ac:dyDescent="0.3">
      <c r="B82" s="53" t="s">
        <v>7</v>
      </c>
      <c r="C82" s="30" t="s">
        <v>15</v>
      </c>
      <c r="D82" s="32">
        <f>E23</f>
        <v>0</v>
      </c>
      <c r="E82" s="33">
        <f>F23</f>
        <v>0</v>
      </c>
      <c r="F82" s="34">
        <f>G23</f>
        <v>0</v>
      </c>
    </row>
    <row r="83" spans="2:6" ht="16.5" thickBot="1" x14ac:dyDescent="0.35">
      <c r="B83" s="54"/>
      <c r="C83" s="31" t="s">
        <v>16</v>
      </c>
      <c r="D83" s="35">
        <f>I23</f>
        <v>0</v>
      </c>
      <c r="E83" s="36">
        <f>J23</f>
        <v>0</v>
      </c>
      <c r="F83" s="37">
        <f>K23</f>
        <v>0</v>
      </c>
    </row>
    <row r="84" spans="2:6" ht="15.75" x14ac:dyDescent="0.3">
      <c r="B84" s="55" t="s">
        <v>9</v>
      </c>
      <c r="C84" s="30" t="s">
        <v>15</v>
      </c>
      <c r="D84" s="32">
        <f>E25</f>
        <v>0</v>
      </c>
      <c r="E84" s="33">
        <f>F25</f>
        <v>0</v>
      </c>
      <c r="F84" s="34">
        <f>G25</f>
        <v>0</v>
      </c>
    </row>
    <row r="85" spans="2:6" ht="16.5" thickBot="1" x14ac:dyDescent="0.35">
      <c r="B85" s="54"/>
      <c r="C85" s="31" t="s">
        <v>16</v>
      </c>
      <c r="D85" s="35">
        <f>I25</f>
        <v>0</v>
      </c>
      <c r="E85" s="36">
        <f>J25</f>
        <v>0</v>
      </c>
      <c r="F85" s="37">
        <f>K25</f>
        <v>0</v>
      </c>
    </row>
    <row r="86" spans="2:6" ht="15.75" customHeight="1" x14ac:dyDescent="0.3">
      <c r="B86" s="43" t="s">
        <v>26</v>
      </c>
      <c r="C86" s="30" t="s">
        <v>15</v>
      </c>
      <c r="D86" s="32">
        <f>E27</f>
        <v>0</v>
      </c>
      <c r="E86" s="33">
        <f>F27</f>
        <v>0</v>
      </c>
      <c r="F86" s="34">
        <f>G27</f>
        <v>0</v>
      </c>
    </row>
    <row r="87" spans="2:6" ht="16.5" thickBot="1" x14ac:dyDescent="0.35">
      <c r="B87" s="44"/>
      <c r="C87" s="31" t="s">
        <v>16</v>
      </c>
      <c r="D87" s="35">
        <f>I27</f>
        <v>0</v>
      </c>
      <c r="E87" s="36">
        <f>J27</f>
        <v>0</v>
      </c>
      <c r="F87" s="37">
        <f>K27</f>
        <v>0</v>
      </c>
    </row>
    <row r="88" spans="2:6" ht="15.75" customHeight="1" x14ac:dyDescent="0.3">
      <c r="B88" s="45" t="s">
        <v>30</v>
      </c>
      <c r="C88" s="30" t="s">
        <v>15</v>
      </c>
      <c r="D88" s="32">
        <f>E29</f>
        <v>0</v>
      </c>
      <c r="E88" s="33">
        <f>F29</f>
        <v>0</v>
      </c>
      <c r="F88" s="34">
        <f>G29</f>
        <v>0</v>
      </c>
    </row>
    <row r="89" spans="2:6" ht="16.5" thickBot="1" x14ac:dyDescent="0.35">
      <c r="B89" s="46"/>
      <c r="C89" s="31" t="s">
        <v>16</v>
      </c>
      <c r="D89" s="35">
        <f>I29</f>
        <v>0</v>
      </c>
      <c r="E89" s="36">
        <f>J29</f>
        <v>0</v>
      </c>
      <c r="F89" s="37">
        <f>K29</f>
        <v>0</v>
      </c>
    </row>
  </sheetData>
  <mergeCells count="48">
    <mergeCell ref="B3:B4"/>
    <mergeCell ref="C3:L3"/>
    <mergeCell ref="C4:C5"/>
    <mergeCell ref="D4:D5"/>
    <mergeCell ref="E4:H4"/>
    <mergeCell ref="I4:L4"/>
    <mergeCell ref="C16:C17"/>
    <mergeCell ref="D1:F1"/>
    <mergeCell ref="J1:L1"/>
    <mergeCell ref="D2:F2"/>
    <mergeCell ref="J2:L2"/>
    <mergeCell ref="C6:C7"/>
    <mergeCell ref="C8:C9"/>
    <mergeCell ref="C10:C11"/>
    <mergeCell ref="C12:C13"/>
    <mergeCell ref="C14:C15"/>
    <mergeCell ref="B42:B43"/>
    <mergeCell ref="C19:L19"/>
    <mergeCell ref="C20:C21"/>
    <mergeCell ref="C22:C23"/>
    <mergeCell ref="C24:C25"/>
    <mergeCell ref="C26:C27"/>
    <mergeCell ref="C28:C29"/>
    <mergeCell ref="B31:F32"/>
    <mergeCell ref="B34:B35"/>
    <mergeCell ref="B36:B37"/>
    <mergeCell ref="B38:B39"/>
    <mergeCell ref="B40:B41"/>
    <mergeCell ref="B70:B71"/>
    <mergeCell ref="B44:B45"/>
    <mergeCell ref="B46:B47"/>
    <mergeCell ref="B49:F50"/>
    <mergeCell ref="B52:B53"/>
    <mergeCell ref="B54:B55"/>
    <mergeCell ref="B56:B57"/>
    <mergeCell ref="B58:B59"/>
    <mergeCell ref="B60:B61"/>
    <mergeCell ref="B63:F64"/>
    <mergeCell ref="B66:B67"/>
    <mergeCell ref="B68:B69"/>
    <mergeCell ref="B86:B87"/>
    <mergeCell ref="B88:B89"/>
    <mergeCell ref="B72:B73"/>
    <mergeCell ref="B74:B75"/>
    <mergeCell ref="B76:B77"/>
    <mergeCell ref="B79:F80"/>
    <mergeCell ref="B82:B83"/>
    <mergeCell ref="B84:B85"/>
  </mergeCells>
  <conditionalFormatting sqref="H6:H17 H20:H29">
    <cfRule type="cellIs" dxfId="23" priority="3" operator="lessThan">
      <formula>0</formula>
    </cfRule>
  </conditionalFormatting>
  <conditionalFormatting sqref="L6:L17">
    <cfRule type="cellIs" dxfId="22" priority="2" operator="lessThan">
      <formula>0</formula>
    </cfRule>
  </conditionalFormatting>
  <conditionalFormatting sqref="L20:L29">
    <cfRule type="cellIs" dxfId="21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89"/>
  <sheetViews>
    <sheetView zoomScale="75" zoomScaleNormal="75" workbookViewId="0">
      <selection activeCell="K6" sqref="K6:K17"/>
    </sheetView>
  </sheetViews>
  <sheetFormatPr defaultRowHeight="15" x14ac:dyDescent="0.25"/>
  <cols>
    <col min="2" max="2" width="16" customWidth="1"/>
    <col min="3" max="3" width="22.28515625" customWidth="1"/>
    <col min="4" max="4" width="11.28515625" customWidth="1"/>
    <col min="5" max="12" width="12.5703125" customWidth="1"/>
  </cols>
  <sheetData>
    <row r="1" spans="1:14" ht="18.75" customHeight="1" x14ac:dyDescent="0.25">
      <c r="A1" s="1"/>
      <c r="C1" s="13" t="s">
        <v>15</v>
      </c>
      <c r="D1" s="75">
        <v>45132</v>
      </c>
      <c r="E1" s="60"/>
      <c r="F1" s="61"/>
      <c r="I1" s="14" t="s">
        <v>16</v>
      </c>
      <c r="J1" s="62"/>
      <c r="K1" s="63"/>
      <c r="L1" s="64"/>
    </row>
    <row r="2" spans="1:14" ht="18.75" customHeight="1" x14ac:dyDescent="0.25">
      <c r="C2" s="13" t="s">
        <v>31</v>
      </c>
      <c r="D2" s="59" t="s">
        <v>44</v>
      </c>
      <c r="E2" s="60"/>
      <c r="F2" s="61"/>
      <c r="I2" s="14" t="s">
        <v>31</v>
      </c>
      <c r="J2" s="62" t="s">
        <v>45</v>
      </c>
      <c r="K2" s="63"/>
      <c r="L2" s="64"/>
    </row>
    <row r="3" spans="1:14" ht="24" thickBot="1" x14ac:dyDescent="0.3">
      <c r="B3" s="66"/>
      <c r="C3" s="67" t="s">
        <v>24</v>
      </c>
      <c r="D3" s="67"/>
      <c r="E3" s="67"/>
      <c r="F3" s="67"/>
      <c r="G3" s="67"/>
      <c r="H3" s="67"/>
      <c r="I3" s="67"/>
      <c r="J3" s="67"/>
      <c r="K3" s="67"/>
      <c r="L3" s="67"/>
    </row>
    <row r="4" spans="1:14" ht="19.5" thickBot="1" x14ac:dyDescent="0.3">
      <c r="B4" s="66"/>
      <c r="C4" s="55" t="s">
        <v>2</v>
      </c>
      <c r="D4" s="55" t="s">
        <v>3</v>
      </c>
      <c r="E4" s="69" t="s">
        <v>0</v>
      </c>
      <c r="F4" s="70"/>
      <c r="G4" s="70"/>
      <c r="H4" s="71"/>
      <c r="I4" s="72" t="s">
        <v>1</v>
      </c>
      <c r="J4" s="73"/>
      <c r="K4" s="73"/>
      <c r="L4" s="74"/>
    </row>
    <row r="5" spans="1:14" ht="32.25" thickBot="1" x14ac:dyDescent="0.3">
      <c r="B5" s="2"/>
      <c r="C5" s="54"/>
      <c r="D5" s="68"/>
      <c r="E5" s="12" t="s">
        <v>4</v>
      </c>
      <c r="F5" s="12" t="s">
        <v>32</v>
      </c>
      <c r="G5" s="12" t="s">
        <v>5</v>
      </c>
      <c r="H5" s="12" t="s">
        <v>6</v>
      </c>
      <c r="I5" s="8" t="s">
        <v>4</v>
      </c>
      <c r="J5" s="12" t="s">
        <v>32</v>
      </c>
      <c r="K5" s="12" t="s">
        <v>5</v>
      </c>
      <c r="L5" s="15" t="s">
        <v>6</v>
      </c>
    </row>
    <row r="6" spans="1:14" ht="16.5" customHeight="1" x14ac:dyDescent="0.25">
      <c r="B6" s="2"/>
      <c r="C6" s="45" t="s">
        <v>21</v>
      </c>
      <c r="D6" s="16">
        <v>3122</v>
      </c>
      <c r="E6" s="17">
        <v>50</v>
      </c>
      <c r="F6" s="18">
        <v>2</v>
      </c>
      <c r="G6" s="18">
        <v>72</v>
      </c>
      <c r="H6" s="19">
        <f t="shared" ref="H6:H17" si="0">(E6-G6)+M6</f>
        <v>18</v>
      </c>
      <c r="I6" s="18">
        <f t="shared" ref="I6:I17" si="1">G6</f>
        <v>72</v>
      </c>
      <c r="J6" s="20"/>
      <c r="K6" s="17">
        <v>71</v>
      </c>
      <c r="L6" s="19">
        <f t="shared" ref="L6:L17" si="2">(I6-K6)+N6</f>
        <v>1</v>
      </c>
      <c r="M6">
        <f t="shared" ref="M6:M17" si="3">F6*20</f>
        <v>40</v>
      </c>
      <c r="N6">
        <f t="shared" ref="N6:N17" si="4">J6*20</f>
        <v>0</v>
      </c>
    </row>
    <row r="7" spans="1:14" ht="15.75" customHeight="1" thickBot="1" x14ac:dyDescent="0.3">
      <c r="B7" s="2"/>
      <c r="C7" s="46"/>
      <c r="D7" s="21">
        <v>3125</v>
      </c>
      <c r="E7" s="22"/>
      <c r="F7" s="23"/>
      <c r="G7" s="23"/>
      <c r="H7" s="24">
        <f t="shared" si="0"/>
        <v>0</v>
      </c>
      <c r="I7" s="23">
        <f t="shared" si="1"/>
        <v>0</v>
      </c>
      <c r="J7" s="25"/>
      <c r="K7" s="22"/>
      <c r="L7" s="24">
        <f t="shared" si="2"/>
        <v>0</v>
      </c>
      <c r="M7">
        <f t="shared" si="3"/>
        <v>0</v>
      </c>
      <c r="N7">
        <f t="shared" si="4"/>
        <v>0</v>
      </c>
    </row>
    <row r="8" spans="1:14" ht="15.75" x14ac:dyDescent="0.25">
      <c r="B8" s="2"/>
      <c r="C8" s="45" t="s">
        <v>7</v>
      </c>
      <c r="D8" s="16" t="s">
        <v>8</v>
      </c>
      <c r="E8" s="17"/>
      <c r="F8" s="18"/>
      <c r="G8" s="18"/>
      <c r="H8" s="19">
        <f t="shared" si="0"/>
        <v>0</v>
      </c>
      <c r="I8" s="18">
        <f t="shared" si="1"/>
        <v>0</v>
      </c>
      <c r="J8" s="20"/>
      <c r="K8" s="17"/>
      <c r="L8" s="19">
        <f t="shared" si="2"/>
        <v>0</v>
      </c>
      <c r="M8">
        <f t="shared" si="3"/>
        <v>0</v>
      </c>
      <c r="N8">
        <f t="shared" si="4"/>
        <v>0</v>
      </c>
    </row>
    <row r="9" spans="1:14" ht="16.5" thickBot="1" x14ac:dyDescent="0.3">
      <c r="B9" s="2"/>
      <c r="C9" s="46"/>
      <c r="D9" s="26" t="s">
        <v>22</v>
      </c>
      <c r="E9" s="22"/>
      <c r="F9" s="23"/>
      <c r="G9" s="23"/>
      <c r="H9" s="24">
        <f t="shared" si="0"/>
        <v>0</v>
      </c>
      <c r="I9" s="23">
        <f t="shared" si="1"/>
        <v>0</v>
      </c>
      <c r="J9" s="25"/>
      <c r="K9" s="22"/>
      <c r="L9" s="24">
        <f t="shared" si="2"/>
        <v>0</v>
      </c>
      <c r="M9">
        <f t="shared" si="3"/>
        <v>0</v>
      </c>
      <c r="N9">
        <f t="shared" si="4"/>
        <v>0</v>
      </c>
    </row>
    <row r="10" spans="1:14" ht="15.75" x14ac:dyDescent="0.25">
      <c r="B10" s="2"/>
      <c r="C10" s="45" t="s">
        <v>9</v>
      </c>
      <c r="D10" s="16" t="s">
        <v>8</v>
      </c>
      <c r="E10" s="17">
        <v>28</v>
      </c>
      <c r="F10" s="18">
        <v>2</v>
      </c>
      <c r="G10" s="18">
        <v>49</v>
      </c>
      <c r="H10" s="19">
        <f t="shared" si="0"/>
        <v>19</v>
      </c>
      <c r="I10" s="18">
        <f t="shared" si="1"/>
        <v>49</v>
      </c>
      <c r="J10" s="20"/>
      <c r="K10" s="17">
        <v>43</v>
      </c>
      <c r="L10" s="19">
        <f t="shared" si="2"/>
        <v>6</v>
      </c>
      <c r="M10">
        <f t="shared" si="3"/>
        <v>40</v>
      </c>
      <c r="N10">
        <f t="shared" si="4"/>
        <v>0</v>
      </c>
    </row>
    <row r="11" spans="1:14" ht="16.5" thickBot="1" x14ac:dyDescent="0.3">
      <c r="B11" s="2"/>
      <c r="C11" s="46"/>
      <c r="D11" s="26" t="s">
        <v>22</v>
      </c>
      <c r="E11" s="22">
        <v>26</v>
      </c>
      <c r="F11" s="23">
        <v>1</v>
      </c>
      <c r="G11" s="23">
        <v>42</v>
      </c>
      <c r="H11" s="24">
        <f t="shared" si="0"/>
        <v>4</v>
      </c>
      <c r="I11" s="23">
        <f t="shared" si="1"/>
        <v>42</v>
      </c>
      <c r="J11" s="25"/>
      <c r="K11" s="22">
        <v>32</v>
      </c>
      <c r="L11" s="24">
        <f t="shared" si="2"/>
        <v>10</v>
      </c>
      <c r="M11">
        <f t="shared" si="3"/>
        <v>20</v>
      </c>
      <c r="N11">
        <f t="shared" si="4"/>
        <v>0</v>
      </c>
    </row>
    <row r="12" spans="1:14" ht="15.75" x14ac:dyDescent="0.25">
      <c r="B12" s="2"/>
      <c r="C12" s="65" t="s">
        <v>10</v>
      </c>
      <c r="D12" s="16" t="s">
        <v>8</v>
      </c>
      <c r="E12" s="17">
        <v>18</v>
      </c>
      <c r="F12" s="18"/>
      <c r="G12" s="18">
        <v>18</v>
      </c>
      <c r="H12" s="19">
        <f t="shared" si="0"/>
        <v>0</v>
      </c>
      <c r="I12" s="18">
        <f t="shared" si="1"/>
        <v>18</v>
      </c>
      <c r="J12" s="20"/>
      <c r="K12" s="17">
        <v>18</v>
      </c>
      <c r="L12" s="19">
        <f t="shared" si="2"/>
        <v>0</v>
      </c>
      <c r="M12">
        <f t="shared" si="3"/>
        <v>0</v>
      </c>
      <c r="N12">
        <f t="shared" si="4"/>
        <v>0</v>
      </c>
    </row>
    <row r="13" spans="1:14" ht="16.5" thickBot="1" x14ac:dyDescent="0.3">
      <c r="B13" s="2"/>
      <c r="C13" s="46"/>
      <c r="D13" s="26" t="s">
        <v>22</v>
      </c>
      <c r="E13" s="22">
        <v>10</v>
      </c>
      <c r="F13" s="23"/>
      <c r="G13" s="23">
        <v>10</v>
      </c>
      <c r="H13" s="24">
        <f t="shared" si="0"/>
        <v>0</v>
      </c>
      <c r="I13" s="23">
        <f t="shared" si="1"/>
        <v>10</v>
      </c>
      <c r="J13" s="25"/>
      <c r="K13" s="22">
        <v>10</v>
      </c>
      <c r="L13" s="24">
        <f t="shared" si="2"/>
        <v>0</v>
      </c>
      <c r="M13">
        <f t="shared" si="3"/>
        <v>0</v>
      </c>
      <c r="N13">
        <f t="shared" si="4"/>
        <v>0</v>
      </c>
    </row>
    <row r="14" spans="1:14" ht="15.75" x14ac:dyDescent="0.25">
      <c r="B14" s="2"/>
      <c r="C14" s="56" t="s">
        <v>17</v>
      </c>
      <c r="D14" s="16" t="s">
        <v>8</v>
      </c>
      <c r="E14" s="17"/>
      <c r="F14" s="18"/>
      <c r="G14" s="18"/>
      <c r="H14" s="19">
        <f t="shared" si="0"/>
        <v>0</v>
      </c>
      <c r="I14" s="18">
        <f t="shared" si="1"/>
        <v>0</v>
      </c>
      <c r="J14" s="20"/>
      <c r="K14" s="17"/>
      <c r="L14" s="19">
        <f t="shared" si="2"/>
        <v>0</v>
      </c>
      <c r="M14">
        <f t="shared" si="3"/>
        <v>0</v>
      </c>
      <c r="N14">
        <f t="shared" si="4"/>
        <v>0</v>
      </c>
    </row>
    <row r="15" spans="1:14" ht="16.5" thickBot="1" x14ac:dyDescent="0.3">
      <c r="B15" s="2"/>
      <c r="C15" s="57"/>
      <c r="D15" s="26" t="s">
        <v>22</v>
      </c>
      <c r="E15" s="22"/>
      <c r="F15" s="23"/>
      <c r="G15" s="23"/>
      <c r="H15" s="24">
        <f t="shared" si="0"/>
        <v>0</v>
      </c>
      <c r="I15" s="23">
        <f t="shared" si="1"/>
        <v>0</v>
      </c>
      <c r="J15" s="25"/>
      <c r="K15" s="22"/>
      <c r="L15" s="24">
        <f t="shared" si="2"/>
        <v>0</v>
      </c>
      <c r="M15">
        <f t="shared" si="3"/>
        <v>0</v>
      </c>
      <c r="N15">
        <f t="shared" si="4"/>
        <v>0</v>
      </c>
    </row>
    <row r="16" spans="1:14" ht="15.75" x14ac:dyDescent="0.25">
      <c r="B16" s="2"/>
      <c r="C16" s="56" t="s">
        <v>18</v>
      </c>
      <c r="D16" s="16" t="s">
        <v>8</v>
      </c>
      <c r="E16" s="18">
        <v>33</v>
      </c>
      <c r="F16" s="18">
        <v>3</v>
      </c>
      <c r="G16" s="18">
        <v>80</v>
      </c>
      <c r="H16" s="19">
        <f t="shared" si="0"/>
        <v>13</v>
      </c>
      <c r="I16" s="18">
        <f t="shared" si="1"/>
        <v>80</v>
      </c>
      <c r="J16" s="20"/>
      <c r="K16" s="18">
        <v>49</v>
      </c>
      <c r="L16" s="19">
        <f t="shared" si="2"/>
        <v>31</v>
      </c>
      <c r="M16">
        <f t="shared" si="3"/>
        <v>60</v>
      </c>
      <c r="N16">
        <f t="shared" si="4"/>
        <v>0</v>
      </c>
    </row>
    <row r="17" spans="2:37" ht="16.5" thickBot="1" x14ac:dyDescent="0.3">
      <c r="B17" s="2"/>
      <c r="C17" s="57"/>
      <c r="D17" s="26" t="s">
        <v>22</v>
      </c>
      <c r="E17" s="23">
        <v>69</v>
      </c>
      <c r="F17" s="23">
        <v>2</v>
      </c>
      <c r="G17" s="23">
        <v>103</v>
      </c>
      <c r="H17" s="24">
        <f t="shared" si="0"/>
        <v>6</v>
      </c>
      <c r="I17" s="23">
        <f t="shared" si="1"/>
        <v>103</v>
      </c>
      <c r="J17" s="25"/>
      <c r="K17" s="23">
        <v>91</v>
      </c>
      <c r="L17" s="24">
        <f t="shared" si="2"/>
        <v>12</v>
      </c>
      <c r="M17">
        <f t="shared" si="3"/>
        <v>40</v>
      </c>
      <c r="N17">
        <f t="shared" si="4"/>
        <v>0</v>
      </c>
    </row>
    <row r="18" spans="2:37" ht="15.75" x14ac:dyDescent="0.25">
      <c r="B18" s="2"/>
      <c r="C18" s="7"/>
      <c r="D18" s="6"/>
      <c r="E18" s="7"/>
      <c r="F18" s="7"/>
      <c r="G18" s="7"/>
      <c r="H18" s="7"/>
      <c r="I18" s="7"/>
      <c r="J18" s="7"/>
      <c r="K18" s="7"/>
      <c r="L18" s="7"/>
    </row>
    <row r="19" spans="2:37" ht="24" thickBot="1" x14ac:dyDescent="0.3">
      <c r="B19" s="2"/>
      <c r="C19" s="58" t="s">
        <v>11</v>
      </c>
      <c r="D19" s="58"/>
      <c r="E19" s="58"/>
      <c r="F19" s="58"/>
      <c r="G19" s="58"/>
      <c r="H19" s="58"/>
      <c r="I19" s="58"/>
      <c r="J19" s="58"/>
      <c r="K19" s="58"/>
      <c r="L19" s="58"/>
    </row>
    <row r="20" spans="2:37" ht="15.75" x14ac:dyDescent="0.25">
      <c r="B20" s="2"/>
      <c r="C20" s="45" t="s">
        <v>21</v>
      </c>
      <c r="D20" s="27">
        <v>3122</v>
      </c>
      <c r="E20" s="18"/>
      <c r="F20" s="18"/>
      <c r="G20" s="18"/>
      <c r="H20" s="19">
        <f t="shared" ref="H20:H29" si="5">(E20-G20)+M20</f>
        <v>0</v>
      </c>
      <c r="I20" s="18">
        <f t="shared" ref="I20:I29" si="6">G20</f>
        <v>0</v>
      </c>
      <c r="J20" s="18"/>
      <c r="K20" s="28"/>
      <c r="L20" s="19">
        <f t="shared" ref="L20:L29" si="7">(I20-K20)+N20</f>
        <v>0</v>
      </c>
      <c r="M20">
        <f t="shared" ref="M20:M29" si="8">F20*20</f>
        <v>0</v>
      </c>
      <c r="N20">
        <f t="shared" ref="N20:N29" si="9">J20*20</f>
        <v>0</v>
      </c>
    </row>
    <row r="21" spans="2:37" ht="16.5" thickBot="1" x14ac:dyDescent="0.3">
      <c r="B21" s="2"/>
      <c r="C21" s="46"/>
      <c r="D21" s="21">
        <v>3125</v>
      </c>
      <c r="E21" s="29"/>
      <c r="F21" s="23"/>
      <c r="G21" s="29"/>
      <c r="H21" s="24">
        <f t="shared" si="5"/>
        <v>0</v>
      </c>
      <c r="I21" s="23">
        <f t="shared" si="6"/>
        <v>0</v>
      </c>
      <c r="J21" s="23"/>
      <c r="K21" s="29"/>
      <c r="L21" s="24">
        <f t="shared" si="7"/>
        <v>0</v>
      </c>
      <c r="M21">
        <f t="shared" si="8"/>
        <v>0</v>
      </c>
      <c r="N21">
        <f t="shared" si="9"/>
        <v>0</v>
      </c>
    </row>
    <row r="22" spans="2:37" ht="15.75" x14ac:dyDescent="0.25">
      <c r="B22" s="2"/>
      <c r="C22" s="45" t="s">
        <v>7</v>
      </c>
      <c r="D22" s="16" t="s">
        <v>8</v>
      </c>
      <c r="E22" s="28"/>
      <c r="F22" s="18"/>
      <c r="G22" s="28"/>
      <c r="H22" s="19">
        <f t="shared" si="5"/>
        <v>0</v>
      </c>
      <c r="I22" s="18">
        <f>G22</f>
        <v>0</v>
      </c>
      <c r="J22" s="18"/>
      <c r="K22" s="28"/>
      <c r="L22" s="19">
        <f t="shared" si="7"/>
        <v>0</v>
      </c>
      <c r="M22">
        <f t="shared" si="8"/>
        <v>0</v>
      </c>
      <c r="N22">
        <f t="shared" si="9"/>
        <v>0</v>
      </c>
    </row>
    <row r="23" spans="2:37" ht="16.5" thickBot="1" x14ac:dyDescent="0.3">
      <c r="B23" s="2"/>
      <c r="C23" s="46"/>
      <c r="D23" s="26" t="s">
        <v>22</v>
      </c>
      <c r="E23" s="29"/>
      <c r="F23" s="23"/>
      <c r="G23" s="29"/>
      <c r="H23" s="24">
        <f t="shared" si="5"/>
        <v>0</v>
      </c>
      <c r="I23" s="23">
        <f t="shared" si="6"/>
        <v>0</v>
      </c>
      <c r="J23" s="23"/>
      <c r="K23" s="29"/>
      <c r="L23" s="24">
        <f t="shared" si="7"/>
        <v>0</v>
      </c>
      <c r="M23">
        <f t="shared" si="8"/>
        <v>0</v>
      </c>
      <c r="N23">
        <f t="shared" si="9"/>
        <v>0</v>
      </c>
    </row>
    <row r="24" spans="2:37" ht="15.75" x14ac:dyDescent="0.25">
      <c r="B24" s="2"/>
      <c r="C24" s="45" t="s">
        <v>9</v>
      </c>
      <c r="D24" s="16" t="s">
        <v>8</v>
      </c>
      <c r="E24" s="28"/>
      <c r="F24" s="18"/>
      <c r="G24" s="28"/>
      <c r="H24" s="19">
        <f t="shared" si="5"/>
        <v>0</v>
      </c>
      <c r="I24" s="18">
        <f t="shared" si="6"/>
        <v>0</v>
      </c>
      <c r="J24" s="18"/>
      <c r="K24" s="28"/>
      <c r="L24" s="19">
        <f t="shared" si="7"/>
        <v>0</v>
      </c>
      <c r="M24">
        <f t="shared" si="8"/>
        <v>0</v>
      </c>
      <c r="N24">
        <f t="shared" si="9"/>
        <v>0</v>
      </c>
    </row>
    <row r="25" spans="2:37" ht="16.5" thickBot="1" x14ac:dyDescent="0.3">
      <c r="B25" s="2"/>
      <c r="C25" s="46"/>
      <c r="D25" s="26" t="s">
        <v>22</v>
      </c>
      <c r="E25" s="29"/>
      <c r="F25" s="23"/>
      <c r="G25" s="29"/>
      <c r="H25" s="24">
        <f t="shared" si="5"/>
        <v>0</v>
      </c>
      <c r="I25" s="23">
        <f t="shared" si="6"/>
        <v>0</v>
      </c>
      <c r="J25" s="23"/>
      <c r="K25" s="29"/>
      <c r="L25" s="24">
        <f t="shared" si="7"/>
        <v>0</v>
      </c>
      <c r="M25">
        <f t="shared" si="8"/>
        <v>0</v>
      </c>
      <c r="N25">
        <f t="shared" si="9"/>
        <v>0</v>
      </c>
    </row>
    <row r="26" spans="2:37" ht="15.75" x14ac:dyDescent="0.25">
      <c r="B26" s="2"/>
      <c r="C26" s="45" t="s">
        <v>23</v>
      </c>
      <c r="D26" s="16" t="s">
        <v>8</v>
      </c>
      <c r="E26" s="28"/>
      <c r="F26" s="18"/>
      <c r="G26" s="28"/>
      <c r="H26" s="19">
        <f t="shared" si="5"/>
        <v>0</v>
      </c>
      <c r="I26" s="18">
        <f t="shared" si="6"/>
        <v>0</v>
      </c>
      <c r="J26" s="18"/>
      <c r="K26" s="28"/>
      <c r="L26" s="19">
        <f t="shared" si="7"/>
        <v>0</v>
      </c>
      <c r="M26">
        <f t="shared" si="8"/>
        <v>0</v>
      </c>
      <c r="N26">
        <f t="shared" si="9"/>
        <v>0</v>
      </c>
    </row>
    <row r="27" spans="2:37" ht="16.5" thickBot="1" x14ac:dyDescent="0.3">
      <c r="B27" s="2"/>
      <c r="C27" s="46"/>
      <c r="D27" s="26" t="s">
        <v>22</v>
      </c>
      <c r="E27" s="29"/>
      <c r="F27" s="23"/>
      <c r="G27" s="29"/>
      <c r="H27" s="24">
        <f t="shared" si="5"/>
        <v>0</v>
      </c>
      <c r="I27" s="23">
        <f t="shared" si="6"/>
        <v>0</v>
      </c>
      <c r="J27" s="23"/>
      <c r="K27" s="29"/>
      <c r="L27" s="24">
        <f t="shared" si="7"/>
        <v>0</v>
      </c>
      <c r="M27">
        <f t="shared" si="8"/>
        <v>0</v>
      </c>
      <c r="N27">
        <f t="shared" si="9"/>
        <v>0</v>
      </c>
    </row>
    <row r="28" spans="2:37" ht="15.75" x14ac:dyDescent="0.25">
      <c r="B28" s="2"/>
      <c r="C28" s="56" t="s">
        <v>18</v>
      </c>
      <c r="D28" s="16" t="s">
        <v>8</v>
      </c>
      <c r="E28" s="28"/>
      <c r="F28" s="18"/>
      <c r="G28" s="28"/>
      <c r="H28" s="19">
        <f t="shared" si="5"/>
        <v>0</v>
      </c>
      <c r="I28" s="18">
        <f t="shared" si="6"/>
        <v>0</v>
      </c>
      <c r="J28" s="18"/>
      <c r="K28" s="28"/>
      <c r="L28" s="19">
        <f t="shared" si="7"/>
        <v>0</v>
      </c>
      <c r="M28">
        <f t="shared" si="8"/>
        <v>0</v>
      </c>
      <c r="N28">
        <f t="shared" si="9"/>
        <v>0</v>
      </c>
    </row>
    <row r="29" spans="2:37" ht="16.5" thickBot="1" x14ac:dyDescent="0.3">
      <c r="B29" s="2"/>
      <c r="C29" s="57"/>
      <c r="D29" s="26" t="s">
        <v>22</v>
      </c>
      <c r="E29" s="29"/>
      <c r="F29" s="23"/>
      <c r="G29" s="29"/>
      <c r="H29" s="24">
        <f t="shared" si="5"/>
        <v>0</v>
      </c>
      <c r="I29" s="23">
        <f t="shared" si="6"/>
        <v>0</v>
      </c>
      <c r="J29" s="23"/>
      <c r="K29" s="29"/>
      <c r="L29" s="24">
        <f t="shared" si="7"/>
        <v>0</v>
      </c>
      <c r="M29">
        <f t="shared" si="8"/>
        <v>0</v>
      </c>
      <c r="N29">
        <f t="shared" si="9"/>
        <v>0</v>
      </c>
    </row>
    <row r="30" spans="2:37" ht="15.75" thickBot="1" x14ac:dyDescent="0.3"/>
    <row r="31" spans="2:37" ht="15" customHeight="1" x14ac:dyDescent="0.25">
      <c r="B31" s="47" t="s">
        <v>19</v>
      </c>
      <c r="C31" s="48"/>
      <c r="D31" s="48"/>
      <c r="E31" s="48"/>
      <c r="F31" s="49"/>
    </row>
    <row r="32" spans="2:37" s="4" customFormat="1" ht="15" customHeight="1" thickBot="1" x14ac:dyDescent="0.3">
      <c r="B32" s="50"/>
      <c r="C32" s="51"/>
      <c r="D32" s="51"/>
      <c r="E32" s="51"/>
      <c r="F32" s="5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</row>
    <row r="33" spans="2:37" s="4" customFormat="1" ht="45" customHeight="1" thickBot="1" x14ac:dyDescent="0.3">
      <c r="B33" s="3" t="s">
        <v>2</v>
      </c>
      <c r="C33" s="5" t="s">
        <v>12</v>
      </c>
      <c r="D33" s="9" t="s">
        <v>13</v>
      </c>
      <c r="E33" s="10" t="s">
        <v>33</v>
      </c>
      <c r="F33" s="11" t="s">
        <v>14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</row>
    <row r="34" spans="2:37" s="4" customFormat="1" ht="15" customHeight="1" x14ac:dyDescent="0.3">
      <c r="B34" s="43" t="s">
        <v>28</v>
      </c>
      <c r="C34" s="30" t="s">
        <v>15</v>
      </c>
      <c r="D34" s="32">
        <f>E6</f>
        <v>50</v>
      </c>
      <c r="E34" s="33">
        <f>F6</f>
        <v>2</v>
      </c>
      <c r="F34" s="34">
        <f>G6</f>
        <v>72</v>
      </c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</row>
    <row r="35" spans="2:37" s="4" customFormat="1" ht="15.75" customHeight="1" thickBot="1" x14ac:dyDescent="0.35">
      <c r="B35" s="44"/>
      <c r="C35" s="31" t="s">
        <v>16</v>
      </c>
      <c r="D35" s="35">
        <f>I6</f>
        <v>72</v>
      </c>
      <c r="E35" s="36">
        <f>J6</f>
        <v>0</v>
      </c>
      <c r="F35" s="37">
        <f>K6</f>
        <v>71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</row>
    <row r="36" spans="2:37" s="4" customFormat="1" ht="15.75" customHeight="1" x14ac:dyDescent="0.3">
      <c r="B36" s="43" t="s">
        <v>29</v>
      </c>
      <c r="C36" s="30" t="s">
        <v>15</v>
      </c>
      <c r="D36" s="38">
        <f>E7</f>
        <v>0</v>
      </c>
      <c r="E36" s="33">
        <f>F7</f>
        <v>0</v>
      </c>
      <c r="F36" s="34">
        <f>G7</f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</row>
    <row r="37" spans="2:37" s="4" customFormat="1" ht="15.75" customHeight="1" thickBot="1" x14ac:dyDescent="0.35">
      <c r="B37" s="44"/>
      <c r="C37" s="31" t="s">
        <v>16</v>
      </c>
      <c r="D37" s="39">
        <f>I7</f>
        <v>0</v>
      </c>
      <c r="E37" s="36">
        <f>J7</f>
        <v>0</v>
      </c>
      <c r="F37" s="37">
        <f>K7</f>
        <v>0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</row>
    <row r="38" spans="2:37" ht="15.75" x14ac:dyDescent="0.3">
      <c r="B38" s="55" t="s">
        <v>7</v>
      </c>
      <c r="C38" s="30" t="s">
        <v>15</v>
      </c>
      <c r="D38" s="38">
        <f>E8</f>
        <v>0</v>
      </c>
      <c r="E38" s="33">
        <f>F8</f>
        <v>0</v>
      </c>
      <c r="F38" s="34">
        <f>G8</f>
        <v>0</v>
      </c>
    </row>
    <row r="39" spans="2:37" ht="16.5" thickBot="1" x14ac:dyDescent="0.35">
      <c r="B39" s="54"/>
      <c r="C39" s="31" t="s">
        <v>16</v>
      </c>
      <c r="D39" s="39">
        <f>I8</f>
        <v>0</v>
      </c>
      <c r="E39" s="36">
        <f>J8</f>
        <v>0</v>
      </c>
      <c r="F39" s="37">
        <f>K8</f>
        <v>0</v>
      </c>
    </row>
    <row r="40" spans="2:37" ht="15.75" x14ac:dyDescent="0.3">
      <c r="B40" s="55" t="s">
        <v>9</v>
      </c>
      <c r="C40" s="30" t="s">
        <v>15</v>
      </c>
      <c r="D40" s="38">
        <f>E10</f>
        <v>28</v>
      </c>
      <c r="E40" s="33">
        <f>F10</f>
        <v>2</v>
      </c>
      <c r="F40" s="34">
        <f>G10</f>
        <v>49</v>
      </c>
    </row>
    <row r="41" spans="2:37" ht="16.5" thickBot="1" x14ac:dyDescent="0.35">
      <c r="B41" s="54"/>
      <c r="C41" s="31" t="s">
        <v>16</v>
      </c>
      <c r="D41" s="39">
        <f>I10</f>
        <v>49</v>
      </c>
      <c r="E41" s="36">
        <f>J10</f>
        <v>0</v>
      </c>
      <c r="F41" s="37">
        <f>K10</f>
        <v>43</v>
      </c>
    </row>
    <row r="42" spans="2:37" ht="15.75" x14ac:dyDescent="0.3">
      <c r="B42" s="55" t="s">
        <v>10</v>
      </c>
      <c r="C42" s="30" t="s">
        <v>15</v>
      </c>
      <c r="D42" s="38">
        <f>E12</f>
        <v>18</v>
      </c>
      <c r="E42" s="33">
        <f>F12</f>
        <v>0</v>
      </c>
      <c r="F42" s="34">
        <f>G12</f>
        <v>18</v>
      </c>
    </row>
    <row r="43" spans="2:37" ht="16.5" thickBot="1" x14ac:dyDescent="0.35">
      <c r="B43" s="54"/>
      <c r="C43" s="31" t="s">
        <v>16</v>
      </c>
      <c r="D43" s="39">
        <f>I12</f>
        <v>18</v>
      </c>
      <c r="E43" s="36">
        <f>J12</f>
        <v>0</v>
      </c>
      <c r="F43" s="37">
        <f>K12</f>
        <v>18</v>
      </c>
    </row>
    <row r="44" spans="2:37" ht="15.75" x14ac:dyDescent="0.3">
      <c r="B44" s="55" t="s">
        <v>17</v>
      </c>
      <c r="C44" s="30" t="s">
        <v>15</v>
      </c>
      <c r="D44" s="38">
        <f>E14</f>
        <v>0</v>
      </c>
      <c r="E44" s="33">
        <f>F14</f>
        <v>0</v>
      </c>
      <c r="F44" s="34">
        <f>G14</f>
        <v>0</v>
      </c>
    </row>
    <row r="45" spans="2:37" ht="16.5" thickBot="1" x14ac:dyDescent="0.35">
      <c r="B45" s="54"/>
      <c r="C45" s="31" t="s">
        <v>16</v>
      </c>
      <c r="D45" s="39">
        <f>I14</f>
        <v>0</v>
      </c>
      <c r="E45" s="36">
        <f>J14</f>
        <v>0</v>
      </c>
      <c r="F45" s="37">
        <f>K14</f>
        <v>0</v>
      </c>
    </row>
    <row r="46" spans="2:37" ht="15.75" x14ac:dyDescent="0.3">
      <c r="B46" s="55" t="s">
        <v>18</v>
      </c>
      <c r="C46" s="30" t="s">
        <v>15</v>
      </c>
      <c r="D46" s="38">
        <f>E16</f>
        <v>33</v>
      </c>
      <c r="E46" s="33">
        <f>F16</f>
        <v>3</v>
      </c>
      <c r="F46" s="34">
        <f>G16</f>
        <v>80</v>
      </c>
    </row>
    <row r="47" spans="2:37" ht="16.5" thickBot="1" x14ac:dyDescent="0.35">
      <c r="B47" s="54"/>
      <c r="C47" s="31" t="s">
        <v>16</v>
      </c>
      <c r="D47" s="39">
        <f>I16</f>
        <v>80</v>
      </c>
      <c r="E47" s="36">
        <f>J17</f>
        <v>0</v>
      </c>
      <c r="F47" s="37">
        <f>K16</f>
        <v>49</v>
      </c>
    </row>
    <row r="48" spans="2:37" ht="15.75" thickBot="1" x14ac:dyDescent="0.3"/>
    <row r="49" spans="2:6" ht="15" customHeight="1" x14ac:dyDescent="0.25">
      <c r="B49" s="47" t="s">
        <v>20</v>
      </c>
      <c r="C49" s="48"/>
      <c r="D49" s="48"/>
      <c r="E49" s="48"/>
      <c r="F49" s="49"/>
    </row>
    <row r="50" spans="2:6" ht="15.75" customHeight="1" thickBot="1" x14ac:dyDescent="0.3">
      <c r="B50" s="50"/>
      <c r="C50" s="51"/>
      <c r="D50" s="51"/>
      <c r="E50" s="51"/>
      <c r="F50" s="52"/>
    </row>
    <row r="51" spans="2:6" ht="45" customHeight="1" thickBot="1" x14ac:dyDescent="0.3">
      <c r="B51" s="3" t="s">
        <v>2</v>
      </c>
      <c r="C51" s="5" t="s">
        <v>12</v>
      </c>
      <c r="D51" s="9" t="s">
        <v>13</v>
      </c>
      <c r="E51" s="10" t="s">
        <v>33</v>
      </c>
      <c r="F51" s="11" t="s">
        <v>14</v>
      </c>
    </row>
    <row r="52" spans="2:6" ht="15.75" x14ac:dyDescent="0.3">
      <c r="B52" s="55" t="s">
        <v>7</v>
      </c>
      <c r="C52" s="30" t="s">
        <v>15</v>
      </c>
      <c r="D52" s="38">
        <f>E9</f>
        <v>0</v>
      </c>
      <c r="E52" s="33">
        <f>F9</f>
        <v>0</v>
      </c>
      <c r="F52" s="34">
        <f>G9</f>
        <v>0</v>
      </c>
    </row>
    <row r="53" spans="2:6" ht="16.5" thickBot="1" x14ac:dyDescent="0.35">
      <c r="B53" s="54"/>
      <c r="C53" s="31" t="s">
        <v>16</v>
      </c>
      <c r="D53" s="39">
        <f>I9</f>
        <v>0</v>
      </c>
      <c r="E53" s="36">
        <f>J9</f>
        <v>0</v>
      </c>
      <c r="F53" s="37">
        <f>K9</f>
        <v>0</v>
      </c>
    </row>
    <row r="54" spans="2:6" ht="15.75" x14ac:dyDescent="0.3">
      <c r="B54" s="55" t="s">
        <v>9</v>
      </c>
      <c r="C54" s="30" t="s">
        <v>15</v>
      </c>
      <c r="D54" s="38">
        <f>E11</f>
        <v>26</v>
      </c>
      <c r="E54" s="33">
        <f>F11</f>
        <v>1</v>
      </c>
      <c r="F54" s="34">
        <f>G11</f>
        <v>42</v>
      </c>
    </row>
    <row r="55" spans="2:6" ht="16.5" thickBot="1" x14ac:dyDescent="0.35">
      <c r="B55" s="54"/>
      <c r="C55" s="31" t="s">
        <v>16</v>
      </c>
      <c r="D55" s="39">
        <f>I11</f>
        <v>42</v>
      </c>
      <c r="E55" s="36">
        <f>J11</f>
        <v>0</v>
      </c>
      <c r="F55" s="37">
        <f>K11</f>
        <v>32</v>
      </c>
    </row>
    <row r="56" spans="2:6" ht="15.75" x14ac:dyDescent="0.3">
      <c r="B56" s="55" t="s">
        <v>10</v>
      </c>
      <c r="C56" s="30" t="s">
        <v>15</v>
      </c>
      <c r="D56" s="38">
        <f>E13</f>
        <v>10</v>
      </c>
      <c r="E56" s="33">
        <f>F13</f>
        <v>0</v>
      </c>
      <c r="F56" s="34">
        <f>G13</f>
        <v>10</v>
      </c>
    </row>
    <row r="57" spans="2:6" ht="16.5" thickBot="1" x14ac:dyDescent="0.35">
      <c r="B57" s="54"/>
      <c r="C57" s="31" t="s">
        <v>16</v>
      </c>
      <c r="D57" s="39">
        <f>I13</f>
        <v>10</v>
      </c>
      <c r="E57" s="36">
        <f>J13</f>
        <v>0</v>
      </c>
      <c r="F57" s="37">
        <f>K13</f>
        <v>10</v>
      </c>
    </row>
    <row r="58" spans="2:6" ht="15.75" x14ac:dyDescent="0.3">
      <c r="B58" s="55" t="s">
        <v>17</v>
      </c>
      <c r="C58" s="30" t="s">
        <v>15</v>
      </c>
      <c r="D58" s="38">
        <f>E15</f>
        <v>0</v>
      </c>
      <c r="E58" s="33">
        <f>F15</f>
        <v>0</v>
      </c>
      <c r="F58" s="34">
        <f>G15</f>
        <v>0</v>
      </c>
    </row>
    <row r="59" spans="2:6" ht="16.5" thickBot="1" x14ac:dyDescent="0.35">
      <c r="B59" s="54"/>
      <c r="C59" s="31" t="s">
        <v>16</v>
      </c>
      <c r="D59" s="39">
        <f>I15</f>
        <v>0</v>
      </c>
      <c r="E59" s="36">
        <f>J15</f>
        <v>0</v>
      </c>
      <c r="F59" s="37">
        <f>K15</f>
        <v>0</v>
      </c>
    </row>
    <row r="60" spans="2:6" ht="15.75" x14ac:dyDescent="0.3">
      <c r="B60" s="55" t="s">
        <v>18</v>
      </c>
      <c r="C60" s="30" t="s">
        <v>15</v>
      </c>
      <c r="D60" s="38">
        <f>E17</f>
        <v>69</v>
      </c>
      <c r="E60" s="33">
        <f>F17</f>
        <v>2</v>
      </c>
      <c r="F60" s="34">
        <f>G17</f>
        <v>103</v>
      </c>
    </row>
    <row r="61" spans="2:6" ht="16.5" thickBot="1" x14ac:dyDescent="0.35">
      <c r="B61" s="54"/>
      <c r="C61" s="31" t="s">
        <v>16</v>
      </c>
      <c r="D61" s="39">
        <f>I17</f>
        <v>103</v>
      </c>
      <c r="E61" s="36">
        <f>J17</f>
        <v>0</v>
      </c>
      <c r="F61" s="37">
        <f>K17</f>
        <v>91</v>
      </c>
    </row>
    <row r="62" spans="2:6" ht="15.75" thickBot="1" x14ac:dyDescent="0.3"/>
    <row r="63" spans="2:6" ht="15" customHeight="1" x14ac:dyDescent="0.25">
      <c r="B63" s="47" t="s">
        <v>25</v>
      </c>
      <c r="C63" s="48"/>
      <c r="D63" s="48"/>
      <c r="E63" s="48"/>
      <c r="F63" s="49"/>
    </row>
    <row r="64" spans="2:6" ht="15.75" customHeight="1" thickBot="1" x14ac:dyDescent="0.3">
      <c r="B64" s="50"/>
      <c r="C64" s="51"/>
      <c r="D64" s="51"/>
      <c r="E64" s="51"/>
      <c r="F64" s="52"/>
    </row>
    <row r="65" spans="2:6" ht="45" customHeight="1" thickBot="1" x14ac:dyDescent="0.3">
      <c r="B65" s="3" t="s">
        <v>2</v>
      </c>
      <c r="C65" s="5" t="s">
        <v>12</v>
      </c>
      <c r="D65" s="9" t="s">
        <v>13</v>
      </c>
      <c r="E65" s="10" t="s">
        <v>33</v>
      </c>
      <c r="F65" s="11" t="s">
        <v>14</v>
      </c>
    </row>
    <row r="66" spans="2:6" ht="15.75" x14ac:dyDescent="0.3">
      <c r="B66" s="43" t="s">
        <v>28</v>
      </c>
      <c r="C66" s="30" t="s">
        <v>15</v>
      </c>
      <c r="D66" s="38">
        <f>E20</f>
        <v>0</v>
      </c>
      <c r="E66" s="33">
        <f>F20</f>
        <v>0</v>
      </c>
      <c r="F66" s="34">
        <f>G20</f>
        <v>0</v>
      </c>
    </row>
    <row r="67" spans="2:6" ht="16.5" thickBot="1" x14ac:dyDescent="0.35">
      <c r="B67" s="44"/>
      <c r="C67" s="31" t="s">
        <v>16</v>
      </c>
      <c r="D67" s="39">
        <f>I20</f>
        <v>0</v>
      </c>
      <c r="E67" s="36">
        <f>J20</f>
        <v>0</v>
      </c>
      <c r="F67" s="37">
        <f>K20</f>
        <v>0</v>
      </c>
    </row>
    <row r="68" spans="2:6" ht="15.75" x14ac:dyDescent="0.3">
      <c r="B68" s="43" t="s">
        <v>29</v>
      </c>
      <c r="C68" s="30" t="s">
        <v>15</v>
      </c>
      <c r="D68" s="38">
        <f>E21</f>
        <v>0</v>
      </c>
      <c r="E68" s="33">
        <f>F21</f>
        <v>0</v>
      </c>
      <c r="F68" s="34">
        <f>G21</f>
        <v>0</v>
      </c>
    </row>
    <row r="69" spans="2:6" ht="16.5" thickBot="1" x14ac:dyDescent="0.35">
      <c r="B69" s="44"/>
      <c r="C69" s="31" t="s">
        <v>16</v>
      </c>
      <c r="D69" s="39">
        <f>I21</f>
        <v>0</v>
      </c>
      <c r="E69" s="36">
        <f>J21</f>
        <v>0</v>
      </c>
      <c r="F69" s="37">
        <f>K21</f>
        <v>0</v>
      </c>
    </row>
    <row r="70" spans="2:6" ht="15.75" x14ac:dyDescent="0.3">
      <c r="B70" s="55" t="s">
        <v>7</v>
      </c>
      <c r="C70" s="30" t="s">
        <v>15</v>
      </c>
      <c r="D70" s="38">
        <f>E22</f>
        <v>0</v>
      </c>
      <c r="E70" s="33">
        <f>F22</f>
        <v>0</v>
      </c>
      <c r="F70" s="34">
        <f>G22</f>
        <v>0</v>
      </c>
    </row>
    <row r="71" spans="2:6" ht="16.5" thickBot="1" x14ac:dyDescent="0.35">
      <c r="B71" s="54"/>
      <c r="C71" s="31" t="s">
        <v>16</v>
      </c>
      <c r="D71" s="39">
        <f>I22</f>
        <v>0</v>
      </c>
      <c r="E71" s="36">
        <f>J22</f>
        <v>0</v>
      </c>
      <c r="F71" s="37">
        <f>K22</f>
        <v>0</v>
      </c>
    </row>
    <row r="72" spans="2:6" ht="15.75" x14ac:dyDescent="0.3">
      <c r="B72" s="55" t="s">
        <v>9</v>
      </c>
      <c r="C72" s="30" t="s">
        <v>15</v>
      </c>
      <c r="D72" s="38">
        <f>E24</f>
        <v>0</v>
      </c>
      <c r="E72" s="33">
        <f>F24</f>
        <v>0</v>
      </c>
      <c r="F72" s="34">
        <f>G24</f>
        <v>0</v>
      </c>
    </row>
    <row r="73" spans="2:6" ht="16.5" thickBot="1" x14ac:dyDescent="0.35">
      <c r="B73" s="54"/>
      <c r="C73" s="31" t="s">
        <v>16</v>
      </c>
      <c r="D73" s="39">
        <f>I24</f>
        <v>0</v>
      </c>
      <c r="E73" s="36">
        <f>J24</f>
        <v>0</v>
      </c>
      <c r="F73" s="37">
        <f>K24</f>
        <v>0</v>
      </c>
    </row>
    <row r="74" spans="2:6" ht="15.75" x14ac:dyDescent="0.3">
      <c r="B74" s="43" t="s">
        <v>26</v>
      </c>
      <c r="C74" s="30" t="s">
        <v>15</v>
      </c>
      <c r="D74" s="38">
        <f>E26</f>
        <v>0</v>
      </c>
      <c r="E74" s="33">
        <f>F26</f>
        <v>0</v>
      </c>
      <c r="F74" s="34">
        <f>G26</f>
        <v>0</v>
      </c>
    </row>
    <row r="75" spans="2:6" ht="16.5" thickBot="1" x14ac:dyDescent="0.35">
      <c r="B75" s="44"/>
      <c r="C75" s="31" t="s">
        <v>16</v>
      </c>
      <c r="D75" s="39">
        <f>I26</f>
        <v>0</v>
      </c>
      <c r="E75" s="36">
        <f>J26</f>
        <v>0</v>
      </c>
      <c r="F75" s="37">
        <f>K26</f>
        <v>0</v>
      </c>
    </row>
    <row r="76" spans="2:6" ht="15.75" customHeight="1" x14ac:dyDescent="0.3">
      <c r="B76" s="45" t="s">
        <v>30</v>
      </c>
      <c r="C76" s="30" t="s">
        <v>15</v>
      </c>
      <c r="D76" s="38">
        <f>E28</f>
        <v>0</v>
      </c>
      <c r="E76" s="33">
        <f>F28</f>
        <v>0</v>
      </c>
      <c r="F76" s="34">
        <f>G28</f>
        <v>0</v>
      </c>
    </row>
    <row r="77" spans="2:6" ht="16.5" thickBot="1" x14ac:dyDescent="0.35">
      <c r="B77" s="46"/>
      <c r="C77" s="31" t="s">
        <v>16</v>
      </c>
      <c r="D77" s="39">
        <f>I28</f>
        <v>0</v>
      </c>
      <c r="E77" s="36">
        <f>J28</f>
        <v>0</v>
      </c>
      <c r="F77" s="37">
        <f>K28</f>
        <v>0</v>
      </c>
    </row>
    <row r="78" spans="2:6" ht="16.5" thickBot="1" x14ac:dyDescent="0.35">
      <c r="B78" s="40"/>
      <c r="C78" s="41"/>
      <c r="D78" s="42"/>
      <c r="E78" s="42"/>
      <c r="F78" s="42"/>
    </row>
    <row r="79" spans="2:6" ht="15" customHeight="1" x14ac:dyDescent="0.25">
      <c r="B79" s="47" t="s">
        <v>27</v>
      </c>
      <c r="C79" s="48"/>
      <c r="D79" s="48"/>
      <c r="E79" s="48"/>
      <c r="F79" s="49"/>
    </row>
    <row r="80" spans="2:6" ht="15.75" customHeight="1" thickBot="1" x14ac:dyDescent="0.3">
      <c r="B80" s="50"/>
      <c r="C80" s="51"/>
      <c r="D80" s="51"/>
      <c r="E80" s="51"/>
      <c r="F80" s="52"/>
    </row>
    <row r="81" spans="2:6" ht="45" customHeight="1" thickBot="1" x14ac:dyDescent="0.3">
      <c r="B81" s="3" t="s">
        <v>2</v>
      </c>
      <c r="C81" s="5" t="s">
        <v>12</v>
      </c>
      <c r="D81" s="9" t="s">
        <v>13</v>
      </c>
      <c r="E81" s="10" t="s">
        <v>33</v>
      </c>
      <c r="F81" s="11" t="s">
        <v>14</v>
      </c>
    </row>
    <row r="82" spans="2:6" ht="15.75" x14ac:dyDescent="0.3">
      <c r="B82" s="53" t="s">
        <v>7</v>
      </c>
      <c r="C82" s="30" t="s">
        <v>15</v>
      </c>
      <c r="D82" s="32">
        <f>E23</f>
        <v>0</v>
      </c>
      <c r="E82" s="33">
        <f>F23</f>
        <v>0</v>
      </c>
      <c r="F82" s="34">
        <f>G23</f>
        <v>0</v>
      </c>
    </row>
    <row r="83" spans="2:6" ht="16.5" thickBot="1" x14ac:dyDescent="0.35">
      <c r="B83" s="54"/>
      <c r="C83" s="31" t="s">
        <v>16</v>
      </c>
      <c r="D83" s="35">
        <f>I23</f>
        <v>0</v>
      </c>
      <c r="E83" s="36">
        <f>J23</f>
        <v>0</v>
      </c>
      <c r="F83" s="37">
        <f>K23</f>
        <v>0</v>
      </c>
    </row>
    <row r="84" spans="2:6" ht="15.75" x14ac:dyDescent="0.3">
      <c r="B84" s="55" t="s">
        <v>9</v>
      </c>
      <c r="C84" s="30" t="s">
        <v>15</v>
      </c>
      <c r="D84" s="32">
        <f>E25</f>
        <v>0</v>
      </c>
      <c r="E84" s="33">
        <f>F25</f>
        <v>0</v>
      </c>
      <c r="F84" s="34">
        <f>G25</f>
        <v>0</v>
      </c>
    </row>
    <row r="85" spans="2:6" ht="16.5" thickBot="1" x14ac:dyDescent="0.35">
      <c r="B85" s="54"/>
      <c r="C85" s="31" t="s">
        <v>16</v>
      </c>
      <c r="D85" s="35">
        <f>I25</f>
        <v>0</v>
      </c>
      <c r="E85" s="36">
        <f>J25</f>
        <v>0</v>
      </c>
      <c r="F85" s="37">
        <f>K25</f>
        <v>0</v>
      </c>
    </row>
    <row r="86" spans="2:6" ht="15.75" customHeight="1" x14ac:dyDescent="0.3">
      <c r="B86" s="43" t="s">
        <v>26</v>
      </c>
      <c r="C86" s="30" t="s">
        <v>15</v>
      </c>
      <c r="D86" s="32">
        <f>E27</f>
        <v>0</v>
      </c>
      <c r="E86" s="33">
        <f>F27</f>
        <v>0</v>
      </c>
      <c r="F86" s="34">
        <f>G27</f>
        <v>0</v>
      </c>
    </row>
    <row r="87" spans="2:6" ht="16.5" thickBot="1" x14ac:dyDescent="0.35">
      <c r="B87" s="44"/>
      <c r="C87" s="31" t="s">
        <v>16</v>
      </c>
      <c r="D87" s="35">
        <f>I27</f>
        <v>0</v>
      </c>
      <c r="E87" s="36">
        <f>J27</f>
        <v>0</v>
      </c>
      <c r="F87" s="37">
        <f>K27</f>
        <v>0</v>
      </c>
    </row>
    <row r="88" spans="2:6" ht="15.75" customHeight="1" x14ac:dyDescent="0.3">
      <c r="B88" s="45" t="s">
        <v>30</v>
      </c>
      <c r="C88" s="30" t="s">
        <v>15</v>
      </c>
      <c r="D88" s="32">
        <f>E29</f>
        <v>0</v>
      </c>
      <c r="E88" s="33">
        <f>F29</f>
        <v>0</v>
      </c>
      <c r="F88" s="34">
        <f>G29</f>
        <v>0</v>
      </c>
    </row>
    <row r="89" spans="2:6" ht="16.5" thickBot="1" x14ac:dyDescent="0.35">
      <c r="B89" s="46"/>
      <c r="C89" s="31" t="s">
        <v>16</v>
      </c>
      <c r="D89" s="35">
        <f>I29</f>
        <v>0</v>
      </c>
      <c r="E89" s="36">
        <f>J29</f>
        <v>0</v>
      </c>
      <c r="F89" s="37">
        <f>K29</f>
        <v>0</v>
      </c>
    </row>
  </sheetData>
  <mergeCells count="48">
    <mergeCell ref="B3:B4"/>
    <mergeCell ref="C3:L3"/>
    <mergeCell ref="C4:C5"/>
    <mergeCell ref="D4:D5"/>
    <mergeCell ref="E4:H4"/>
    <mergeCell ref="I4:L4"/>
    <mergeCell ref="C16:C17"/>
    <mergeCell ref="D1:F1"/>
    <mergeCell ref="J1:L1"/>
    <mergeCell ref="D2:F2"/>
    <mergeCell ref="J2:L2"/>
    <mergeCell ref="C6:C7"/>
    <mergeCell ref="C8:C9"/>
    <mergeCell ref="C10:C11"/>
    <mergeCell ref="C12:C13"/>
    <mergeCell ref="C14:C15"/>
    <mergeCell ref="B42:B43"/>
    <mergeCell ref="C19:L19"/>
    <mergeCell ref="C20:C21"/>
    <mergeCell ref="C22:C23"/>
    <mergeCell ref="C24:C25"/>
    <mergeCell ref="C26:C27"/>
    <mergeCell ref="C28:C29"/>
    <mergeCell ref="B31:F32"/>
    <mergeCell ref="B34:B35"/>
    <mergeCell ref="B36:B37"/>
    <mergeCell ref="B38:B39"/>
    <mergeCell ref="B40:B41"/>
    <mergeCell ref="B70:B71"/>
    <mergeCell ref="B44:B45"/>
    <mergeCell ref="B46:B47"/>
    <mergeCell ref="B49:F50"/>
    <mergeCell ref="B52:B53"/>
    <mergeCell ref="B54:B55"/>
    <mergeCell ref="B56:B57"/>
    <mergeCell ref="B58:B59"/>
    <mergeCell ref="B60:B61"/>
    <mergeCell ref="B63:F64"/>
    <mergeCell ref="B66:B67"/>
    <mergeCell ref="B68:B69"/>
    <mergeCell ref="B86:B87"/>
    <mergeCell ref="B88:B89"/>
    <mergeCell ref="B72:B73"/>
    <mergeCell ref="B74:B75"/>
    <mergeCell ref="B76:B77"/>
    <mergeCell ref="B79:F80"/>
    <mergeCell ref="B82:B83"/>
    <mergeCell ref="B84:B85"/>
  </mergeCells>
  <conditionalFormatting sqref="H6:H17 H20:H29">
    <cfRule type="cellIs" dxfId="20" priority="3" operator="lessThan">
      <formula>0</formula>
    </cfRule>
  </conditionalFormatting>
  <conditionalFormatting sqref="L6:L17">
    <cfRule type="cellIs" dxfId="19" priority="2" operator="lessThan">
      <formula>0</formula>
    </cfRule>
  </conditionalFormatting>
  <conditionalFormatting sqref="L20:L29">
    <cfRule type="cellIs" dxfId="18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89"/>
  <sheetViews>
    <sheetView tabSelected="1" zoomScale="75" zoomScaleNormal="75" workbookViewId="0">
      <selection activeCell="F16" sqref="F16"/>
    </sheetView>
  </sheetViews>
  <sheetFormatPr defaultRowHeight="15" x14ac:dyDescent="0.25"/>
  <cols>
    <col min="2" max="2" width="16" customWidth="1"/>
    <col min="3" max="3" width="22.28515625" customWidth="1"/>
    <col min="4" max="4" width="11.28515625" customWidth="1"/>
    <col min="5" max="12" width="12.5703125" customWidth="1"/>
  </cols>
  <sheetData>
    <row r="1" spans="1:14" ht="18.75" customHeight="1" x14ac:dyDescent="0.25">
      <c r="A1" s="1"/>
      <c r="C1" s="13" t="s">
        <v>15</v>
      </c>
      <c r="D1" s="59"/>
      <c r="E1" s="60"/>
      <c r="F1" s="61"/>
      <c r="I1" s="14" t="s">
        <v>16</v>
      </c>
      <c r="J1" s="62"/>
      <c r="K1" s="63"/>
      <c r="L1" s="64"/>
    </row>
    <row r="2" spans="1:14" ht="18.75" customHeight="1" x14ac:dyDescent="0.25">
      <c r="C2" s="13" t="s">
        <v>31</v>
      </c>
      <c r="D2" s="59"/>
      <c r="E2" s="60"/>
      <c r="F2" s="61"/>
      <c r="I2" s="14" t="s">
        <v>31</v>
      </c>
      <c r="J2" s="62"/>
      <c r="K2" s="63"/>
      <c r="L2" s="64"/>
    </row>
    <row r="3" spans="1:14" ht="24" thickBot="1" x14ac:dyDescent="0.3">
      <c r="B3" s="66"/>
      <c r="C3" s="67" t="s">
        <v>24</v>
      </c>
      <c r="D3" s="67"/>
      <c r="E3" s="67"/>
      <c r="F3" s="67"/>
      <c r="G3" s="67"/>
      <c r="H3" s="67"/>
      <c r="I3" s="67"/>
      <c r="J3" s="67"/>
      <c r="K3" s="67"/>
      <c r="L3" s="67"/>
    </row>
    <row r="4" spans="1:14" ht="19.5" thickBot="1" x14ac:dyDescent="0.3">
      <c r="B4" s="66"/>
      <c r="C4" s="55" t="s">
        <v>2</v>
      </c>
      <c r="D4" s="55" t="s">
        <v>3</v>
      </c>
      <c r="E4" s="69" t="s">
        <v>0</v>
      </c>
      <c r="F4" s="70"/>
      <c r="G4" s="70"/>
      <c r="H4" s="71"/>
      <c r="I4" s="72" t="s">
        <v>1</v>
      </c>
      <c r="J4" s="73"/>
      <c r="K4" s="73"/>
      <c r="L4" s="74"/>
    </row>
    <row r="5" spans="1:14" ht="32.25" thickBot="1" x14ac:dyDescent="0.3">
      <c r="B5" s="2"/>
      <c r="C5" s="54"/>
      <c r="D5" s="68"/>
      <c r="E5" s="12" t="s">
        <v>4</v>
      </c>
      <c r="F5" s="12" t="s">
        <v>32</v>
      </c>
      <c r="G5" s="12" t="s">
        <v>5</v>
      </c>
      <c r="H5" s="12" t="s">
        <v>6</v>
      </c>
      <c r="I5" s="8" t="s">
        <v>4</v>
      </c>
      <c r="J5" s="12" t="s">
        <v>32</v>
      </c>
      <c r="K5" s="12" t="s">
        <v>5</v>
      </c>
      <c r="L5" s="15" t="s">
        <v>6</v>
      </c>
    </row>
    <row r="6" spans="1:14" ht="16.5" customHeight="1" x14ac:dyDescent="0.25">
      <c r="B6" s="2"/>
      <c r="C6" s="45" t="s">
        <v>21</v>
      </c>
      <c r="D6" s="16">
        <v>3122</v>
      </c>
      <c r="E6" s="17">
        <v>72</v>
      </c>
      <c r="F6" s="18"/>
      <c r="G6" s="18"/>
      <c r="H6" s="19">
        <f t="shared" ref="H6:H17" si="0">(E6-G6)+M6</f>
        <v>72</v>
      </c>
      <c r="I6" s="18">
        <f t="shared" ref="I6:I17" si="1">G6</f>
        <v>0</v>
      </c>
      <c r="J6" s="20"/>
      <c r="K6" s="17"/>
      <c r="L6" s="19">
        <f t="shared" ref="L6:L17" si="2">(I6-K6)+N6</f>
        <v>0</v>
      </c>
      <c r="M6">
        <f t="shared" ref="M6:M17" si="3">F6*20</f>
        <v>0</v>
      </c>
      <c r="N6">
        <f t="shared" ref="N6:N17" si="4">J6*20</f>
        <v>0</v>
      </c>
    </row>
    <row r="7" spans="1:14" ht="15.75" customHeight="1" thickBot="1" x14ac:dyDescent="0.3">
      <c r="B7" s="2"/>
      <c r="C7" s="46"/>
      <c r="D7" s="21">
        <v>3125</v>
      </c>
      <c r="E7" s="22"/>
      <c r="F7" s="23"/>
      <c r="G7" s="23"/>
      <c r="H7" s="24">
        <f t="shared" si="0"/>
        <v>0</v>
      </c>
      <c r="I7" s="23">
        <f t="shared" si="1"/>
        <v>0</v>
      </c>
      <c r="J7" s="25"/>
      <c r="K7" s="22"/>
      <c r="L7" s="24">
        <f t="shared" si="2"/>
        <v>0</v>
      </c>
      <c r="M7">
        <f t="shared" si="3"/>
        <v>0</v>
      </c>
      <c r="N7">
        <f t="shared" si="4"/>
        <v>0</v>
      </c>
    </row>
    <row r="8" spans="1:14" ht="15.75" x14ac:dyDescent="0.25">
      <c r="B8" s="2"/>
      <c r="C8" s="45" t="s">
        <v>7</v>
      </c>
      <c r="D8" s="16" t="s">
        <v>8</v>
      </c>
      <c r="E8" s="17"/>
      <c r="F8" s="18"/>
      <c r="G8" s="18"/>
      <c r="H8" s="19">
        <f t="shared" si="0"/>
        <v>0</v>
      </c>
      <c r="I8" s="18">
        <f t="shared" si="1"/>
        <v>0</v>
      </c>
      <c r="J8" s="20"/>
      <c r="K8" s="17"/>
      <c r="L8" s="19">
        <f t="shared" si="2"/>
        <v>0</v>
      </c>
      <c r="M8">
        <f t="shared" si="3"/>
        <v>0</v>
      </c>
      <c r="N8">
        <f t="shared" si="4"/>
        <v>0</v>
      </c>
    </row>
    <row r="9" spans="1:14" ht="16.5" thickBot="1" x14ac:dyDescent="0.3">
      <c r="B9" s="2"/>
      <c r="C9" s="46"/>
      <c r="D9" s="26" t="s">
        <v>22</v>
      </c>
      <c r="E9" s="22"/>
      <c r="F9" s="23"/>
      <c r="G9" s="23"/>
      <c r="H9" s="24">
        <f t="shared" si="0"/>
        <v>0</v>
      </c>
      <c r="I9" s="23">
        <f t="shared" si="1"/>
        <v>0</v>
      </c>
      <c r="J9" s="25"/>
      <c r="K9" s="22"/>
      <c r="L9" s="24">
        <f t="shared" si="2"/>
        <v>0</v>
      </c>
      <c r="M9">
        <f t="shared" si="3"/>
        <v>0</v>
      </c>
      <c r="N9">
        <f t="shared" si="4"/>
        <v>0</v>
      </c>
    </row>
    <row r="10" spans="1:14" ht="15.75" x14ac:dyDescent="0.25">
      <c r="B10" s="2"/>
      <c r="C10" s="45" t="s">
        <v>9</v>
      </c>
      <c r="D10" s="16" t="s">
        <v>8</v>
      </c>
      <c r="E10" s="17">
        <v>42</v>
      </c>
      <c r="F10" s="18"/>
      <c r="G10" s="18"/>
      <c r="H10" s="19">
        <f t="shared" si="0"/>
        <v>42</v>
      </c>
      <c r="I10" s="18">
        <f t="shared" si="1"/>
        <v>0</v>
      </c>
      <c r="J10" s="20"/>
      <c r="K10" s="17"/>
      <c r="L10" s="19">
        <f t="shared" si="2"/>
        <v>0</v>
      </c>
      <c r="M10">
        <f t="shared" si="3"/>
        <v>0</v>
      </c>
      <c r="N10">
        <f t="shared" si="4"/>
        <v>0</v>
      </c>
    </row>
    <row r="11" spans="1:14" ht="16.5" thickBot="1" x14ac:dyDescent="0.3">
      <c r="B11" s="2"/>
      <c r="C11" s="46"/>
      <c r="D11" s="26" t="s">
        <v>22</v>
      </c>
      <c r="E11" s="22">
        <v>32</v>
      </c>
      <c r="F11" s="23">
        <v>1</v>
      </c>
      <c r="G11" s="23"/>
      <c r="H11" s="24">
        <f t="shared" si="0"/>
        <v>52</v>
      </c>
      <c r="I11" s="23">
        <f t="shared" si="1"/>
        <v>0</v>
      </c>
      <c r="J11" s="25"/>
      <c r="K11" s="22"/>
      <c r="L11" s="24">
        <f t="shared" si="2"/>
        <v>0</v>
      </c>
      <c r="M11">
        <f t="shared" si="3"/>
        <v>20</v>
      </c>
      <c r="N11">
        <f t="shared" si="4"/>
        <v>0</v>
      </c>
    </row>
    <row r="12" spans="1:14" ht="15.75" x14ac:dyDescent="0.25">
      <c r="B12" s="2"/>
      <c r="C12" s="65" t="s">
        <v>10</v>
      </c>
      <c r="D12" s="16" t="s">
        <v>8</v>
      </c>
      <c r="E12" s="17">
        <v>18</v>
      </c>
      <c r="F12" s="18"/>
      <c r="G12" s="18"/>
      <c r="H12" s="19">
        <f t="shared" si="0"/>
        <v>18</v>
      </c>
      <c r="I12" s="18">
        <f t="shared" si="1"/>
        <v>0</v>
      </c>
      <c r="J12" s="20"/>
      <c r="K12" s="17"/>
      <c r="L12" s="19">
        <f t="shared" si="2"/>
        <v>0</v>
      </c>
      <c r="M12">
        <f t="shared" si="3"/>
        <v>0</v>
      </c>
      <c r="N12">
        <f t="shared" si="4"/>
        <v>0</v>
      </c>
    </row>
    <row r="13" spans="1:14" ht="16.5" thickBot="1" x14ac:dyDescent="0.3">
      <c r="B13" s="2"/>
      <c r="C13" s="46"/>
      <c r="D13" s="26" t="s">
        <v>22</v>
      </c>
      <c r="E13" s="22">
        <v>10</v>
      </c>
      <c r="F13" s="23"/>
      <c r="G13" s="23"/>
      <c r="H13" s="24">
        <f t="shared" si="0"/>
        <v>10</v>
      </c>
      <c r="I13" s="23">
        <f t="shared" si="1"/>
        <v>0</v>
      </c>
      <c r="J13" s="25"/>
      <c r="K13" s="22"/>
      <c r="L13" s="24">
        <f t="shared" si="2"/>
        <v>0</v>
      </c>
      <c r="M13">
        <f t="shared" si="3"/>
        <v>0</v>
      </c>
      <c r="N13">
        <f t="shared" si="4"/>
        <v>0</v>
      </c>
    </row>
    <row r="14" spans="1:14" ht="15.75" x14ac:dyDescent="0.25">
      <c r="B14" s="2"/>
      <c r="C14" s="56" t="s">
        <v>17</v>
      </c>
      <c r="D14" s="16" t="s">
        <v>8</v>
      </c>
      <c r="E14" s="17"/>
      <c r="F14" s="18"/>
      <c r="G14" s="18"/>
      <c r="H14" s="19">
        <f t="shared" si="0"/>
        <v>0</v>
      </c>
      <c r="I14" s="18">
        <f t="shared" si="1"/>
        <v>0</v>
      </c>
      <c r="J14" s="20"/>
      <c r="K14" s="17"/>
      <c r="L14" s="19">
        <f t="shared" si="2"/>
        <v>0</v>
      </c>
      <c r="M14">
        <f t="shared" si="3"/>
        <v>0</v>
      </c>
      <c r="N14">
        <f t="shared" si="4"/>
        <v>0</v>
      </c>
    </row>
    <row r="15" spans="1:14" ht="16.5" thickBot="1" x14ac:dyDescent="0.3">
      <c r="B15" s="2"/>
      <c r="C15" s="57"/>
      <c r="D15" s="26" t="s">
        <v>22</v>
      </c>
      <c r="E15" s="22"/>
      <c r="F15" s="23"/>
      <c r="G15" s="23"/>
      <c r="H15" s="24">
        <f t="shared" si="0"/>
        <v>0</v>
      </c>
      <c r="I15" s="23">
        <f t="shared" si="1"/>
        <v>0</v>
      </c>
      <c r="J15" s="25"/>
      <c r="K15" s="22"/>
      <c r="L15" s="24">
        <f t="shared" si="2"/>
        <v>0</v>
      </c>
      <c r="M15">
        <f t="shared" si="3"/>
        <v>0</v>
      </c>
      <c r="N15">
        <f t="shared" si="4"/>
        <v>0</v>
      </c>
    </row>
    <row r="16" spans="1:14" ht="15.75" x14ac:dyDescent="0.25">
      <c r="B16" s="2"/>
      <c r="C16" s="56" t="s">
        <v>18</v>
      </c>
      <c r="D16" s="16" t="s">
        <v>8</v>
      </c>
      <c r="E16" s="18">
        <v>59</v>
      </c>
      <c r="F16" s="18">
        <v>2</v>
      </c>
      <c r="G16" s="18"/>
      <c r="H16" s="19">
        <f t="shared" si="0"/>
        <v>99</v>
      </c>
      <c r="I16" s="18">
        <f t="shared" si="1"/>
        <v>0</v>
      </c>
      <c r="J16" s="20"/>
      <c r="K16" s="18"/>
      <c r="L16" s="19">
        <f t="shared" si="2"/>
        <v>0</v>
      </c>
      <c r="M16">
        <f t="shared" si="3"/>
        <v>40</v>
      </c>
      <c r="N16">
        <f t="shared" si="4"/>
        <v>0</v>
      </c>
    </row>
    <row r="17" spans="2:37" ht="16.5" thickBot="1" x14ac:dyDescent="0.3">
      <c r="B17" s="2"/>
      <c r="C17" s="57"/>
      <c r="D17" s="26" t="s">
        <v>22</v>
      </c>
      <c r="E17" s="23">
        <v>90</v>
      </c>
      <c r="F17" s="23">
        <v>1</v>
      </c>
      <c r="G17" s="23"/>
      <c r="H17" s="24">
        <f t="shared" si="0"/>
        <v>110</v>
      </c>
      <c r="I17" s="23">
        <f t="shared" si="1"/>
        <v>0</v>
      </c>
      <c r="J17" s="25"/>
      <c r="K17" s="23"/>
      <c r="L17" s="24">
        <f t="shared" si="2"/>
        <v>0</v>
      </c>
      <c r="M17">
        <f t="shared" si="3"/>
        <v>20</v>
      </c>
      <c r="N17">
        <f t="shared" si="4"/>
        <v>0</v>
      </c>
    </row>
    <row r="18" spans="2:37" ht="15.75" x14ac:dyDescent="0.25">
      <c r="B18" s="2"/>
      <c r="C18" s="7"/>
      <c r="D18" s="6"/>
      <c r="E18" s="7"/>
      <c r="F18" s="7"/>
      <c r="G18" s="7"/>
      <c r="H18" s="7"/>
      <c r="I18" s="7"/>
      <c r="J18" s="7"/>
      <c r="K18" s="7"/>
      <c r="L18" s="7"/>
    </row>
    <row r="19" spans="2:37" ht="24" thickBot="1" x14ac:dyDescent="0.3">
      <c r="B19" s="2"/>
      <c r="C19" s="58" t="s">
        <v>11</v>
      </c>
      <c r="D19" s="58"/>
      <c r="E19" s="58"/>
      <c r="F19" s="58"/>
      <c r="G19" s="58"/>
      <c r="H19" s="58"/>
      <c r="I19" s="58"/>
      <c r="J19" s="58"/>
      <c r="K19" s="58"/>
      <c r="L19" s="58"/>
    </row>
    <row r="20" spans="2:37" ht="15.75" x14ac:dyDescent="0.25">
      <c r="B20" s="2"/>
      <c r="C20" s="45" t="s">
        <v>21</v>
      </c>
      <c r="D20" s="27">
        <v>3122</v>
      </c>
      <c r="E20" s="18"/>
      <c r="F20" s="18"/>
      <c r="G20" s="18"/>
      <c r="H20" s="19">
        <f t="shared" ref="H20:H29" si="5">(E20-G20)+M20</f>
        <v>0</v>
      </c>
      <c r="I20" s="18">
        <f t="shared" ref="I20:I29" si="6">G20</f>
        <v>0</v>
      </c>
      <c r="J20" s="18"/>
      <c r="K20" s="28"/>
      <c r="L20" s="19">
        <f t="shared" ref="L20:L29" si="7">(I20-K20)+N20</f>
        <v>0</v>
      </c>
      <c r="M20">
        <f t="shared" ref="M20:M29" si="8">F20*20</f>
        <v>0</v>
      </c>
      <c r="N20">
        <f t="shared" ref="N20:N29" si="9">J20*20</f>
        <v>0</v>
      </c>
    </row>
    <row r="21" spans="2:37" ht="16.5" thickBot="1" x14ac:dyDescent="0.3">
      <c r="B21" s="2"/>
      <c r="C21" s="46"/>
      <c r="D21" s="21">
        <v>3125</v>
      </c>
      <c r="E21" s="29"/>
      <c r="F21" s="23"/>
      <c r="G21" s="29"/>
      <c r="H21" s="24">
        <f t="shared" si="5"/>
        <v>0</v>
      </c>
      <c r="I21" s="23">
        <f t="shared" si="6"/>
        <v>0</v>
      </c>
      <c r="J21" s="23"/>
      <c r="K21" s="29"/>
      <c r="L21" s="24">
        <f t="shared" si="7"/>
        <v>0</v>
      </c>
      <c r="M21">
        <f t="shared" si="8"/>
        <v>0</v>
      </c>
      <c r="N21">
        <f t="shared" si="9"/>
        <v>0</v>
      </c>
    </row>
    <row r="22" spans="2:37" ht="15.75" x14ac:dyDescent="0.25">
      <c r="B22" s="2"/>
      <c r="C22" s="45" t="s">
        <v>7</v>
      </c>
      <c r="D22" s="16" t="s">
        <v>8</v>
      </c>
      <c r="E22" s="28"/>
      <c r="F22" s="18"/>
      <c r="G22" s="28"/>
      <c r="H22" s="19">
        <f t="shared" si="5"/>
        <v>0</v>
      </c>
      <c r="I22" s="18">
        <f>G22</f>
        <v>0</v>
      </c>
      <c r="J22" s="18"/>
      <c r="K22" s="28"/>
      <c r="L22" s="19">
        <f t="shared" si="7"/>
        <v>0</v>
      </c>
      <c r="M22">
        <f t="shared" si="8"/>
        <v>0</v>
      </c>
      <c r="N22">
        <f t="shared" si="9"/>
        <v>0</v>
      </c>
    </row>
    <row r="23" spans="2:37" ht="16.5" thickBot="1" x14ac:dyDescent="0.3">
      <c r="B23" s="2"/>
      <c r="C23" s="46"/>
      <c r="D23" s="26" t="s">
        <v>22</v>
      </c>
      <c r="E23" s="29"/>
      <c r="F23" s="23"/>
      <c r="G23" s="29"/>
      <c r="H23" s="24">
        <f t="shared" si="5"/>
        <v>0</v>
      </c>
      <c r="I23" s="23">
        <f t="shared" si="6"/>
        <v>0</v>
      </c>
      <c r="J23" s="23"/>
      <c r="K23" s="29"/>
      <c r="L23" s="24">
        <f t="shared" si="7"/>
        <v>0</v>
      </c>
      <c r="M23">
        <f t="shared" si="8"/>
        <v>0</v>
      </c>
      <c r="N23">
        <f t="shared" si="9"/>
        <v>0</v>
      </c>
    </row>
    <row r="24" spans="2:37" ht="15.75" x14ac:dyDescent="0.25">
      <c r="B24" s="2"/>
      <c r="C24" s="45" t="s">
        <v>9</v>
      </c>
      <c r="D24" s="16" t="s">
        <v>8</v>
      </c>
      <c r="E24" s="28"/>
      <c r="F24" s="18"/>
      <c r="G24" s="28"/>
      <c r="H24" s="19">
        <f t="shared" si="5"/>
        <v>0</v>
      </c>
      <c r="I24" s="18">
        <f t="shared" si="6"/>
        <v>0</v>
      </c>
      <c r="J24" s="18"/>
      <c r="K24" s="28"/>
      <c r="L24" s="19">
        <f t="shared" si="7"/>
        <v>0</v>
      </c>
      <c r="M24">
        <f t="shared" si="8"/>
        <v>0</v>
      </c>
      <c r="N24">
        <f t="shared" si="9"/>
        <v>0</v>
      </c>
    </row>
    <row r="25" spans="2:37" ht="16.5" thickBot="1" x14ac:dyDescent="0.3">
      <c r="B25" s="2"/>
      <c r="C25" s="46"/>
      <c r="D25" s="26" t="s">
        <v>22</v>
      </c>
      <c r="E25" s="29"/>
      <c r="F25" s="23"/>
      <c r="G25" s="29"/>
      <c r="H25" s="24">
        <f t="shared" si="5"/>
        <v>0</v>
      </c>
      <c r="I25" s="23">
        <f t="shared" si="6"/>
        <v>0</v>
      </c>
      <c r="J25" s="23"/>
      <c r="K25" s="29"/>
      <c r="L25" s="24">
        <f t="shared" si="7"/>
        <v>0</v>
      </c>
      <c r="M25">
        <f t="shared" si="8"/>
        <v>0</v>
      </c>
      <c r="N25">
        <f t="shared" si="9"/>
        <v>0</v>
      </c>
    </row>
    <row r="26" spans="2:37" ht="15.75" x14ac:dyDescent="0.25">
      <c r="B26" s="2"/>
      <c r="C26" s="45" t="s">
        <v>23</v>
      </c>
      <c r="D26" s="16" t="s">
        <v>8</v>
      </c>
      <c r="E26" s="28"/>
      <c r="F26" s="18"/>
      <c r="G26" s="28"/>
      <c r="H26" s="19">
        <f t="shared" si="5"/>
        <v>0</v>
      </c>
      <c r="I26" s="18">
        <f t="shared" si="6"/>
        <v>0</v>
      </c>
      <c r="J26" s="18"/>
      <c r="K26" s="28"/>
      <c r="L26" s="19">
        <f t="shared" si="7"/>
        <v>0</v>
      </c>
      <c r="M26">
        <f t="shared" si="8"/>
        <v>0</v>
      </c>
      <c r="N26">
        <f t="shared" si="9"/>
        <v>0</v>
      </c>
    </row>
    <row r="27" spans="2:37" ht="16.5" thickBot="1" x14ac:dyDescent="0.3">
      <c r="B27" s="2"/>
      <c r="C27" s="46"/>
      <c r="D27" s="26" t="s">
        <v>22</v>
      </c>
      <c r="E27" s="29"/>
      <c r="F27" s="23"/>
      <c r="G27" s="29"/>
      <c r="H27" s="24">
        <f t="shared" si="5"/>
        <v>0</v>
      </c>
      <c r="I27" s="23">
        <f t="shared" si="6"/>
        <v>0</v>
      </c>
      <c r="J27" s="23"/>
      <c r="K27" s="29"/>
      <c r="L27" s="24">
        <f t="shared" si="7"/>
        <v>0</v>
      </c>
      <c r="M27">
        <f t="shared" si="8"/>
        <v>0</v>
      </c>
      <c r="N27">
        <f t="shared" si="9"/>
        <v>0</v>
      </c>
    </row>
    <row r="28" spans="2:37" ht="15.75" x14ac:dyDescent="0.25">
      <c r="B28" s="2"/>
      <c r="C28" s="56" t="s">
        <v>18</v>
      </c>
      <c r="D28" s="16" t="s">
        <v>8</v>
      </c>
      <c r="E28" s="28"/>
      <c r="F28" s="18"/>
      <c r="G28" s="28"/>
      <c r="H28" s="19">
        <f t="shared" si="5"/>
        <v>0</v>
      </c>
      <c r="I28" s="18">
        <f t="shared" si="6"/>
        <v>0</v>
      </c>
      <c r="J28" s="18"/>
      <c r="K28" s="28"/>
      <c r="L28" s="19">
        <f t="shared" si="7"/>
        <v>0</v>
      </c>
      <c r="M28">
        <f t="shared" si="8"/>
        <v>0</v>
      </c>
      <c r="N28">
        <f t="shared" si="9"/>
        <v>0</v>
      </c>
    </row>
    <row r="29" spans="2:37" ht="16.5" thickBot="1" x14ac:dyDescent="0.3">
      <c r="B29" s="2"/>
      <c r="C29" s="57"/>
      <c r="D29" s="26" t="s">
        <v>22</v>
      </c>
      <c r="E29" s="29"/>
      <c r="F29" s="23"/>
      <c r="G29" s="29"/>
      <c r="H29" s="24">
        <f t="shared" si="5"/>
        <v>0</v>
      </c>
      <c r="I29" s="23">
        <f t="shared" si="6"/>
        <v>0</v>
      </c>
      <c r="J29" s="23"/>
      <c r="K29" s="29"/>
      <c r="L29" s="24">
        <f t="shared" si="7"/>
        <v>0</v>
      </c>
      <c r="M29">
        <f t="shared" si="8"/>
        <v>0</v>
      </c>
      <c r="N29">
        <f t="shared" si="9"/>
        <v>0</v>
      </c>
    </row>
    <row r="30" spans="2:37" ht="15.75" thickBot="1" x14ac:dyDescent="0.3"/>
    <row r="31" spans="2:37" ht="15" customHeight="1" x14ac:dyDescent="0.25">
      <c r="B31" s="47" t="s">
        <v>19</v>
      </c>
      <c r="C31" s="48"/>
      <c r="D31" s="48"/>
      <c r="E31" s="48"/>
      <c r="F31" s="49"/>
    </row>
    <row r="32" spans="2:37" s="4" customFormat="1" ht="15" customHeight="1" thickBot="1" x14ac:dyDescent="0.3">
      <c r="B32" s="50"/>
      <c r="C32" s="51"/>
      <c r="D32" s="51"/>
      <c r="E32" s="51"/>
      <c r="F32" s="5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</row>
    <row r="33" spans="2:37" s="4" customFormat="1" ht="45" customHeight="1" thickBot="1" x14ac:dyDescent="0.3">
      <c r="B33" s="3" t="s">
        <v>2</v>
      </c>
      <c r="C33" s="5" t="s">
        <v>12</v>
      </c>
      <c r="D33" s="9" t="s">
        <v>13</v>
      </c>
      <c r="E33" s="10" t="s">
        <v>33</v>
      </c>
      <c r="F33" s="11" t="s">
        <v>14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</row>
    <row r="34" spans="2:37" s="4" customFormat="1" ht="15" customHeight="1" x14ac:dyDescent="0.3">
      <c r="B34" s="43" t="s">
        <v>28</v>
      </c>
      <c r="C34" s="30" t="s">
        <v>15</v>
      </c>
      <c r="D34" s="32">
        <f>E6</f>
        <v>72</v>
      </c>
      <c r="E34" s="33">
        <f>F6</f>
        <v>0</v>
      </c>
      <c r="F34" s="34">
        <f>G6</f>
        <v>0</v>
      </c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</row>
    <row r="35" spans="2:37" s="4" customFormat="1" ht="15.75" customHeight="1" thickBot="1" x14ac:dyDescent="0.35">
      <c r="B35" s="44"/>
      <c r="C35" s="31" t="s">
        <v>16</v>
      </c>
      <c r="D35" s="35">
        <f>I6</f>
        <v>0</v>
      </c>
      <c r="E35" s="36">
        <f>J6</f>
        <v>0</v>
      </c>
      <c r="F35" s="37">
        <f>K6</f>
        <v>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</row>
    <row r="36" spans="2:37" s="4" customFormat="1" ht="15.75" customHeight="1" x14ac:dyDescent="0.3">
      <c r="B36" s="43" t="s">
        <v>29</v>
      </c>
      <c r="C36" s="30" t="s">
        <v>15</v>
      </c>
      <c r="D36" s="38">
        <f>E7</f>
        <v>0</v>
      </c>
      <c r="E36" s="33">
        <f>F7</f>
        <v>0</v>
      </c>
      <c r="F36" s="34">
        <f>G7</f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</row>
    <row r="37" spans="2:37" s="4" customFormat="1" ht="15.75" customHeight="1" thickBot="1" x14ac:dyDescent="0.35">
      <c r="B37" s="44"/>
      <c r="C37" s="31" t="s">
        <v>16</v>
      </c>
      <c r="D37" s="39">
        <f>I7</f>
        <v>0</v>
      </c>
      <c r="E37" s="36">
        <f>J7</f>
        <v>0</v>
      </c>
      <c r="F37" s="37">
        <f>K7</f>
        <v>0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</row>
    <row r="38" spans="2:37" ht="15.75" x14ac:dyDescent="0.3">
      <c r="B38" s="55" t="s">
        <v>7</v>
      </c>
      <c r="C38" s="30" t="s">
        <v>15</v>
      </c>
      <c r="D38" s="38">
        <f>E8</f>
        <v>0</v>
      </c>
      <c r="E38" s="33">
        <f>F8</f>
        <v>0</v>
      </c>
      <c r="F38" s="34">
        <f>G8</f>
        <v>0</v>
      </c>
    </row>
    <row r="39" spans="2:37" ht="16.5" thickBot="1" x14ac:dyDescent="0.35">
      <c r="B39" s="54"/>
      <c r="C39" s="31" t="s">
        <v>16</v>
      </c>
      <c r="D39" s="39">
        <f>I8</f>
        <v>0</v>
      </c>
      <c r="E39" s="36">
        <f>J8</f>
        <v>0</v>
      </c>
      <c r="F39" s="37">
        <f>K8</f>
        <v>0</v>
      </c>
    </row>
    <row r="40" spans="2:37" ht="15.75" x14ac:dyDescent="0.3">
      <c r="B40" s="55" t="s">
        <v>9</v>
      </c>
      <c r="C40" s="30" t="s">
        <v>15</v>
      </c>
      <c r="D40" s="38">
        <f>E10</f>
        <v>42</v>
      </c>
      <c r="E40" s="33">
        <f>F10</f>
        <v>0</v>
      </c>
      <c r="F40" s="34">
        <f>G10</f>
        <v>0</v>
      </c>
    </row>
    <row r="41" spans="2:37" ht="16.5" thickBot="1" x14ac:dyDescent="0.35">
      <c r="B41" s="54"/>
      <c r="C41" s="31" t="s">
        <v>16</v>
      </c>
      <c r="D41" s="39">
        <f>I10</f>
        <v>0</v>
      </c>
      <c r="E41" s="36">
        <f>J10</f>
        <v>0</v>
      </c>
      <c r="F41" s="37">
        <f>K10</f>
        <v>0</v>
      </c>
    </row>
    <row r="42" spans="2:37" ht="15.75" x14ac:dyDescent="0.3">
      <c r="B42" s="55" t="s">
        <v>10</v>
      </c>
      <c r="C42" s="30" t="s">
        <v>15</v>
      </c>
      <c r="D42" s="38">
        <f>E12</f>
        <v>18</v>
      </c>
      <c r="E42" s="33">
        <f>F12</f>
        <v>0</v>
      </c>
      <c r="F42" s="34">
        <f>G12</f>
        <v>0</v>
      </c>
    </row>
    <row r="43" spans="2:37" ht="16.5" thickBot="1" x14ac:dyDescent="0.35">
      <c r="B43" s="54"/>
      <c r="C43" s="31" t="s">
        <v>16</v>
      </c>
      <c r="D43" s="39">
        <f>I12</f>
        <v>0</v>
      </c>
      <c r="E43" s="36">
        <f>J12</f>
        <v>0</v>
      </c>
      <c r="F43" s="37">
        <f>K12</f>
        <v>0</v>
      </c>
    </row>
    <row r="44" spans="2:37" ht="15.75" x14ac:dyDescent="0.3">
      <c r="B44" s="55" t="s">
        <v>17</v>
      </c>
      <c r="C44" s="30" t="s">
        <v>15</v>
      </c>
      <c r="D44" s="38">
        <f>E14</f>
        <v>0</v>
      </c>
      <c r="E44" s="33">
        <f>F14</f>
        <v>0</v>
      </c>
      <c r="F44" s="34">
        <f>G14</f>
        <v>0</v>
      </c>
    </row>
    <row r="45" spans="2:37" ht="16.5" thickBot="1" x14ac:dyDescent="0.35">
      <c r="B45" s="54"/>
      <c r="C45" s="31" t="s">
        <v>16</v>
      </c>
      <c r="D45" s="39">
        <f>I14</f>
        <v>0</v>
      </c>
      <c r="E45" s="36">
        <f>J14</f>
        <v>0</v>
      </c>
      <c r="F45" s="37">
        <f>K14</f>
        <v>0</v>
      </c>
    </row>
    <row r="46" spans="2:37" ht="15.75" x14ac:dyDescent="0.3">
      <c r="B46" s="55" t="s">
        <v>18</v>
      </c>
      <c r="C46" s="30" t="s">
        <v>15</v>
      </c>
      <c r="D46" s="38">
        <f>E16</f>
        <v>59</v>
      </c>
      <c r="E46" s="33">
        <f>F16</f>
        <v>2</v>
      </c>
      <c r="F46" s="34">
        <f>G16</f>
        <v>0</v>
      </c>
    </row>
    <row r="47" spans="2:37" ht="16.5" thickBot="1" x14ac:dyDescent="0.35">
      <c r="B47" s="54"/>
      <c r="C47" s="31" t="s">
        <v>16</v>
      </c>
      <c r="D47" s="39">
        <f>I16</f>
        <v>0</v>
      </c>
      <c r="E47" s="36">
        <f>J17</f>
        <v>0</v>
      </c>
      <c r="F47" s="37">
        <f>K16</f>
        <v>0</v>
      </c>
    </row>
    <row r="48" spans="2:37" ht="15.75" thickBot="1" x14ac:dyDescent="0.3"/>
    <row r="49" spans="2:6" ht="15" customHeight="1" x14ac:dyDescent="0.25">
      <c r="B49" s="47" t="s">
        <v>20</v>
      </c>
      <c r="C49" s="48"/>
      <c r="D49" s="48"/>
      <c r="E49" s="48"/>
      <c r="F49" s="49"/>
    </row>
    <row r="50" spans="2:6" ht="15.75" customHeight="1" thickBot="1" x14ac:dyDescent="0.3">
      <c r="B50" s="50"/>
      <c r="C50" s="51"/>
      <c r="D50" s="51"/>
      <c r="E50" s="51"/>
      <c r="F50" s="52"/>
    </row>
    <row r="51" spans="2:6" ht="45" customHeight="1" thickBot="1" x14ac:dyDescent="0.3">
      <c r="B51" s="3" t="s">
        <v>2</v>
      </c>
      <c r="C51" s="5" t="s">
        <v>12</v>
      </c>
      <c r="D51" s="9" t="s">
        <v>13</v>
      </c>
      <c r="E51" s="10" t="s">
        <v>33</v>
      </c>
      <c r="F51" s="11" t="s">
        <v>14</v>
      </c>
    </row>
    <row r="52" spans="2:6" ht="15.75" x14ac:dyDescent="0.3">
      <c r="B52" s="55" t="s">
        <v>7</v>
      </c>
      <c r="C52" s="30" t="s">
        <v>15</v>
      </c>
      <c r="D52" s="38">
        <f>E9</f>
        <v>0</v>
      </c>
      <c r="E52" s="33">
        <f>F9</f>
        <v>0</v>
      </c>
      <c r="F52" s="34">
        <f>G9</f>
        <v>0</v>
      </c>
    </row>
    <row r="53" spans="2:6" ht="16.5" thickBot="1" x14ac:dyDescent="0.35">
      <c r="B53" s="54"/>
      <c r="C53" s="31" t="s">
        <v>16</v>
      </c>
      <c r="D53" s="39">
        <f>I9</f>
        <v>0</v>
      </c>
      <c r="E53" s="36">
        <f>J9</f>
        <v>0</v>
      </c>
      <c r="F53" s="37">
        <f>K9</f>
        <v>0</v>
      </c>
    </row>
    <row r="54" spans="2:6" ht="15.75" x14ac:dyDescent="0.3">
      <c r="B54" s="55" t="s">
        <v>9</v>
      </c>
      <c r="C54" s="30" t="s">
        <v>15</v>
      </c>
      <c r="D54" s="38">
        <f>E11</f>
        <v>32</v>
      </c>
      <c r="E54" s="33">
        <f>F11</f>
        <v>1</v>
      </c>
      <c r="F54" s="34">
        <f>G11</f>
        <v>0</v>
      </c>
    </row>
    <row r="55" spans="2:6" ht="16.5" thickBot="1" x14ac:dyDescent="0.35">
      <c r="B55" s="54"/>
      <c r="C55" s="31" t="s">
        <v>16</v>
      </c>
      <c r="D55" s="39">
        <f>I11</f>
        <v>0</v>
      </c>
      <c r="E55" s="36">
        <f>J11</f>
        <v>0</v>
      </c>
      <c r="F55" s="37">
        <f>K11</f>
        <v>0</v>
      </c>
    </row>
    <row r="56" spans="2:6" ht="15.75" x14ac:dyDescent="0.3">
      <c r="B56" s="55" t="s">
        <v>10</v>
      </c>
      <c r="C56" s="30" t="s">
        <v>15</v>
      </c>
      <c r="D56" s="38">
        <f>E13</f>
        <v>10</v>
      </c>
      <c r="E56" s="33">
        <f>F13</f>
        <v>0</v>
      </c>
      <c r="F56" s="34">
        <f>G13</f>
        <v>0</v>
      </c>
    </row>
    <row r="57" spans="2:6" ht="16.5" thickBot="1" x14ac:dyDescent="0.35">
      <c r="B57" s="54"/>
      <c r="C57" s="31" t="s">
        <v>16</v>
      </c>
      <c r="D57" s="39">
        <f>I13</f>
        <v>0</v>
      </c>
      <c r="E57" s="36">
        <f>J13</f>
        <v>0</v>
      </c>
      <c r="F57" s="37">
        <f>K13</f>
        <v>0</v>
      </c>
    </row>
    <row r="58" spans="2:6" ht="15.75" x14ac:dyDescent="0.3">
      <c r="B58" s="55" t="s">
        <v>17</v>
      </c>
      <c r="C58" s="30" t="s">
        <v>15</v>
      </c>
      <c r="D58" s="38">
        <f>E15</f>
        <v>0</v>
      </c>
      <c r="E58" s="33">
        <f>F15</f>
        <v>0</v>
      </c>
      <c r="F58" s="34">
        <f>G15</f>
        <v>0</v>
      </c>
    </row>
    <row r="59" spans="2:6" ht="16.5" thickBot="1" x14ac:dyDescent="0.35">
      <c r="B59" s="54"/>
      <c r="C59" s="31" t="s">
        <v>16</v>
      </c>
      <c r="D59" s="39">
        <f>I15</f>
        <v>0</v>
      </c>
      <c r="E59" s="36">
        <f>J15</f>
        <v>0</v>
      </c>
      <c r="F59" s="37">
        <f>K15</f>
        <v>0</v>
      </c>
    </row>
    <row r="60" spans="2:6" ht="15.75" x14ac:dyDescent="0.3">
      <c r="B60" s="55" t="s">
        <v>18</v>
      </c>
      <c r="C60" s="30" t="s">
        <v>15</v>
      </c>
      <c r="D60" s="38">
        <f>E17</f>
        <v>90</v>
      </c>
      <c r="E60" s="33">
        <f>F17</f>
        <v>1</v>
      </c>
      <c r="F60" s="34">
        <f>G17</f>
        <v>0</v>
      </c>
    </row>
    <row r="61" spans="2:6" ht="16.5" thickBot="1" x14ac:dyDescent="0.35">
      <c r="B61" s="54"/>
      <c r="C61" s="31" t="s">
        <v>16</v>
      </c>
      <c r="D61" s="39">
        <f>I17</f>
        <v>0</v>
      </c>
      <c r="E61" s="36">
        <f>J17</f>
        <v>0</v>
      </c>
      <c r="F61" s="37">
        <f>K17</f>
        <v>0</v>
      </c>
    </row>
    <row r="62" spans="2:6" ht="15.75" thickBot="1" x14ac:dyDescent="0.3"/>
    <row r="63" spans="2:6" ht="15" customHeight="1" x14ac:dyDescent="0.25">
      <c r="B63" s="47" t="s">
        <v>25</v>
      </c>
      <c r="C63" s="48"/>
      <c r="D63" s="48"/>
      <c r="E63" s="48"/>
      <c r="F63" s="49"/>
    </row>
    <row r="64" spans="2:6" ht="15.75" customHeight="1" thickBot="1" x14ac:dyDescent="0.3">
      <c r="B64" s="50"/>
      <c r="C64" s="51"/>
      <c r="D64" s="51"/>
      <c r="E64" s="51"/>
      <c r="F64" s="52"/>
    </row>
    <row r="65" spans="2:6" ht="45" customHeight="1" thickBot="1" x14ac:dyDescent="0.3">
      <c r="B65" s="3" t="s">
        <v>2</v>
      </c>
      <c r="C65" s="5" t="s">
        <v>12</v>
      </c>
      <c r="D65" s="9" t="s">
        <v>13</v>
      </c>
      <c r="E65" s="10" t="s">
        <v>33</v>
      </c>
      <c r="F65" s="11" t="s">
        <v>14</v>
      </c>
    </row>
    <row r="66" spans="2:6" ht="15.75" x14ac:dyDescent="0.3">
      <c r="B66" s="43" t="s">
        <v>28</v>
      </c>
      <c r="C66" s="30" t="s">
        <v>15</v>
      </c>
      <c r="D66" s="38">
        <f>E20</f>
        <v>0</v>
      </c>
      <c r="E66" s="33">
        <f>F20</f>
        <v>0</v>
      </c>
      <c r="F66" s="34">
        <f>G20</f>
        <v>0</v>
      </c>
    </row>
    <row r="67" spans="2:6" ht="16.5" thickBot="1" x14ac:dyDescent="0.35">
      <c r="B67" s="44"/>
      <c r="C67" s="31" t="s">
        <v>16</v>
      </c>
      <c r="D67" s="39">
        <f>I20</f>
        <v>0</v>
      </c>
      <c r="E67" s="36">
        <f>J20</f>
        <v>0</v>
      </c>
      <c r="F67" s="37">
        <f>K20</f>
        <v>0</v>
      </c>
    </row>
    <row r="68" spans="2:6" ht="15.75" x14ac:dyDescent="0.3">
      <c r="B68" s="43" t="s">
        <v>29</v>
      </c>
      <c r="C68" s="30" t="s">
        <v>15</v>
      </c>
      <c r="D68" s="38">
        <f>E21</f>
        <v>0</v>
      </c>
      <c r="E68" s="33">
        <f>F21</f>
        <v>0</v>
      </c>
      <c r="F68" s="34">
        <f>G21</f>
        <v>0</v>
      </c>
    </row>
    <row r="69" spans="2:6" ht="16.5" thickBot="1" x14ac:dyDescent="0.35">
      <c r="B69" s="44"/>
      <c r="C69" s="31" t="s">
        <v>16</v>
      </c>
      <c r="D69" s="39">
        <f>I21</f>
        <v>0</v>
      </c>
      <c r="E69" s="36">
        <f>J21</f>
        <v>0</v>
      </c>
      <c r="F69" s="37">
        <f>K21</f>
        <v>0</v>
      </c>
    </row>
    <row r="70" spans="2:6" ht="15.75" x14ac:dyDescent="0.3">
      <c r="B70" s="55" t="s">
        <v>7</v>
      </c>
      <c r="C70" s="30" t="s">
        <v>15</v>
      </c>
      <c r="D70" s="38">
        <f>E22</f>
        <v>0</v>
      </c>
      <c r="E70" s="33">
        <f>F22</f>
        <v>0</v>
      </c>
      <c r="F70" s="34">
        <f>G22</f>
        <v>0</v>
      </c>
    </row>
    <row r="71" spans="2:6" ht="16.5" thickBot="1" x14ac:dyDescent="0.35">
      <c r="B71" s="54"/>
      <c r="C71" s="31" t="s">
        <v>16</v>
      </c>
      <c r="D71" s="39">
        <f>I22</f>
        <v>0</v>
      </c>
      <c r="E71" s="36">
        <f>J22</f>
        <v>0</v>
      </c>
      <c r="F71" s="37">
        <f>K22</f>
        <v>0</v>
      </c>
    </row>
    <row r="72" spans="2:6" ht="15.75" x14ac:dyDescent="0.3">
      <c r="B72" s="55" t="s">
        <v>9</v>
      </c>
      <c r="C72" s="30" t="s">
        <v>15</v>
      </c>
      <c r="D72" s="38">
        <f>E24</f>
        <v>0</v>
      </c>
      <c r="E72" s="33">
        <f>F24</f>
        <v>0</v>
      </c>
      <c r="F72" s="34">
        <f>G24</f>
        <v>0</v>
      </c>
    </row>
    <row r="73" spans="2:6" ht="16.5" thickBot="1" x14ac:dyDescent="0.35">
      <c r="B73" s="54"/>
      <c r="C73" s="31" t="s">
        <v>16</v>
      </c>
      <c r="D73" s="39">
        <f>I24</f>
        <v>0</v>
      </c>
      <c r="E73" s="36">
        <f>J24</f>
        <v>0</v>
      </c>
      <c r="F73" s="37">
        <f>K24</f>
        <v>0</v>
      </c>
    </row>
    <row r="74" spans="2:6" ht="15.75" x14ac:dyDescent="0.3">
      <c r="B74" s="43" t="s">
        <v>26</v>
      </c>
      <c r="C74" s="30" t="s">
        <v>15</v>
      </c>
      <c r="D74" s="38">
        <f>E26</f>
        <v>0</v>
      </c>
      <c r="E74" s="33">
        <f>F26</f>
        <v>0</v>
      </c>
      <c r="F74" s="34">
        <f>G26</f>
        <v>0</v>
      </c>
    </row>
    <row r="75" spans="2:6" ht="16.5" thickBot="1" x14ac:dyDescent="0.35">
      <c r="B75" s="44"/>
      <c r="C75" s="31" t="s">
        <v>16</v>
      </c>
      <c r="D75" s="39">
        <f>I26</f>
        <v>0</v>
      </c>
      <c r="E75" s="36">
        <f>J26</f>
        <v>0</v>
      </c>
      <c r="F75" s="37">
        <f>K26</f>
        <v>0</v>
      </c>
    </row>
    <row r="76" spans="2:6" ht="15.75" customHeight="1" x14ac:dyDescent="0.3">
      <c r="B76" s="45" t="s">
        <v>30</v>
      </c>
      <c r="C76" s="30" t="s">
        <v>15</v>
      </c>
      <c r="D76" s="38">
        <f>E28</f>
        <v>0</v>
      </c>
      <c r="E76" s="33">
        <f>F28</f>
        <v>0</v>
      </c>
      <c r="F76" s="34">
        <f>G28</f>
        <v>0</v>
      </c>
    </row>
    <row r="77" spans="2:6" ht="16.5" thickBot="1" x14ac:dyDescent="0.35">
      <c r="B77" s="46"/>
      <c r="C77" s="31" t="s">
        <v>16</v>
      </c>
      <c r="D77" s="39">
        <f>I28</f>
        <v>0</v>
      </c>
      <c r="E77" s="36">
        <f>J28</f>
        <v>0</v>
      </c>
      <c r="F77" s="37">
        <f>K28</f>
        <v>0</v>
      </c>
    </row>
    <row r="78" spans="2:6" ht="16.5" thickBot="1" x14ac:dyDescent="0.35">
      <c r="B78" s="40"/>
      <c r="C78" s="41"/>
      <c r="D78" s="42"/>
      <c r="E78" s="42"/>
      <c r="F78" s="42"/>
    </row>
    <row r="79" spans="2:6" ht="15" customHeight="1" x14ac:dyDescent="0.25">
      <c r="B79" s="47" t="s">
        <v>27</v>
      </c>
      <c r="C79" s="48"/>
      <c r="D79" s="48"/>
      <c r="E79" s="48"/>
      <c r="F79" s="49"/>
    </row>
    <row r="80" spans="2:6" ht="15.75" customHeight="1" thickBot="1" x14ac:dyDescent="0.3">
      <c r="B80" s="50"/>
      <c r="C80" s="51"/>
      <c r="D80" s="51"/>
      <c r="E80" s="51"/>
      <c r="F80" s="52"/>
    </row>
    <row r="81" spans="2:6" ht="45" customHeight="1" thickBot="1" x14ac:dyDescent="0.3">
      <c r="B81" s="3" t="s">
        <v>2</v>
      </c>
      <c r="C81" s="5" t="s">
        <v>12</v>
      </c>
      <c r="D81" s="9" t="s">
        <v>13</v>
      </c>
      <c r="E81" s="10" t="s">
        <v>33</v>
      </c>
      <c r="F81" s="11" t="s">
        <v>14</v>
      </c>
    </row>
    <row r="82" spans="2:6" ht="15.75" x14ac:dyDescent="0.3">
      <c r="B82" s="53" t="s">
        <v>7</v>
      </c>
      <c r="C82" s="30" t="s">
        <v>15</v>
      </c>
      <c r="D82" s="32">
        <f>E23</f>
        <v>0</v>
      </c>
      <c r="E82" s="33">
        <f>F23</f>
        <v>0</v>
      </c>
      <c r="F82" s="34">
        <f>G23</f>
        <v>0</v>
      </c>
    </row>
    <row r="83" spans="2:6" ht="16.5" thickBot="1" x14ac:dyDescent="0.35">
      <c r="B83" s="54"/>
      <c r="C83" s="31" t="s">
        <v>16</v>
      </c>
      <c r="D83" s="35">
        <f>I23</f>
        <v>0</v>
      </c>
      <c r="E83" s="36">
        <f>J23</f>
        <v>0</v>
      </c>
      <c r="F83" s="37">
        <f>K23</f>
        <v>0</v>
      </c>
    </row>
    <row r="84" spans="2:6" ht="15.75" x14ac:dyDescent="0.3">
      <c r="B84" s="55" t="s">
        <v>9</v>
      </c>
      <c r="C84" s="30" t="s">
        <v>15</v>
      </c>
      <c r="D84" s="32">
        <f>E25</f>
        <v>0</v>
      </c>
      <c r="E84" s="33">
        <f>F25</f>
        <v>0</v>
      </c>
      <c r="F84" s="34">
        <f>G25</f>
        <v>0</v>
      </c>
    </row>
    <row r="85" spans="2:6" ht="16.5" thickBot="1" x14ac:dyDescent="0.35">
      <c r="B85" s="54"/>
      <c r="C85" s="31" t="s">
        <v>16</v>
      </c>
      <c r="D85" s="35">
        <f>I25</f>
        <v>0</v>
      </c>
      <c r="E85" s="36">
        <f>J25</f>
        <v>0</v>
      </c>
      <c r="F85" s="37">
        <f>K25</f>
        <v>0</v>
      </c>
    </row>
    <row r="86" spans="2:6" ht="15.75" customHeight="1" x14ac:dyDescent="0.3">
      <c r="B86" s="43" t="s">
        <v>26</v>
      </c>
      <c r="C86" s="30" t="s">
        <v>15</v>
      </c>
      <c r="D86" s="32">
        <f>E27</f>
        <v>0</v>
      </c>
      <c r="E86" s="33">
        <f>F27</f>
        <v>0</v>
      </c>
      <c r="F86" s="34">
        <f>G27</f>
        <v>0</v>
      </c>
    </row>
    <row r="87" spans="2:6" ht="16.5" thickBot="1" x14ac:dyDescent="0.35">
      <c r="B87" s="44"/>
      <c r="C87" s="31" t="s">
        <v>16</v>
      </c>
      <c r="D87" s="35">
        <f>I27</f>
        <v>0</v>
      </c>
      <c r="E87" s="36">
        <f>J27</f>
        <v>0</v>
      </c>
      <c r="F87" s="37">
        <f>K27</f>
        <v>0</v>
      </c>
    </row>
    <row r="88" spans="2:6" ht="15.75" customHeight="1" x14ac:dyDescent="0.3">
      <c r="B88" s="45" t="s">
        <v>30</v>
      </c>
      <c r="C88" s="30" t="s">
        <v>15</v>
      </c>
      <c r="D88" s="32">
        <f>E29</f>
        <v>0</v>
      </c>
      <c r="E88" s="33">
        <f>F29</f>
        <v>0</v>
      </c>
      <c r="F88" s="34">
        <f>G29</f>
        <v>0</v>
      </c>
    </row>
    <row r="89" spans="2:6" ht="16.5" thickBot="1" x14ac:dyDescent="0.35">
      <c r="B89" s="46"/>
      <c r="C89" s="31" t="s">
        <v>16</v>
      </c>
      <c r="D89" s="35">
        <f>I29</f>
        <v>0</v>
      </c>
      <c r="E89" s="36">
        <f>J29</f>
        <v>0</v>
      </c>
      <c r="F89" s="37">
        <f>K29</f>
        <v>0</v>
      </c>
    </row>
  </sheetData>
  <mergeCells count="48">
    <mergeCell ref="B3:B4"/>
    <mergeCell ref="C3:L3"/>
    <mergeCell ref="C4:C5"/>
    <mergeCell ref="D4:D5"/>
    <mergeCell ref="E4:H4"/>
    <mergeCell ref="I4:L4"/>
    <mergeCell ref="C16:C17"/>
    <mergeCell ref="D1:F1"/>
    <mergeCell ref="J1:L1"/>
    <mergeCell ref="D2:F2"/>
    <mergeCell ref="J2:L2"/>
    <mergeCell ref="C6:C7"/>
    <mergeCell ref="C8:C9"/>
    <mergeCell ref="C10:C11"/>
    <mergeCell ref="C12:C13"/>
    <mergeCell ref="C14:C15"/>
    <mergeCell ref="B42:B43"/>
    <mergeCell ref="C19:L19"/>
    <mergeCell ref="C20:C21"/>
    <mergeCell ref="C22:C23"/>
    <mergeCell ref="C24:C25"/>
    <mergeCell ref="C26:C27"/>
    <mergeCell ref="C28:C29"/>
    <mergeCell ref="B31:F32"/>
    <mergeCell ref="B34:B35"/>
    <mergeCell ref="B36:B37"/>
    <mergeCell ref="B38:B39"/>
    <mergeCell ref="B40:B41"/>
    <mergeCell ref="B70:B71"/>
    <mergeCell ref="B44:B45"/>
    <mergeCell ref="B46:B47"/>
    <mergeCell ref="B49:F50"/>
    <mergeCell ref="B52:B53"/>
    <mergeCell ref="B54:B55"/>
    <mergeCell ref="B56:B57"/>
    <mergeCell ref="B58:B59"/>
    <mergeCell ref="B60:B61"/>
    <mergeCell ref="B63:F64"/>
    <mergeCell ref="B66:B67"/>
    <mergeCell ref="B68:B69"/>
    <mergeCell ref="B86:B87"/>
    <mergeCell ref="B88:B89"/>
    <mergeCell ref="B72:B73"/>
    <mergeCell ref="B74:B75"/>
    <mergeCell ref="B76:B77"/>
    <mergeCell ref="B79:F80"/>
    <mergeCell ref="B82:B83"/>
    <mergeCell ref="B84:B85"/>
  </mergeCells>
  <conditionalFormatting sqref="H6:H17 H20:H29">
    <cfRule type="cellIs" dxfId="17" priority="3" operator="lessThan">
      <formula>0</formula>
    </cfRule>
  </conditionalFormatting>
  <conditionalFormatting sqref="L6:L17">
    <cfRule type="cellIs" dxfId="16" priority="2" operator="lessThan">
      <formula>0</formula>
    </cfRule>
  </conditionalFormatting>
  <conditionalFormatting sqref="L20:L29">
    <cfRule type="cellIs" dxfId="15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89"/>
  <sheetViews>
    <sheetView zoomScale="75" zoomScaleNormal="75" workbookViewId="0">
      <selection activeCell="C4" sqref="C4:C5"/>
    </sheetView>
  </sheetViews>
  <sheetFormatPr defaultRowHeight="15" x14ac:dyDescent="0.25"/>
  <cols>
    <col min="2" max="2" width="16" customWidth="1"/>
    <col min="3" max="3" width="22.28515625" customWidth="1"/>
    <col min="4" max="4" width="11.28515625" customWidth="1"/>
    <col min="5" max="12" width="12.5703125" customWidth="1"/>
  </cols>
  <sheetData>
    <row r="1" spans="1:14" ht="18.75" customHeight="1" x14ac:dyDescent="0.25">
      <c r="A1" s="1"/>
      <c r="C1" s="13" t="s">
        <v>15</v>
      </c>
      <c r="D1" s="59"/>
      <c r="E1" s="60"/>
      <c r="F1" s="61"/>
      <c r="I1" s="14" t="s">
        <v>16</v>
      </c>
      <c r="J1" s="62"/>
      <c r="K1" s="63"/>
      <c r="L1" s="64"/>
    </row>
    <row r="2" spans="1:14" ht="18.75" customHeight="1" x14ac:dyDescent="0.25">
      <c r="C2" s="13" t="s">
        <v>31</v>
      </c>
      <c r="D2" s="59"/>
      <c r="E2" s="60"/>
      <c r="F2" s="61"/>
      <c r="I2" s="14" t="s">
        <v>31</v>
      </c>
      <c r="J2" s="62"/>
      <c r="K2" s="63"/>
      <c r="L2" s="64"/>
    </row>
    <row r="3" spans="1:14" ht="24" thickBot="1" x14ac:dyDescent="0.3">
      <c r="B3" s="66"/>
      <c r="C3" s="67" t="s">
        <v>24</v>
      </c>
      <c r="D3" s="67"/>
      <c r="E3" s="67"/>
      <c r="F3" s="67"/>
      <c r="G3" s="67"/>
      <c r="H3" s="67"/>
      <c r="I3" s="67"/>
      <c r="J3" s="67"/>
      <c r="K3" s="67"/>
      <c r="L3" s="67"/>
    </row>
    <row r="4" spans="1:14" ht="19.5" thickBot="1" x14ac:dyDescent="0.3">
      <c r="B4" s="66"/>
      <c r="C4" s="55" t="s">
        <v>2</v>
      </c>
      <c r="D4" s="55" t="s">
        <v>3</v>
      </c>
      <c r="E4" s="69" t="s">
        <v>0</v>
      </c>
      <c r="F4" s="70"/>
      <c r="G4" s="70"/>
      <c r="H4" s="71"/>
      <c r="I4" s="72" t="s">
        <v>1</v>
      </c>
      <c r="J4" s="73"/>
      <c r="K4" s="73"/>
      <c r="L4" s="74"/>
    </row>
    <row r="5" spans="1:14" ht="32.25" thickBot="1" x14ac:dyDescent="0.3">
      <c r="B5" s="2"/>
      <c r="C5" s="54"/>
      <c r="D5" s="68"/>
      <c r="E5" s="12" t="s">
        <v>4</v>
      </c>
      <c r="F5" s="12" t="s">
        <v>32</v>
      </c>
      <c r="G5" s="12" t="s">
        <v>5</v>
      </c>
      <c r="H5" s="12" t="s">
        <v>6</v>
      </c>
      <c r="I5" s="8" t="s">
        <v>4</v>
      </c>
      <c r="J5" s="12" t="s">
        <v>32</v>
      </c>
      <c r="K5" s="12" t="s">
        <v>5</v>
      </c>
      <c r="L5" s="15" t="s">
        <v>6</v>
      </c>
    </row>
    <row r="6" spans="1:14" ht="16.5" customHeight="1" x14ac:dyDescent="0.25">
      <c r="B6" s="2"/>
      <c r="C6" s="45" t="s">
        <v>21</v>
      </c>
      <c r="D6" s="16">
        <v>3122</v>
      </c>
      <c r="E6" s="17"/>
      <c r="F6" s="18"/>
      <c r="G6" s="18"/>
      <c r="H6" s="19">
        <f t="shared" ref="H6:H17" si="0">(E6-G6)+M6</f>
        <v>0</v>
      </c>
      <c r="I6" s="18">
        <f t="shared" ref="I6:I17" si="1">G6</f>
        <v>0</v>
      </c>
      <c r="J6" s="20"/>
      <c r="K6" s="17"/>
      <c r="L6" s="19">
        <f t="shared" ref="L6:L17" si="2">(I6-K6)+N6</f>
        <v>0</v>
      </c>
      <c r="M6">
        <f t="shared" ref="M6:M17" si="3">F6*20</f>
        <v>0</v>
      </c>
      <c r="N6">
        <f t="shared" ref="N6:N17" si="4">J6*20</f>
        <v>0</v>
      </c>
    </row>
    <row r="7" spans="1:14" ht="15.75" customHeight="1" thickBot="1" x14ac:dyDescent="0.3">
      <c r="B7" s="2"/>
      <c r="C7" s="46"/>
      <c r="D7" s="21">
        <v>3125</v>
      </c>
      <c r="E7" s="22"/>
      <c r="F7" s="23"/>
      <c r="G7" s="23"/>
      <c r="H7" s="24">
        <f t="shared" si="0"/>
        <v>0</v>
      </c>
      <c r="I7" s="23">
        <f t="shared" si="1"/>
        <v>0</v>
      </c>
      <c r="J7" s="25"/>
      <c r="K7" s="22"/>
      <c r="L7" s="24">
        <f t="shared" si="2"/>
        <v>0</v>
      </c>
      <c r="M7">
        <f t="shared" si="3"/>
        <v>0</v>
      </c>
      <c r="N7">
        <f t="shared" si="4"/>
        <v>0</v>
      </c>
    </row>
    <row r="8" spans="1:14" ht="15.75" x14ac:dyDescent="0.25">
      <c r="B8" s="2"/>
      <c r="C8" s="45" t="s">
        <v>7</v>
      </c>
      <c r="D8" s="16" t="s">
        <v>8</v>
      </c>
      <c r="E8" s="17"/>
      <c r="F8" s="18"/>
      <c r="G8" s="18"/>
      <c r="H8" s="19">
        <f t="shared" si="0"/>
        <v>0</v>
      </c>
      <c r="I8" s="18">
        <f t="shared" si="1"/>
        <v>0</v>
      </c>
      <c r="J8" s="20"/>
      <c r="K8" s="17"/>
      <c r="L8" s="19">
        <f t="shared" si="2"/>
        <v>0</v>
      </c>
      <c r="M8">
        <f t="shared" si="3"/>
        <v>0</v>
      </c>
      <c r="N8">
        <f t="shared" si="4"/>
        <v>0</v>
      </c>
    </row>
    <row r="9" spans="1:14" ht="16.5" thickBot="1" x14ac:dyDescent="0.3">
      <c r="B9" s="2"/>
      <c r="C9" s="46"/>
      <c r="D9" s="26" t="s">
        <v>22</v>
      </c>
      <c r="E9" s="22"/>
      <c r="F9" s="23"/>
      <c r="G9" s="23"/>
      <c r="H9" s="24">
        <f t="shared" si="0"/>
        <v>0</v>
      </c>
      <c r="I9" s="23">
        <f t="shared" si="1"/>
        <v>0</v>
      </c>
      <c r="J9" s="25"/>
      <c r="K9" s="22"/>
      <c r="L9" s="24">
        <f t="shared" si="2"/>
        <v>0</v>
      </c>
      <c r="M9">
        <f t="shared" si="3"/>
        <v>0</v>
      </c>
      <c r="N9">
        <f t="shared" si="4"/>
        <v>0</v>
      </c>
    </row>
    <row r="10" spans="1:14" ht="15.75" x14ac:dyDescent="0.25">
      <c r="B10" s="2"/>
      <c r="C10" s="45" t="s">
        <v>9</v>
      </c>
      <c r="D10" s="16" t="s">
        <v>8</v>
      </c>
      <c r="E10" s="17"/>
      <c r="F10" s="18"/>
      <c r="G10" s="18"/>
      <c r="H10" s="19">
        <f t="shared" si="0"/>
        <v>0</v>
      </c>
      <c r="I10" s="18">
        <f t="shared" si="1"/>
        <v>0</v>
      </c>
      <c r="J10" s="20"/>
      <c r="K10" s="17"/>
      <c r="L10" s="19">
        <f t="shared" si="2"/>
        <v>0</v>
      </c>
      <c r="M10">
        <f t="shared" si="3"/>
        <v>0</v>
      </c>
      <c r="N10">
        <f t="shared" si="4"/>
        <v>0</v>
      </c>
    </row>
    <row r="11" spans="1:14" ht="16.5" thickBot="1" x14ac:dyDescent="0.3">
      <c r="B11" s="2"/>
      <c r="C11" s="46"/>
      <c r="D11" s="26" t="s">
        <v>22</v>
      </c>
      <c r="E11" s="22"/>
      <c r="F11" s="23"/>
      <c r="G11" s="23"/>
      <c r="H11" s="24">
        <f t="shared" si="0"/>
        <v>0</v>
      </c>
      <c r="I11" s="23">
        <f t="shared" si="1"/>
        <v>0</v>
      </c>
      <c r="J11" s="25"/>
      <c r="K11" s="22"/>
      <c r="L11" s="24">
        <f t="shared" si="2"/>
        <v>0</v>
      </c>
      <c r="M11">
        <f t="shared" si="3"/>
        <v>0</v>
      </c>
      <c r="N11">
        <f t="shared" si="4"/>
        <v>0</v>
      </c>
    </row>
    <row r="12" spans="1:14" ht="15.75" x14ac:dyDescent="0.25">
      <c r="B12" s="2"/>
      <c r="C12" s="65" t="s">
        <v>10</v>
      </c>
      <c r="D12" s="16" t="s">
        <v>8</v>
      </c>
      <c r="E12" s="17"/>
      <c r="F12" s="18"/>
      <c r="G12" s="18"/>
      <c r="H12" s="19">
        <f t="shared" si="0"/>
        <v>0</v>
      </c>
      <c r="I12" s="18">
        <f t="shared" si="1"/>
        <v>0</v>
      </c>
      <c r="J12" s="20"/>
      <c r="K12" s="17"/>
      <c r="L12" s="19">
        <f t="shared" si="2"/>
        <v>0</v>
      </c>
      <c r="M12">
        <f t="shared" si="3"/>
        <v>0</v>
      </c>
      <c r="N12">
        <f t="shared" si="4"/>
        <v>0</v>
      </c>
    </row>
    <row r="13" spans="1:14" ht="16.5" thickBot="1" x14ac:dyDescent="0.3">
      <c r="B13" s="2"/>
      <c r="C13" s="46"/>
      <c r="D13" s="26" t="s">
        <v>22</v>
      </c>
      <c r="E13" s="22"/>
      <c r="F13" s="23"/>
      <c r="G13" s="23"/>
      <c r="H13" s="24">
        <f t="shared" si="0"/>
        <v>0</v>
      </c>
      <c r="I13" s="23">
        <f t="shared" si="1"/>
        <v>0</v>
      </c>
      <c r="J13" s="25"/>
      <c r="K13" s="22"/>
      <c r="L13" s="24">
        <f t="shared" si="2"/>
        <v>0</v>
      </c>
      <c r="M13">
        <f t="shared" si="3"/>
        <v>0</v>
      </c>
      <c r="N13">
        <f t="shared" si="4"/>
        <v>0</v>
      </c>
    </row>
    <row r="14" spans="1:14" ht="15.75" x14ac:dyDescent="0.25">
      <c r="B14" s="2"/>
      <c r="C14" s="56" t="s">
        <v>17</v>
      </c>
      <c r="D14" s="16" t="s">
        <v>8</v>
      </c>
      <c r="E14" s="17"/>
      <c r="F14" s="18"/>
      <c r="G14" s="18"/>
      <c r="H14" s="19">
        <f t="shared" si="0"/>
        <v>0</v>
      </c>
      <c r="I14" s="18">
        <f t="shared" si="1"/>
        <v>0</v>
      </c>
      <c r="J14" s="20"/>
      <c r="K14" s="17"/>
      <c r="L14" s="19">
        <f t="shared" si="2"/>
        <v>0</v>
      </c>
      <c r="M14">
        <f t="shared" si="3"/>
        <v>0</v>
      </c>
      <c r="N14">
        <f t="shared" si="4"/>
        <v>0</v>
      </c>
    </row>
    <row r="15" spans="1:14" ht="16.5" thickBot="1" x14ac:dyDescent="0.3">
      <c r="B15" s="2"/>
      <c r="C15" s="57"/>
      <c r="D15" s="26" t="s">
        <v>22</v>
      </c>
      <c r="E15" s="22"/>
      <c r="F15" s="23"/>
      <c r="G15" s="23"/>
      <c r="H15" s="24">
        <f t="shared" si="0"/>
        <v>0</v>
      </c>
      <c r="I15" s="23">
        <f t="shared" si="1"/>
        <v>0</v>
      </c>
      <c r="J15" s="25"/>
      <c r="K15" s="22"/>
      <c r="L15" s="24">
        <f t="shared" si="2"/>
        <v>0</v>
      </c>
      <c r="M15">
        <f t="shared" si="3"/>
        <v>0</v>
      </c>
      <c r="N15">
        <f t="shared" si="4"/>
        <v>0</v>
      </c>
    </row>
    <row r="16" spans="1:14" ht="15.75" x14ac:dyDescent="0.25">
      <c r="B16" s="2"/>
      <c r="C16" s="56" t="s">
        <v>18</v>
      </c>
      <c r="D16" s="16" t="s">
        <v>8</v>
      </c>
      <c r="E16" s="18"/>
      <c r="F16" s="18"/>
      <c r="G16" s="18"/>
      <c r="H16" s="19">
        <f t="shared" si="0"/>
        <v>0</v>
      </c>
      <c r="I16" s="18">
        <f t="shared" si="1"/>
        <v>0</v>
      </c>
      <c r="J16" s="20"/>
      <c r="K16" s="18"/>
      <c r="L16" s="19">
        <f t="shared" si="2"/>
        <v>0</v>
      </c>
      <c r="M16">
        <f t="shared" si="3"/>
        <v>0</v>
      </c>
      <c r="N16">
        <f t="shared" si="4"/>
        <v>0</v>
      </c>
    </row>
    <row r="17" spans="2:37" ht="16.5" thickBot="1" x14ac:dyDescent="0.3">
      <c r="B17" s="2"/>
      <c r="C17" s="57"/>
      <c r="D17" s="26" t="s">
        <v>22</v>
      </c>
      <c r="E17" s="23"/>
      <c r="F17" s="23"/>
      <c r="G17" s="23"/>
      <c r="H17" s="24">
        <f t="shared" si="0"/>
        <v>0</v>
      </c>
      <c r="I17" s="23">
        <f t="shared" si="1"/>
        <v>0</v>
      </c>
      <c r="J17" s="25"/>
      <c r="K17" s="23"/>
      <c r="L17" s="24">
        <f t="shared" si="2"/>
        <v>0</v>
      </c>
      <c r="M17">
        <f t="shared" si="3"/>
        <v>0</v>
      </c>
      <c r="N17">
        <f t="shared" si="4"/>
        <v>0</v>
      </c>
    </row>
    <row r="18" spans="2:37" ht="15.75" x14ac:dyDescent="0.25">
      <c r="B18" s="2"/>
      <c r="C18" s="7"/>
      <c r="D18" s="6"/>
      <c r="E18" s="7"/>
      <c r="F18" s="7"/>
      <c r="G18" s="7"/>
      <c r="H18" s="7"/>
      <c r="I18" s="7"/>
      <c r="J18" s="7"/>
      <c r="K18" s="7"/>
      <c r="L18" s="7"/>
    </row>
    <row r="19" spans="2:37" ht="24" thickBot="1" x14ac:dyDescent="0.3">
      <c r="B19" s="2"/>
      <c r="C19" s="58" t="s">
        <v>11</v>
      </c>
      <c r="D19" s="58"/>
      <c r="E19" s="58"/>
      <c r="F19" s="58"/>
      <c r="G19" s="58"/>
      <c r="H19" s="58"/>
      <c r="I19" s="58"/>
      <c r="J19" s="58"/>
      <c r="K19" s="58"/>
      <c r="L19" s="58"/>
    </row>
    <row r="20" spans="2:37" ht="15.75" x14ac:dyDescent="0.25">
      <c r="B20" s="2"/>
      <c r="C20" s="45" t="s">
        <v>21</v>
      </c>
      <c r="D20" s="27">
        <v>3122</v>
      </c>
      <c r="E20" s="18"/>
      <c r="F20" s="18"/>
      <c r="G20" s="18"/>
      <c r="H20" s="19">
        <f t="shared" ref="H20:H29" si="5">(E20-G20)+M20</f>
        <v>0</v>
      </c>
      <c r="I20" s="18">
        <f t="shared" ref="I20:I29" si="6">G20</f>
        <v>0</v>
      </c>
      <c r="J20" s="18"/>
      <c r="K20" s="28"/>
      <c r="L20" s="19">
        <f t="shared" ref="L20:L29" si="7">(I20-K20)+N20</f>
        <v>0</v>
      </c>
      <c r="M20">
        <f t="shared" ref="M20:M29" si="8">F20*20</f>
        <v>0</v>
      </c>
      <c r="N20">
        <f t="shared" ref="N20:N29" si="9">J20*20</f>
        <v>0</v>
      </c>
    </row>
    <row r="21" spans="2:37" ht="16.5" thickBot="1" x14ac:dyDescent="0.3">
      <c r="B21" s="2"/>
      <c r="C21" s="46"/>
      <c r="D21" s="21">
        <v>3125</v>
      </c>
      <c r="E21" s="29"/>
      <c r="F21" s="23"/>
      <c r="G21" s="29"/>
      <c r="H21" s="24">
        <f t="shared" si="5"/>
        <v>0</v>
      </c>
      <c r="I21" s="23">
        <f t="shared" si="6"/>
        <v>0</v>
      </c>
      <c r="J21" s="23"/>
      <c r="K21" s="29"/>
      <c r="L21" s="24">
        <f t="shared" si="7"/>
        <v>0</v>
      </c>
      <c r="M21">
        <f t="shared" si="8"/>
        <v>0</v>
      </c>
      <c r="N21">
        <f t="shared" si="9"/>
        <v>0</v>
      </c>
    </row>
    <row r="22" spans="2:37" ht="15.75" x14ac:dyDescent="0.25">
      <c r="B22" s="2"/>
      <c r="C22" s="45" t="s">
        <v>7</v>
      </c>
      <c r="D22" s="16" t="s">
        <v>8</v>
      </c>
      <c r="E22" s="28"/>
      <c r="F22" s="18"/>
      <c r="G22" s="28"/>
      <c r="H22" s="19">
        <f t="shared" si="5"/>
        <v>0</v>
      </c>
      <c r="I22" s="18">
        <f>G22</f>
        <v>0</v>
      </c>
      <c r="J22" s="18"/>
      <c r="K22" s="28"/>
      <c r="L22" s="19">
        <f t="shared" si="7"/>
        <v>0</v>
      </c>
      <c r="M22">
        <f t="shared" si="8"/>
        <v>0</v>
      </c>
      <c r="N22">
        <f t="shared" si="9"/>
        <v>0</v>
      </c>
    </row>
    <row r="23" spans="2:37" ht="16.5" thickBot="1" x14ac:dyDescent="0.3">
      <c r="B23" s="2"/>
      <c r="C23" s="46"/>
      <c r="D23" s="26" t="s">
        <v>22</v>
      </c>
      <c r="E23" s="29"/>
      <c r="F23" s="23"/>
      <c r="G23" s="29"/>
      <c r="H23" s="24">
        <f t="shared" si="5"/>
        <v>0</v>
      </c>
      <c r="I23" s="23">
        <f t="shared" si="6"/>
        <v>0</v>
      </c>
      <c r="J23" s="23"/>
      <c r="K23" s="29"/>
      <c r="L23" s="24">
        <f t="shared" si="7"/>
        <v>0</v>
      </c>
      <c r="M23">
        <f t="shared" si="8"/>
        <v>0</v>
      </c>
      <c r="N23">
        <f t="shared" si="9"/>
        <v>0</v>
      </c>
    </row>
    <row r="24" spans="2:37" ht="15.75" x14ac:dyDescent="0.25">
      <c r="B24" s="2"/>
      <c r="C24" s="45" t="s">
        <v>9</v>
      </c>
      <c r="D24" s="16" t="s">
        <v>8</v>
      </c>
      <c r="E24" s="28"/>
      <c r="F24" s="18"/>
      <c r="G24" s="28"/>
      <c r="H24" s="19">
        <f t="shared" si="5"/>
        <v>0</v>
      </c>
      <c r="I24" s="18">
        <f t="shared" si="6"/>
        <v>0</v>
      </c>
      <c r="J24" s="18"/>
      <c r="K24" s="28"/>
      <c r="L24" s="19">
        <f t="shared" si="7"/>
        <v>0</v>
      </c>
      <c r="M24">
        <f t="shared" si="8"/>
        <v>0</v>
      </c>
      <c r="N24">
        <f t="shared" si="9"/>
        <v>0</v>
      </c>
    </row>
    <row r="25" spans="2:37" ht="16.5" thickBot="1" x14ac:dyDescent="0.3">
      <c r="B25" s="2"/>
      <c r="C25" s="46"/>
      <c r="D25" s="26" t="s">
        <v>22</v>
      </c>
      <c r="E25" s="29"/>
      <c r="F25" s="23"/>
      <c r="G25" s="29"/>
      <c r="H25" s="24">
        <f t="shared" si="5"/>
        <v>0</v>
      </c>
      <c r="I25" s="23">
        <f t="shared" si="6"/>
        <v>0</v>
      </c>
      <c r="J25" s="23"/>
      <c r="K25" s="29"/>
      <c r="L25" s="24">
        <f t="shared" si="7"/>
        <v>0</v>
      </c>
      <c r="M25">
        <f t="shared" si="8"/>
        <v>0</v>
      </c>
      <c r="N25">
        <f t="shared" si="9"/>
        <v>0</v>
      </c>
    </row>
    <row r="26" spans="2:37" ht="15.75" x14ac:dyDescent="0.25">
      <c r="B26" s="2"/>
      <c r="C26" s="45" t="s">
        <v>23</v>
      </c>
      <c r="D26" s="16" t="s">
        <v>8</v>
      </c>
      <c r="E26" s="28"/>
      <c r="F26" s="18"/>
      <c r="G26" s="28"/>
      <c r="H26" s="19">
        <f t="shared" si="5"/>
        <v>0</v>
      </c>
      <c r="I26" s="18">
        <f t="shared" si="6"/>
        <v>0</v>
      </c>
      <c r="J26" s="18"/>
      <c r="K26" s="28"/>
      <c r="L26" s="19">
        <f t="shared" si="7"/>
        <v>0</v>
      </c>
      <c r="M26">
        <f t="shared" si="8"/>
        <v>0</v>
      </c>
      <c r="N26">
        <f t="shared" si="9"/>
        <v>0</v>
      </c>
    </row>
    <row r="27" spans="2:37" ht="16.5" thickBot="1" x14ac:dyDescent="0.3">
      <c r="B27" s="2"/>
      <c r="C27" s="46"/>
      <c r="D27" s="26" t="s">
        <v>22</v>
      </c>
      <c r="E27" s="29"/>
      <c r="F27" s="23"/>
      <c r="G27" s="29"/>
      <c r="H27" s="24">
        <f t="shared" si="5"/>
        <v>0</v>
      </c>
      <c r="I27" s="23">
        <f t="shared" si="6"/>
        <v>0</v>
      </c>
      <c r="J27" s="23"/>
      <c r="K27" s="29"/>
      <c r="L27" s="24">
        <f t="shared" si="7"/>
        <v>0</v>
      </c>
      <c r="M27">
        <f t="shared" si="8"/>
        <v>0</v>
      </c>
      <c r="N27">
        <f t="shared" si="9"/>
        <v>0</v>
      </c>
    </row>
    <row r="28" spans="2:37" ht="15.75" x14ac:dyDescent="0.25">
      <c r="B28" s="2"/>
      <c r="C28" s="56" t="s">
        <v>18</v>
      </c>
      <c r="D28" s="16" t="s">
        <v>8</v>
      </c>
      <c r="E28" s="28"/>
      <c r="F28" s="18"/>
      <c r="G28" s="28"/>
      <c r="H28" s="19">
        <f t="shared" si="5"/>
        <v>0</v>
      </c>
      <c r="I28" s="18">
        <f t="shared" si="6"/>
        <v>0</v>
      </c>
      <c r="J28" s="18"/>
      <c r="K28" s="28"/>
      <c r="L28" s="19">
        <f t="shared" si="7"/>
        <v>0</v>
      </c>
      <c r="M28">
        <f t="shared" si="8"/>
        <v>0</v>
      </c>
      <c r="N28">
        <f t="shared" si="9"/>
        <v>0</v>
      </c>
    </row>
    <row r="29" spans="2:37" ht="16.5" thickBot="1" x14ac:dyDescent="0.3">
      <c r="B29" s="2"/>
      <c r="C29" s="57"/>
      <c r="D29" s="26" t="s">
        <v>22</v>
      </c>
      <c r="E29" s="29"/>
      <c r="F29" s="23"/>
      <c r="G29" s="29"/>
      <c r="H29" s="24">
        <f t="shared" si="5"/>
        <v>0</v>
      </c>
      <c r="I29" s="23">
        <f t="shared" si="6"/>
        <v>0</v>
      </c>
      <c r="J29" s="23"/>
      <c r="K29" s="29"/>
      <c r="L29" s="24">
        <f t="shared" si="7"/>
        <v>0</v>
      </c>
      <c r="M29">
        <f t="shared" si="8"/>
        <v>0</v>
      </c>
      <c r="N29">
        <f t="shared" si="9"/>
        <v>0</v>
      </c>
    </row>
    <row r="30" spans="2:37" ht="15.75" thickBot="1" x14ac:dyDescent="0.3"/>
    <row r="31" spans="2:37" ht="15" customHeight="1" x14ac:dyDescent="0.25">
      <c r="B31" s="47" t="s">
        <v>19</v>
      </c>
      <c r="C31" s="48"/>
      <c r="D31" s="48"/>
      <c r="E31" s="48"/>
      <c r="F31" s="49"/>
    </row>
    <row r="32" spans="2:37" s="4" customFormat="1" ht="15" customHeight="1" thickBot="1" x14ac:dyDescent="0.3">
      <c r="B32" s="50"/>
      <c r="C32" s="51"/>
      <c r="D32" s="51"/>
      <c r="E32" s="51"/>
      <c r="F32" s="5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</row>
    <row r="33" spans="2:37" s="4" customFormat="1" ht="45" customHeight="1" thickBot="1" x14ac:dyDescent="0.3">
      <c r="B33" s="3" t="s">
        <v>2</v>
      </c>
      <c r="C33" s="5" t="s">
        <v>12</v>
      </c>
      <c r="D33" s="9" t="s">
        <v>13</v>
      </c>
      <c r="E33" s="10" t="s">
        <v>33</v>
      </c>
      <c r="F33" s="11" t="s">
        <v>14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</row>
    <row r="34" spans="2:37" s="4" customFormat="1" ht="15" customHeight="1" x14ac:dyDescent="0.3">
      <c r="B34" s="43" t="s">
        <v>28</v>
      </c>
      <c r="C34" s="30" t="s">
        <v>15</v>
      </c>
      <c r="D34" s="32">
        <f>E6</f>
        <v>0</v>
      </c>
      <c r="E34" s="33">
        <f>F6</f>
        <v>0</v>
      </c>
      <c r="F34" s="34">
        <f>G6</f>
        <v>0</v>
      </c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</row>
    <row r="35" spans="2:37" s="4" customFormat="1" ht="15.75" customHeight="1" thickBot="1" x14ac:dyDescent="0.35">
      <c r="B35" s="44"/>
      <c r="C35" s="31" t="s">
        <v>16</v>
      </c>
      <c r="D35" s="35">
        <f>I6</f>
        <v>0</v>
      </c>
      <c r="E35" s="36">
        <f>J6</f>
        <v>0</v>
      </c>
      <c r="F35" s="37">
        <f>K6</f>
        <v>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</row>
    <row r="36" spans="2:37" s="4" customFormat="1" ht="15.75" customHeight="1" x14ac:dyDescent="0.3">
      <c r="B36" s="43" t="s">
        <v>29</v>
      </c>
      <c r="C36" s="30" t="s">
        <v>15</v>
      </c>
      <c r="D36" s="38">
        <f>E7</f>
        <v>0</v>
      </c>
      <c r="E36" s="33">
        <f>F7</f>
        <v>0</v>
      </c>
      <c r="F36" s="34">
        <f>G7</f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</row>
    <row r="37" spans="2:37" s="4" customFormat="1" ht="15.75" customHeight="1" thickBot="1" x14ac:dyDescent="0.35">
      <c r="B37" s="44"/>
      <c r="C37" s="31" t="s">
        <v>16</v>
      </c>
      <c r="D37" s="39">
        <f>I7</f>
        <v>0</v>
      </c>
      <c r="E37" s="36">
        <f>J7</f>
        <v>0</v>
      </c>
      <c r="F37" s="37">
        <f>K7</f>
        <v>0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</row>
    <row r="38" spans="2:37" ht="15.75" x14ac:dyDescent="0.3">
      <c r="B38" s="55" t="s">
        <v>7</v>
      </c>
      <c r="C38" s="30" t="s">
        <v>15</v>
      </c>
      <c r="D38" s="38">
        <f>E8</f>
        <v>0</v>
      </c>
      <c r="E38" s="33">
        <f>F8</f>
        <v>0</v>
      </c>
      <c r="F38" s="34">
        <f>G8</f>
        <v>0</v>
      </c>
    </row>
    <row r="39" spans="2:37" ht="16.5" thickBot="1" x14ac:dyDescent="0.35">
      <c r="B39" s="54"/>
      <c r="C39" s="31" t="s">
        <v>16</v>
      </c>
      <c r="D39" s="39">
        <f>I8</f>
        <v>0</v>
      </c>
      <c r="E39" s="36">
        <f>J8</f>
        <v>0</v>
      </c>
      <c r="F39" s="37">
        <f>K8</f>
        <v>0</v>
      </c>
    </row>
    <row r="40" spans="2:37" ht="15.75" x14ac:dyDescent="0.3">
      <c r="B40" s="55" t="s">
        <v>9</v>
      </c>
      <c r="C40" s="30" t="s">
        <v>15</v>
      </c>
      <c r="D40" s="38">
        <f>E10</f>
        <v>0</v>
      </c>
      <c r="E40" s="33">
        <f>F10</f>
        <v>0</v>
      </c>
      <c r="F40" s="34">
        <f>G10</f>
        <v>0</v>
      </c>
    </row>
    <row r="41" spans="2:37" ht="16.5" thickBot="1" x14ac:dyDescent="0.35">
      <c r="B41" s="54"/>
      <c r="C41" s="31" t="s">
        <v>16</v>
      </c>
      <c r="D41" s="39">
        <f>I10</f>
        <v>0</v>
      </c>
      <c r="E41" s="36">
        <f>J10</f>
        <v>0</v>
      </c>
      <c r="F41" s="37">
        <f>K10</f>
        <v>0</v>
      </c>
    </row>
    <row r="42" spans="2:37" ht="15.75" x14ac:dyDescent="0.3">
      <c r="B42" s="55" t="s">
        <v>10</v>
      </c>
      <c r="C42" s="30" t="s">
        <v>15</v>
      </c>
      <c r="D42" s="38">
        <f>E12</f>
        <v>0</v>
      </c>
      <c r="E42" s="33">
        <f>F12</f>
        <v>0</v>
      </c>
      <c r="F42" s="34">
        <f>G12</f>
        <v>0</v>
      </c>
    </row>
    <row r="43" spans="2:37" ht="16.5" thickBot="1" x14ac:dyDescent="0.35">
      <c r="B43" s="54"/>
      <c r="C43" s="31" t="s">
        <v>16</v>
      </c>
      <c r="D43" s="39">
        <f>I12</f>
        <v>0</v>
      </c>
      <c r="E43" s="36">
        <f>J12</f>
        <v>0</v>
      </c>
      <c r="F43" s="37">
        <f>K12</f>
        <v>0</v>
      </c>
    </row>
    <row r="44" spans="2:37" ht="15.75" x14ac:dyDescent="0.3">
      <c r="B44" s="55" t="s">
        <v>17</v>
      </c>
      <c r="C44" s="30" t="s">
        <v>15</v>
      </c>
      <c r="D44" s="38">
        <f>E14</f>
        <v>0</v>
      </c>
      <c r="E44" s="33">
        <f>F14</f>
        <v>0</v>
      </c>
      <c r="F44" s="34">
        <f>G14</f>
        <v>0</v>
      </c>
    </row>
    <row r="45" spans="2:37" ht="16.5" thickBot="1" x14ac:dyDescent="0.35">
      <c r="B45" s="54"/>
      <c r="C45" s="31" t="s">
        <v>16</v>
      </c>
      <c r="D45" s="39">
        <f>I14</f>
        <v>0</v>
      </c>
      <c r="E45" s="36">
        <f>J14</f>
        <v>0</v>
      </c>
      <c r="F45" s="37">
        <f>K14</f>
        <v>0</v>
      </c>
    </row>
    <row r="46" spans="2:37" ht="15.75" x14ac:dyDescent="0.3">
      <c r="B46" s="55" t="s">
        <v>18</v>
      </c>
      <c r="C46" s="30" t="s">
        <v>15</v>
      </c>
      <c r="D46" s="38">
        <f>E16</f>
        <v>0</v>
      </c>
      <c r="E46" s="33">
        <f>F16</f>
        <v>0</v>
      </c>
      <c r="F46" s="34">
        <f>G16</f>
        <v>0</v>
      </c>
    </row>
    <row r="47" spans="2:37" ht="16.5" thickBot="1" x14ac:dyDescent="0.35">
      <c r="B47" s="54"/>
      <c r="C47" s="31" t="s">
        <v>16</v>
      </c>
      <c r="D47" s="39">
        <f>I16</f>
        <v>0</v>
      </c>
      <c r="E47" s="36">
        <f>J17</f>
        <v>0</v>
      </c>
      <c r="F47" s="37">
        <f>K16</f>
        <v>0</v>
      </c>
    </row>
    <row r="48" spans="2:37" ht="15.75" thickBot="1" x14ac:dyDescent="0.3"/>
    <row r="49" spans="2:6" ht="15" customHeight="1" x14ac:dyDescent="0.25">
      <c r="B49" s="47" t="s">
        <v>20</v>
      </c>
      <c r="C49" s="48"/>
      <c r="D49" s="48"/>
      <c r="E49" s="48"/>
      <c r="F49" s="49"/>
    </row>
    <row r="50" spans="2:6" ht="15.75" customHeight="1" thickBot="1" x14ac:dyDescent="0.3">
      <c r="B50" s="50"/>
      <c r="C50" s="51"/>
      <c r="D50" s="51"/>
      <c r="E50" s="51"/>
      <c r="F50" s="52"/>
    </row>
    <row r="51" spans="2:6" ht="45" customHeight="1" thickBot="1" x14ac:dyDescent="0.3">
      <c r="B51" s="3" t="s">
        <v>2</v>
      </c>
      <c r="C51" s="5" t="s">
        <v>12</v>
      </c>
      <c r="D51" s="9" t="s">
        <v>13</v>
      </c>
      <c r="E51" s="10" t="s">
        <v>33</v>
      </c>
      <c r="F51" s="11" t="s">
        <v>14</v>
      </c>
    </row>
    <row r="52" spans="2:6" ht="15.75" x14ac:dyDescent="0.3">
      <c r="B52" s="55" t="s">
        <v>7</v>
      </c>
      <c r="C52" s="30" t="s">
        <v>15</v>
      </c>
      <c r="D52" s="38">
        <f>E9</f>
        <v>0</v>
      </c>
      <c r="E52" s="33">
        <f>F9</f>
        <v>0</v>
      </c>
      <c r="F52" s="34">
        <f>G9</f>
        <v>0</v>
      </c>
    </row>
    <row r="53" spans="2:6" ht="16.5" thickBot="1" x14ac:dyDescent="0.35">
      <c r="B53" s="54"/>
      <c r="C53" s="31" t="s">
        <v>16</v>
      </c>
      <c r="D53" s="39">
        <f>I9</f>
        <v>0</v>
      </c>
      <c r="E53" s="36">
        <f>J9</f>
        <v>0</v>
      </c>
      <c r="F53" s="37">
        <f>K9</f>
        <v>0</v>
      </c>
    </row>
    <row r="54" spans="2:6" ht="15.75" x14ac:dyDescent="0.3">
      <c r="B54" s="55" t="s">
        <v>9</v>
      </c>
      <c r="C54" s="30" t="s">
        <v>15</v>
      </c>
      <c r="D54" s="38">
        <f>E11</f>
        <v>0</v>
      </c>
      <c r="E54" s="33">
        <f>F11</f>
        <v>0</v>
      </c>
      <c r="F54" s="34">
        <f>G11</f>
        <v>0</v>
      </c>
    </row>
    <row r="55" spans="2:6" ht="16.5" thickBot="1" x14ac:dyDescent="0.35">
      <c r="B55" s="54"/>
      <c r="C55" s="31" t="s">
        <v>16</v>
      </c>
      <c r="D55" s="39">
        <f>I11</f>
        <v>0</v>
      </c>
      <c r="E55" s="36">
        <f>J11</f>
        <v>0</v>
      </c>
      <c r="F55" s="37">
        <f>K11</f>
        <v>0</v>
      </c>
    </row>
    <row r="56" spans="2:6" ht="15.75" x14ac:dyDescent="0.3">
      <c r="B56" s="55" t="s">
        <v>10</v>
      </c>
      <c r="C56" s="30" t="s">
        <v>15</v>
      </c>
      <c r="D56" s="38">
        <f>E13</f>
        <v>0</v>
      </c>
      <c r="E56" s="33">
        <f>F13</f>
        <v>0</v>
      </c>
      <c r="F56" s="34">
        <f>G13</f>
        <v>0</v>
      </c>
    </row>
    <row r="57" spans="2:6" ht="16.5" thickBot="1" x14ac:dyDescent="0.35">
      <c r="B57" s="54"/>
      <c r="C57" s="31" t="s">
        <v>16</v>
      </c>
      <c r="D57" s="39">
        <f>I13</f>
        <v>0</v>
      </c>
      <c r="E57" s="36">
        <f>J13</f>
        <v>0</v>
      </c>
      <c r="F57" s="37">
        <f>K13</f>
        <v>0</v>
      </c>
    </row>
    <row r="58" spans="2:6" ht="15.75" x14ac:dyDescent="0.3">
      <c r="B58" s="55" t="s">
        <v>17</v>
      </c>
      <c r="C58" s="30" t="s">
        <v>15</v>
      </c>
      <c r="D58" s="38">
        <f>E15</f>
        <v>0</v>
      </c>
      <c r="E58" s="33">
        <f>F15</f>
        <v>0</v>
      </c>
      <c r="F58" s="34">
        <f>G15</f>
        <v>0</v>
      </c>
    </row>
    <row r="59" spans="2:6" ht="16.5" thickBot="1" x14ac:dyDescent="0.35">
      <c r="B59" s="54"/>
      <c r="C59" s="31" t="s">
        <v>16</v>
      </c>
      <c r="D59" s="39">
        <f>I15</f>
        <v>0</v>
      </c>
      <c r="E59" s="36">
        <f>J15</f>
        <v>0</v>
      </c>
      <c r="F59" s="37">
        <f>K15</f>
        <v>0</v>
      </c>
    </row>
    <row r="60" spans="2:6" ht="15.75" x14ac:dyDescent="0.3">
      <c r="B60" s="55" t="s">
        <v>18</v>
      </c>
      <c r="C60" s="30" t="s">
        <v>15</v>
      </c>
      <c r="D60" s="38">
        <f>E17</f>
        <v>0</v>
      </c>
      <c r="E60" s="33">
        <f>F17</f>
        <v>0</v>
      </c>
      <c r="F60" s="34">
        <f>G17</f>
        <v>0</v>
      </c>
    </row>
    <row r="61" spans="2:6" ht="16.5" thickBot="1" x14ac:dyDescent="0.35">
      <c r="B61" s="54"/>
      <c r="C61" s="31" t="s">
        <v>16</v>
      </c>
      <c r="D61" s="39">
        <f>I17</f>
        <v>0</v>
      </c>
      <c r="E61" s="36">
        <f>J17</f>
        <v>0</v>
      </c>
      <c r="F61" s="37">
        <f>K17</f>
        <v>0</v>
      </c>
    </row>
    <row r="62" spans="2:6" ht="15.75" thickBot="1" x14ac:dyDescent="0.3"/>
    <row r="63" spans="2:6" ht="15" customHeight="1" x14ac:dyDescent="0.25">
      <c r="B63" s="47" t="s">
        <v>25</v>
      </c>
      <c r="C63" s="48"/>
      <c r="D63" s="48"/>
      <c r="E63" s="48"/>
      <c r="F63" s="49"/>
    </row>
    <row r="64" spans="2:6" ht="15.75" customHeight="1" thickBot="1" x14ac:dyDescent="0.3">
      <c r="B64" s="50"/>
      <c r="C64" s="51"/>
      <c r="D64" s="51"/>
      <c r="E64" s="51"/>
      <c r="F64" s="52"/>
    </row>
    <row r="65" spans="2:6" ht="45" customHeight="1" thickBot="1" x14ac:dyDescent="0.3">
      <c r="B65" s="3" t="s">
        <v>2</v>
      </c>
      <c r="C65" s="5" t="s">
        <v>12</v>
      </c>
      <c r="D65" s="9" t="s">
        <v>13</v>
      </c>
      <c r="E65" s="10" t="s">
        <v>33</v>
      </c>
      <c r="F65" s="11" t="s">
        <v>14</v>
      </c>
    </row>
    <row r="66" spans="2:6" ht="15.75" x14ac:dyDescent="0.3">
      <c r="B66" s="43" t="s">
        <v>28</v>
      </c>
      <c r="C66" s="30" t="s">
        <v>15</v>
      </c>
      <c r="D66" s="38">
        <f>E20</f>
        <v>0</v>
      </c>
      <c r="E66" s="33">
        <f>F20</f>
        <v>0</v>
      </c>
      <c r="F66" s="34">
        <f>G20</f>
        <v>0</v>
      </c>
    </row>
    <row r="67" spans="2:6" ht="16.5" thickBot="1" x14ac:dyDescent="0.35">
      <c r="B67" s="44"/>
      <c r="C67" s="31" t="s">
        <v>16</v>
      </c>
      <c r="D67" s="39">
        <f>I20</f>
        <v>0</v>
      </c>
      <c r="E67" s="36">
        <f>J20</f>
        <v>0</v>
      </c>
      <c r="F67" s="37">
        <f>K20</f>
        <v>0</v>
      </c>
    </row>
    <row r="68" spans="2:6" ht="15.75" x14ac:dyDescent="0.3">
      <c r="B68" s="43" t="s">
        <v>29</v>
      </c>
      <c r="C68" s="30" t="s">
        <v>15</v>
      </c>
      <c r="D68" s="38">
        <f>E21</f>
        <v>0</v>
      </c>
      <c r="E68" s="33">
        <f>F21</f>
        <v>0</v>
      </c>
      <c r="F68" s="34">
        <f>G21</f>
        <v>0</v>
      </c>
    </row>
    <row r="69" spans="2:6" ht="16.5" thickBot="1" x14ac:dyDescent="0.35">
      <c r="B69" s="44"/>
      <c r="C69" s="31" t="s">
        <v>16</v>
      </c>
      <c r="D69" s="39">
        <f>I21</f>
        <v>0</v>
      </c>
      <c r="E69" s="36">
        <f>J21</f>
        <v>0</v>
      </c>
      <c r="F69" s="37">
        <f>K21</f>
        <v>0</v>
      </c>
    </row>
    <row r="70" spans="2:6" ht="15.75" x14ac:dyDescent="0.3">
      <c r="B70" s="55" t="s">
        <v>7</v>
      </c>
      <c r="C70" s="30" t="s">
        <v>15</v>
      </c>
      <c r="D70" s="38">
        <f>E22</f>
        <v>0</v>
      </c>
      <c r="E70" s="33">
        <f>F22</f>
        <v>0</v>
      </c>
      <c r="F70" s="34">
        <f>G22</f>
        <v>0</v>
      </c>
    </row>
    <row r="71" spans="2:6" ht="16.5" thickBot="1" x14ac:dyDescent="0.35">
      <c r="B71" s="54"/>
      <c r="C71" s="31" t="s">
        <v>16</v>
      </c>
      <c r="D71" s="39">
        <f>I22</f>
        <v>0</v>
      </c>
      <c r="E71" s="36">
        <f>J22</f>
        <v>0</v>
      </c>
      <c r="F71" s="37">
        <f>K22</f>
        <v>0</v>
      </c>
    </row>
    <row r="72" spans="2:6" ht="15.75" x14ac:dyDescent="0.3">
      <c r="B72" s="55" t="s">
        <v>9</v>
      </c>
      <c r="C72" s="30" t="s">
        <v>15</v>
      </c>
      <c r="D72" s="38">
        <f>E24</f>
        <v>0</v>
      </c>
      <c r="E72" s="33">
        <f>F24</f>
        <v>0</v>
      </c>
      <c r="F72" s="34">
        <f>G24</f>
        <v>0</v>
      </c>
    </row>
    <row r="73" spans="2:6" ht="16.5" thickBot="1" x14ac:dyDescent="0.35">
      <c r="B73" s="54"/>
      <c r="C73" s="31" t="s">
        <v>16</v>
      </c>
      <c r="D73" s="39">
        <f>I24</f>
        <v>0</v>
      </c>
      <c r="E73" s="36">
        <f>J24</f>
        <v>0</v>
      </c>
      <c r="F73" s="37">
        <f>K24</f>
        <v>0</v>
      </c>
    </row>
    <row r="74" spans="2:6" ht="15.75" x14ac:dyDescent="0.3">
      <c r="B74" s="43" t="s">
        <v>26</v>
      </c>
      <c r="C74" s="30" t="s">
        <v>15</v>
      </c>
      <c r="D74" s="38">
        <f>E26</f>
        <v>0</v>
      </c>
      <c r="E74" s="33">
        <f>F26</f>
        <v>0</v>
      </c>
      <c r="F74" s="34">
        <f>G26</f>
        <v>0</v>
      </c>
    </row>
    <row r="75" spans="2:6" ht="16.5" thickBot="1" x14ac:dyDescent="0.35">
      <c r="B75" s="44"/>
      <c r="C75" s="31" t="s">
        <v>16</v>
      </c>
      <c r="D75" s="39">
        <f>I26</f>
        <v>0</v>
      </c>
      <c r="E75" s="36">
        <f>J26</f>
        <v>0</v>
      </c>
      <c r="F75" s="37">
        <f>K26</f>
        <v>0</v>
      </c>
    </row>
    <row r="76" spans="2:6" ht="15.75" customHeight="1" x14ac:dyDescent="0.3">
      <c r="B76" s="45" t="s">
        <v>30</v>
      </c>
      <c r="C76" s="30" t="s">
        <v>15</v>
      </c>
      <c r="D76" s="38">
        <f>E28</f>
        <v>0</v>
      </c>
      <c r="E76" s="33">
        <f>F28</f>
        <v>0</v>
      </c>
      <c r="F76" s="34">
        <f>G28</f>
        <v>0</v>
      </c>
    </row>
    <row r="77" spans="2:6" ht="16.5" thickBot="1" x14ac:dyDescent="0.35">
      <c r="B77" s="46"/>
      <c r="C77" s="31" t="s">
        <v>16</v>
      </c>
      <c r="D77" s="39">
        <f>I28</f>
        <v>0</v>
      </c>
      <c r="E77" s="36">
        <f>J28</f>
        <v>0</v>
      </c>
      <c r="F77" s="37">
        <f>K28</f>
        <v>0</v>
      </c>
    </row>
    <row r="78" spans="2:6" ht="16.5" thickBot="1" x14ac:dyDescent="0.35">
      <c r="B78" s="40"/>
      <c r="C78" s="41"/>
      <c r="D78" s="42"/>
      <c r="E78" s="42"/>
      <c r="F78" s="42"/>
    </row>
    <row r="79" spans="2:6" ht="15" customHeight="1" x14ac:dyDescent="0.25">
      <c r="B79" s="47" t="s">
        <v>27</v>
      </c>
      <c r="C79" s="48"/>
      <c r="D79" s="48"/>
      <c r="E79" s="48"/>
      <c r="F79" s="49"/>
    </row>
    <row r="80" spans="2:6" ht="15.75" customHeight="1" thickBot="1" x14ac:dyDescent="0.3">
      <c r="B80" s="50"/>
      <c r="C80" s="51"/>
      <c r="D80" s="51"/>
      <c r="E80" s="51"/>
      <c r="F80" s="52"/>
    </row>
    <row r="81" spans="2:6" ht="45" customHeight="1" thickBot="1" x14ac:dyDescent="0.3">
      <c r="B81" s="3" t="s">
        <v>2</v>
      </c>
      <c r="C81" s="5" t="s">
        <v>12</v>
      </c>
      <c r="D81" s="9" t="s">
        <v>13</v>
      </c>
      <c r="E81" s="10" t="s">
        <v>33</v>
      </c>
      <c r="F81" s="11" t="s">
        <v>14</v>
      </c>
    </row>
    <row r="82" spans="2:6" ht="15.75" x14ac:dyDescent="0.3">
      <c r="B82" s="53" t="s">
        <v>7</v>
      </c>
      <c r="C82" s="30" t="s">
        <v>15</v>
      </c>
      <c r="D82" s="32">
        <f>E23</f>
        <v>0</v>
      </c>
      <c r="E82" s="33">
        <f>F23</f>
        <v>0</v>
      </c>
      <c r="F82" s="34">
        <f>G23</f>
        <v>0</v>
      </c>
    </row>
    <row r="83" spans="2:6" ht="16.5" thickBot="1" x14ac:dyDescent="0.35">
      <c r="B83" s="54"/>
      <c r="C83" s="31" t="s">
        <v>16</v>
      </c>
      <c r="D83" s="35">
        <f>I23</f>
        <v>0</v>
      </c>
      <c r="E83" s="36">
        <f>J23</f>
        <v>0</v>
      </c>
      <c r="F83" s="37">
        <f>K23</f>
        <v>0</v>
      </c>
    </row>
    <row r="84" spans="2:6" ht="15.75" x14ac:dyDescent="0.3">
      <c r="B84" s="55" t="s">
        <v>9</v>
      </c>
      <c r="C84" s="30" t="s">
        <v>15</v>
      </c>
      <c r="D84" s="32">
        <f>E25</f>
        <v>0</v>
      </c>
      <c r="E84" s="33">
        <f>F25</f>
        <v>0</v>
      </c>
      <c r="F84" s="34">
        <f>G25</f>
        <v>0</v>
      </c>
    </row>
    <row r="85" spans="2:6" ht="16.5" thickBot="1" x14ac:dyDescent="0.35">
      <c r="B85" s="54"/>
      <c r="C85" s="31" t="s">
        <v>16</v>
      </c>
      <c r="D85" s="35">
        <f>I25</f>
        <v>0</v>
      </c>
      <c r="E85" s="36">
        <f>J25</f>
        <v>0</v>
      </c>
      <c r="F85" s="37">
        <f>K25</f>
        <v>0</v>
      </c>
    </row>
    <row r="86" spans="2:6" ht="15.75" customHeight="1" x14ac:dyDescent="0.3">
      <c r="B86" s="43" t="s">
        <v>26</v>
      </c>
      <c r="C86" s="30" t="s">
        <v>15</v>
      </c>
      <c r="D86" s="32">
        <f>E27</f>
        <v>0</v>
      </c>
      <c r="E86" s="33">
        <f>F27</f>
        <v>0</v>
      </c>
      <c r="F86" s="34">
        <f>G27</f>
        <v>0</v>
      </c>
    </row>
    <row r="87" spans="2:6" ht="16.5" thickBot="1" x14ac:dyDescent="0.35">
      <c r="B87" s="44"/>
      <c r="C87" s="31" t="s">
        <v>16</v>
      </c>
      <c r="D87" s="35">
        <f>I27</f>
        <v>0</v>
      </c>
      <c r="E87" s="36">
        <f>J27</f>
        <v>0</v>
      </c>
      <c r="F87" s="37">
        <f>K27</f>
        <v>0</v>
      </c>
    </row>
    <row r="88" spans="2:6" ht="15.75" customHeight="1" x14ac:dyDescent="0.3">
      <c r="B88" s="45" t="s">
        <v>30</v>
      </c>
      <c r="C88" s="30" t="s">
        <v>15</v>
      </c>
      <c r="D88" s="32">
        <f>E29</f>
        <v>0</v>
      </c>
      <c r="E88" s="33">
        <f>F29</f>
        <v>0</v>
      </c>
      <c r="F88" s="34">
        <f>G29</f>
        <v>0</v>
      </c>
    </row>
    <row r="89" spans="2:6" ht="16.5" thickBot="1" x14ac:dyDescent="0.35">
      <c r="B89" s="46"/>
      <c r="C89" s="31" t="s">
        <v>16</v>
      </c>
      <c r="D89" s="35">
        <f>I29</f>
        <v>0</v>
      </c>
      <c r="E89" s="36">
        <f>J29</f>
        <v>0</v>
      </c>
      <c r="F89" s="37">
        <f>K29</f>
        <v>0</v>
      </c>
    </row>
  </sheetData>
  <mergeCells count="48">
    <mergeCell ref="B3:B4"/>
    <mergeCell ref="C3:L3"/>
    <mergeCell ref="C4:C5"/>
    <mergeCell ref="D4:D5"/>
    <mergeCell ref="E4:H4"/>
    <mergeCell ref="I4:L4"/>
    <mergeCell ref="C16:C17"/>
    <mergeCell ref="D1:F1"/>
    <mergeCell ref="J1:L1"/>
    <mergeCell ref="D2:F2"/>
    <mergeCell ref="J2:L2"/>
    <mergeCell ref="C6:C7"/>
    <mergeCell ref="C8:C9"/>
    <mergeCell ref="C10:C11"/>
    <mergeCell ref="C12:C13"/>
    <mergeCell ref="C14:C15"/>
    <mergeCell ref="B42:B43"/>
    <mergeCell ref="C19:L19"/>
    <mergeCell ref="C20:C21"/>
    <mergeCell ref="C22:C23"/>
    <mergeCell ref="C24:C25"/>
    <mergeCell ref="C26:C27"/>
    <mergeCell ref="C28:C29"/>
    <mergeCell ref="B31:F32"/>
    <mergeCell ref="B34:B35"/>
    <mergeCell ref="B36:B37"/>
    <mergeCell ref="B38:B39"/>
    <mergeCell ref="B40:B41"/>
    <mergeCell ref="B70:B71"/>
    <mergeCell ref="B44:B45"/>
    <mergeCell ref="B46:B47"/>
    <mergeCell ref="B49:F50"/>
    <mergeCell ref="B52:B53"/>
    <mergeCell ref="B54:B55"/>
    <mergeCell ref="B56:B57"/>
    <mergeCell ref="B58:B59"/>
    <mergeCell ref="B60:B61"/>
    <mergeCell ref="B63:F64"/>
    <mergeCell ref="B66:B67"/>
    <mergeCell ref="B68:B69"/>
    <mergeCell ref="B86:B87"/>
    <mergeCell ref="B88:B89"/>
    <mergeCell ref="B72:B73"/>
    <mergeCell ref="B74:B75"/>
    <mergeCell ref="B76:B77"/>
    <mergeCell ref="B79:F80"/>
    <mergeCell ref="B82:B83"/>
    <mergeCell ref="B84:B85"/>
  </mergeCells>
  <conditionalFormatting sqref="H6:H17 H20:H29">
    <cfRule type="cellIs" dxfId="14" priority="3" operator="lessThan">
      <formula>0</formula>
    </cfRule>
  </conditionalFormatting>
  <conditionalFormatting sqref="L6:L17">
    <cfRule type="cellIs" dxfId="13" priority="2" operator="lessThan">
      <formula>0</formula>
    </cfRule>
  </conditionalFormatting>
  <conditionalFormatting sqref="L20:L29">
    <cfRule type="cellIs" dxfId="12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89"/>
  <sheetViews>
    <sheetView zoomScale="75" zoomScaleNormal="75" workbookViewId="0">
      <selection activeCell="C4" sqref="C4:C5"/>
    </sheetView>
  </sheetViews>
  <sheetFormatPr defaultRowHeight="15" x14ac:dyDescent="0.25"/>
  <cols>
    <col min="2" max="2" width="16" customWidth="1"/>
    <col min="3" max="3" width="22.28515625" customWidth="1"/>
    <col min="4" max="4" width="11.28515625" customWidth="1"/>
    <col min="5" max="12" width="12.5703125" customWidth="1"/>
  </cols>
  <sheetData>
    <row r="1" spans="1:14" ht="18.75" customHeight="1" x14ac:dyDescent="0.25">
      <c r="A1" s="1"/>
      <c r="C1" s="13" t="s">
        <v>15</v>
      </c>
      <c r="D1" s="59"/>
      <c r="E1" s="60"/>
      <c r="F1" s="61"/>
      <c r="I1" s="14" t="s">
        <v>16</v>
      </c>
      <c r="J1" s="62"/>
      <c r="K1" s="63"/>
      <c r="L1" s="64"/>
    </row>
    <row r="2" spans="1:14" ht="18.75" customHeight="1" x14ac:dyDescent="0.25">
      <c r="C2" s="13" t="s">
        <v>31</v>
      </c>
      <c r="D2" s="59"/>
      <c r="E2" s="60"/>
      <c r="F2" s="61"/>
      <c r="I2" s="14" t="s">
        <v>31</v>
      </c>
      <c r="J2" s="62"/>
      <c r="K2" s="63"/>
      <c r="L2" s="64"/>
    </row>
    <row r="3" spans="1:14" ht="24" thickBot="1" x14ac:dyDescent="0.3">
      <c r="B3" s="66"/>
      <c r="C3" s="67" t="s">
        <v>24</v>
      </c>
      <c r="D3" s="67"/>
      <c r="E3" s="67"/>
      <c r="F3" s="67"/>
      <c r="G3" s="67"/>
      <c r="H3" s="67"/>
      <c r="I3" s="67"/>
      <c r="J3" s="67"/>
      <c r="K3" s="67"/>
      <c r="L3" s="67"/>
    </row>
    <row r="4" spans="1:14" ht="19.5" thickBot="1" x14ac:dyDescent="0.3">
      <c r="B4" s="66"/>
      <c r="C4" s="55" t="s">
        <v>2</v>
      </c>
      <c r="D4" s="55" t="s">
        <v>3</v>
      </c>
      <c r="E4" s="69" t="s">
        <v>0</v>
      </c>
      <c r="F4" s="70"/>
      <c r="G4" s="70"/>
      <c r="H4" s="71"/>
      <c r="I4" s="72" t="s">
        <v>1</v>
      </c>
      <c r="J4" s="73"/>
      <c r="K4" s="73"/>
      <c r="L4" s="74"/>
    </row>
    <row r="5" spans="1:14" ht="32.25" thickBot="1" x14ac:dyDescent="0.3">
      <c r="B5" s="2"/>
      <c r="C5" s="54"/>
      <c r="D5" s="68"/>
      <c r="E5" s="12" t="s">
        <v>4</v>
      </c>
      <c r="F5" s="12" t="s">
        <v>32</v>
      </c>
      <c r="G5" s="12" t="s">
        <v>5</v>
      </c>
      <c r="H5" s="12" t="s">
        <v>6</v>
      </c>
      <c r="I5" s="8" t="s">
        <v>4</v>
      </c>
      <c r="J5" s="12" t="s">
        <v>32</v>
      </c>
      <c r="K5" s="12" t="s">
        <v>5</v>
      </c>
      <c r="L5" s="15" t="s">
        <v>6</v>
      </c>
    </row>
    <row r="6" spans="1:14" ht="16.5" customHeight="1" x14ac:dyDescent="0.25">
      <c r="B6" s="2"/>
      <c r="C6" s="45" t="s">
        <v>21</v>
      </c>
      <c r="D6" s="16">
        <v>3122</v>
      </c>
      <c r="E6" s="17"/>
      <c r="F6" s="18"/>
      <c r="G6" s="18"/>
      <c r="H6" s="19">
        <f t="shared" ref="H6:H17" si="0">(E6-G6)+M6</f>
        <v>0</v>
      </c>
      <c r="I6" s="18">
        <f t="shared" ref="I6:I17" si="1">G6</f>
        <v>0</v>
      </c>
      <c r="J6" s="20"/>
      <c r="K6" s="17"/>
      <c r="L6" s="19">
        <f t="shared" ref="L6:L17" si="2">(I6-K6)+N6</f>
        <v>0</v>
      </c>
      <c r="M6">
        <f t="shared" ref="M6:M17" si="3">F6*20</f>
        <v>0</v>
      </c>
      <c r="N6">
        <f t="shared" ref="N6:N17" si="4">J6*20</f>
        <v>0</v>
      </c>
    </row>
    <row r="7" spans="1:14" ht="15.75" customHeight="1" thickBot="1" x14ac:dyDescent="0.3">
      <c r="B7" s="2"/>
      <c r="C7" s="46"/>
      <c r="D7" s="21">
        <v>3125</v>
      </c>
      <c r="E7" s="22"/>
      <c r="F7" s="23"/>
      <c r="G7" s="23"/>
      <c r="H7" s="24">
        <f t="shared" si="0"/>
        <v>0</v>
      </c>
      <c r="I7" s="23">
        <f t="shared" si="1"/>
        <v>0</v>
      </c>
      <c r="J7" s="25"/>
      <c r="K7" s="22"/>
      <c r="L7" s="24">
        <f t="shared" si="2"/>
        <v>0</v>
      </c>
      <c r="M7">
        <f t="shared" si="3"/>
        <v>0</v>
      </c>
      <c r="N7">
        <f t="shared" si="4"/>
        <v>0</v>
      </c>
    </row>
    <row r="8" spans="1:14" ht="15.75" x14ac:dyDescent="0.25">
      <c r="B8" s="2"/>
      <c r="C8" s="45" t="s">
        <v>7</v>
      </c>
      <c r="D8" s="16" t="s">
        <v>8</v>
      </c>
      <c r="E8" s="17"/>
      <c r="F8" s="18"/>
      <c r="G8" s="18"/>
      <c r="H8" s="19">
        <f t="shared" si="0"/>
        <v>0</v>
      </c>
      <c r="I8" s="18">
        <f t="shared" si="1"/>
        <v>0</v>
      </c>
      <c r="J8" s="20"/>
      <c r="K8" s="17"/>
      <c r="L8" s="19">
        <f t="shared" si="2"/>
        <v>0</v>
      </c>
      <c r="M8">
        <f t="shared" si="3"/>
        <v>0</v>
      </c>
      <c r="N8">
        <f t="shared" si="4"/>
        <v>0</v>
      </c>
    </row>
    <row r="9" spans="1:14" ht="16.5" thickBot="1" x14ac:dyDescent="0.3">
      <c r="B9" s="2"/>
      <c r="C9" s="46"/>
      <c r="D9" s="26" t="s">
        <v>22</v>
      </c>
      <c r="E9" s="22"/>
      <c r="F9" s="23"/>
      <c r="G9" s="23"/>
      <c r="H9" s="24">
        <f t="shared" si="0"/>
        <v>0</v>
      </c>
      <c r="I9" s="23">
        <f t="shared" si="1"/>
        <v>0</v>
      </c>
      <c r="J9" s="25"/>
      <c r="K9" s="22"/>
      <c r="L9" s="24">
        <f t="shared" si="2"/>
        <v>0</v>
      </c>
      <c r="M9">
        <f t="shared" si="3"/>
        <v>0</v>
      </c>
      <c r="N9">
        <f t="shared" si="4"/>
        <v>0</v>
      </c>
    </row>
    <row r="10" spans="1:14" ht="15.75" x14ac:dyDescent="0.25">
      <c r="B10" s="2"/>
      <c r="C10" s="45" t="s">
        <v>9</v>
      </c>
      <c r="D10" s="16" t="s">
        <v>8</v>
      </c>
      <c r="E10" s="17"/>
      <c r="F10" s="18"/>
      <c r="G10" s="18"/>
      <c r="H10" s="19">
        <f t="shared" si="0"/>
        <v>0</v>
      </c>
      <c r="I10" s="18">
        <f t="shared" si="1"/>
        <v>0</v>
      </c>
      <c r="J10" s="20"/>
      <c r="K10" s="17"/>
      <c r="L10" s="19">
        <f t="shared" si="2"/>
        <v>0</v>
      </c>
      <c r="M10">
        <f t="shared" si="3"/>
        <v>0</v>
      </c>
      <c r="N10">
        <f t="shared" si="4"/>
        <v>0</v>
      </c>
    </row>
    <row r="11" spans="1:14" ht="16.5" thickBot="1" x14ac:dyDescent="0.3">
      <c r="B11" s="2"/>
      <c r="C11" s="46"/>
      <c r="D11" s="26" t="s">
        <v>22</v>
      </c>
      <c r="E11" s="22"/>
      <c r="F11" s="23"/>
      <c r="G11" s="23"/>
      <c r="H11" s="24">
        <f t="shared" si="0"/>
        <v>0</v>
      </c>
      <c r="I11" s="23">
        <f t="shared" si="1"/>
        <v>0</v>
      </c>
      <c r="J11" s="25"/>
      <c r="K11" s="22"/>
      <c r="L11" s="24">
        <f t="shared" si="2"/>
        <v>0</v>
      </c>
      <c r="M11">
        <f t="shared" si="3"/>
        <v>0</v>
      </c>
      <c r="N11">
        <f t="shared" si="4"/>
        <v>0</v>
      </c>
    </row>
    <row r="12" spans="1:14" ht="15.75" x14ac:dyDescent="0.25">
      <c r="B12" s="2"/>
      <c r="C12" s="65" t="s">
        <v>10</v>
      </c>
      <c r="D12" s="16" t="s">
        <v>8</v>
      </c>
      <c r="E12" s="17"/>
      <c r="F12" s="18"/>
      <c r="G12" s="18"/>
      <c r="H12" s="19">
        <f t="shared" si="0"/>
        <v>0</v>
      </c>
      <c r="I12" s="18">
        <f t="shared" si="1"/>
        <v>0</v>
      </c>
      <c r="J12" s="20"/>
      <c r="K12" s="17"/>
      <c r="L12" s="19">
        <f t="shared" si="2"/>
        <v>0</v>
      </c>
      <c r="M12">
        <f t="shared" si="3"/>
        <v>0</v>
      </c>
      <c r="N12">
        <f t="shared" si="4"/>
        <v>0</v>
      </c>
    </row>
    <row r="13" spans="1:14" ht="16.5" thickBot="1" x14ac:dyDescent="0.3">
      <c r="B13" s="2"/>
      <c r="C13" s="46"/>
      <c r="D13" s="26" t="s">
        <v>22</v>
      </c>
      <c r="E13" s="22"/>
      <c r="F13" s="23"/>
      <c r="G13" s="23"/>
      <c r="H13" s="24">
        <f t="shared" si="0"/>
        <v>0</v>
      </c>
      <c r="I13" s="23">
        <f t="shared" si="1"/>
        <v>0</v>
      </c>
      <c r="J13" s="25"/>
      <c r="K13" s="22"/>
      <c r="L13" s="24">
        <f t="shared" si="2"/>
        <v>0</v>
      </c>
      <c r="M13">
        <f t="shared" si="3"/>
        <v>0</v>
      </c>
      <c r="N13">
        <f t="shared" si="4"/>
        <v>0</v>
      </c>
    </row>
    <row r="14" spans="1:14" ht="15.75" x14ac:dyDescent="0.25">
      <c r="B14" s="2"/>
      <c r="C14" s="56" t="s">
        <v>17</v>
      </c>
      <c r="D14" s="16" t="s">
        <v>8</v>
      </c>
      <c r="E14" s="17"/>
      <c r="F14" s="18"/>
      <c r="G14" s="18"/>
      <c r="H14" s="19">
        <f t="shared" si="0"/>
        <v>0</v>
      </c>
      <c r="I14" s="18">
        <f t="shared" si="1"/>
        <v>0</v>
      </c>
      <c r="J14" s="20"/>
      <c r="K14" s="17"/>
      <c r="L14" s="19">
        <f t="shared" si="2"/>
        <v>0</v>
      </c>
      <c r="M14">
        <f t="shared" si="3"/>
        <v>0</v>
      </c>
      <c r="N14">
        <f t="shared" si="4"/>
        <v>0</v>
      </c>
    </row>
    <row r="15" spans="1:14" ht="16.5" thickBot="1" x14ac:dyDescent="0.3">
      <c r="B15" s="2"/>
      <c r="C15" s="57"/>
      <c r="D15" s="26" t="s">
        <v>22</v>
      </c>
      <c r="E15" s="22"/>
      <c r="F15" s="23"/>
      <c r="G15" s="23"/>
      <c r="H15" s="24">
        <f t="shared" si="0"/>
        <v>0</v>
      </c>
      <c r="I15" s="23">
        <f t="shared" si="1"/>
        <v>0</v>
      </c>
      <c r="J15" s="25"/>
      <c r="K15" s="22"/>
      <c r="L15" s="24">
        <f t="shared" si="2"/>
        <v>0</v>
      </c>
      <c r="M15">
        <f t="shared" si="3"/>
        <v>0</v>
      </c>
      <c r="N15">
        <f t="shared" si="4"/>
        <v>0</v>
      </c>
    </row>
    <row r="16" spans="1:14" ht="15.75" x14ac:dyDescent="0.25">
      <c r="B16" s="2"/>
      <c r="C16" s="56" t="s">
        <v>18</v>
      </c>
      <c r="D16" s="16" t="s">
        <v>8</v>
      </c>
      <c r="E16" s="18"/>
      <c r="F16" s="18"/>
      <c r="G16" s="18"/>
      <c r="H16" s="19">
        <f t="shared" si="0"/>
        <v>0</v>
      </c>
      <c r="I16" s="18">
        <f t="shared" si="1"/>
        <v>0</v>
      </c>
      <c r="J16" s="20"/>
      <c r="K16" s="18"/>
      <c r="L16" s="19">
        <f t="shared" si="2"/>
        <v>0</v>
      </c>
      <c r="M16">
        <f t="shared" si="3"/>
        <v>0</v>
      </c>
      <c r="N16">
        <f t="shared" si="4"/>
        <v>0</v>
      </c>
    </row>
    <row r="17" spans="2:37" ht="16.5" thickBot="1" x14ac:dyDescent="0.3">
      <c r="B17" s="2"/>
      <c r="C17" s="57"/>
      <c r="D17" s="26" t="s">
        <v>22</v>
      </c>
      <c r="E17" s="23"/>
      <c r="F17" s="23"/>
      <c r="G17" s="23"/>
      <c r="H17" s="24">
        <f t="shared" si="0"/>
        <v>0</v>
      </c>
      <c r="I17" s="23">
        <f t="shared" si="1"/>
        <v>0</v>
      </c>
      <c r="J17" s="25"/>
      <c r="K17" s="23"/>
      <c r="L17" s="24">
        <f t="shared" si="2"/>
        <v>0</v>
      </c>
      <c r="M17">
        <f t="shared" si="3"/>
        <v>0</v>
      </c>
      <c r="N17">
        <f t="shared" si="4"/>
        <v>0</v>
      </c>
    </row>
    <row r="18" spans="2:37" ht="15.75" x14ac:dyDescent="0.25">
      <c r="B18" s="2"/>
      <c r="C18" s="7"/>
      <c r="D18" s="6"/>
      <c r="E18" s="7"/>
      <c r="F18" s="7"/>
      <c r="G18" s="7"/>
      <c r="H18" s="7"/>
      <c r="I18" s="7"/>
      <c r="J18" s="7"/>
      <c r="K18" s="7"/>
      <c r="L18" s="7"/>
    </row>
    <row r="19" spans="2:37" ht="24" thickBot="1" x14ac:dyDescent="0.3">
      <c r="B19" s="2"/>
      <c r="C19" s="58" t="s">
        <v>11</v>
      </c>
      <c r="D19" s="58"/>
      <c r="E19" s="58"/>
      <c r="F19" s="58"/>
      <c r="G19" s="58"/>
      <c r="H19" s="58"/>
      <c r="I19" s="58"/>
      <c r="J19" s="58"/>
      <c r="K19" s="58"/>
      <c r="L19" s="58"/>
    </row>
    <row r="20" spans="2:37" ht="15.75" x14ac:dyDescent="0.25">
      <c r="B20" s="2"/>
      <c r="C20" s="45" t="s">
        <v>21</v>
      </c>
      <c r="D20" s="27">
        <v>3122</v>
      </c>
      <c r="E20" s="18"/>
      <c r="F20" s="18"/>
      <c r="G20" s="18"/>
      <c r="H20" s="19">
        <f t="shared" ref="H20:H29" si="5">(E20-G20)+M20</f>
        <v>0</v>
      </c>
      <c r="I20" s="18">
        <f t="shared" ref="I20:I29" si="6">G20</f>
        <v>0</v>
      </c>
      <c r="J20" s="18"/>
      <c r="K20" s="28"/>
      <c r="L20" s="19">
        <f t="shared" ref="L20:L29" si="7">(I20-K20)+N20</f>
        <v>0</v>
      </c>
      <c r="M20">
        <f t="shared" ref="M20:M29" si="8">F20*20</f>
        <v>0</v>
      </c>
      <c r="N20">
        <f t="shared" ref="N20:N29" si="9">J20*20</f>
        <v>0</v>
      </c>
    </row>
    <row r="21" spans="2:37" ht="16.5" thickBot="1" x14ac:dyDescent="0.3">
      <c r="B21" s="2"/>
      <c r="C21" s="46"/>
      <c r="D21" s="21">
        <v>3125</v>
      </c>
      <c r="E21" s="29"/>
      <c r="F21" s="23"/>
      <c r="G21" s="29"/>
      <c r="H21" s="24">
        <f t="shared" si="5"/>
        <v>0</v>
      </c>
      <c r="I21" s="23">
        <f t="shared" si="6"/>
        <v>0</v>
      </c>
      <c r="J21" s="23"/>
      <c r="K21" s="29"/>
      <c r="L21" s="24">
        <f t="shared" si="7"/>
        <v>0</v>
      </c>
      <c r="M21">
        <f t="shared" si="8"/>
        <v>0</v>
      </c>
      <c r="N21">
        <f t="shared" si="9"/>
        <v>0</v>
      </c>
    </row>
    <row r="22" spans="2:37" ht="15.75" x14ac:dyDescent="0.25">
      <c r="B22" s="2"/>
      <c r="C22" s="45" t="s">
        <v>7</v>
      </c>
      <c r="D22" s="16" t="s">
        <v>8</v>
      </c>
      <c r="E22" s="28"/>
      <c r="F22" s="18"/>
      <c r="G22" s="28"/>
      <c r="H22" s="19">
        <f t="shared" si="5"/>
        <v>0</v>
      </c>
      <c r="I22" s="18">
        <f>G22</f>
        <v>0</v>
      </c>
      <c r="J22" s="18"/>
      <c r="K22" s="28"/>
      <c r="L22" s="19">
        <f t="shared" si="7"/>
        <v>0</v>
      </c>
      <c r="M22">
        <f t="shared" si="8"/>
        <v>0</v>
      </c>
      <c r="N22">
        <f t="shared" si="9"/>
        <v>0</v>
      </c>
    </row>
    <row r="23" spans="2:37" ht="16.5" thickBot="1" x14ac:dyDescent="0.3">
      <c r="B23" s="2"/>
      <c r="C23" s="46"/>
      <c r="D23" s="26" t="s">
        <v>22</v>
      </c>
      <c r="E23" s="29"/>
      <c r="F23" s="23"/>
      <c r="G23" s="29"/>
      <c r="H23" s="24">
        <f t="shared" si="5"/>
        <v>0</v>
      </c>
      <c r="I23" s="23">
        <f t="shared" si="6"/>
        <v>0</v>
      </c>
      <c r="J23" s="23"/>
      <c r="K23" s="29"/>
      <c r="L23" s="24">
        <f t="shared" si="7"/>
        <v>0</v>
      </c>
      <c r="M23">
        <f t="shared" si="8"/>
        <v>0</v>
      </c>
      <c r="N23">
        <f t="shared" si="9"/>
        <v>0</v>
      </c>
    </row>
    <row r="24" spans="2:37" ht="15.75" x14ac:dyDescent="0.25">
      <c r="B24" s="2"/>
      <c r="C24" s="45" t="s">
        <v>9</v>
      </c>
      <c r="D24" s="16" t="s">
        <v>8</v>
      </c>
      <c r="E24" s="28"/>
      <c r="F24" s="18"/>
      <c r="G24" s="28"/>
      <c r="H24" s="19">
        <f t="shared" si="5"/>
        <v>0</v>
      </c>
      <c r="I24" s="18">
        <f t="shared" si="6"/>
        <v>0</v>
      </c>
      <c r="J24" s="18"/>
      <c r="K24" s="28"/>
      <c r="L24" s="19">
        <f t="shared" si="7"/>
        <v>0</v>
      </c>
      <c r="M24">
        <f t="shared" si="8"/>
        <v>0</v>
      </c>
      <c r="N24">
        <f t="shared" si="9"/>
        <v>0</v>
      </c>
    </row>
    <row r="25" spans="2:37" ht="16.5" thickBot="1" x14ac:dyDescent="0.3">
      <c r="B25" s="2"/>
      <c r="C25" s="46"/>
      <c r="D25" s="26" t="s">
        <v>22</v>
      </c>
      <c r="E25" s="29"/>
      <c r="F25" s="23"/>
      <c r="G25" s="29"/>
      <c r="H25" s="24">
        <f t="shared" si="5"/>
        <v>0</v>
      </c>
      <c r="I25" s="23">
        <f t="shared" si="6"/>
        <v>0</v>
      </c>
      <c r="J25" s="23"/>
      <c r="K25" s="29"/>
      <c r="L25" s="24">
        <f t="shared" si="7"/>
        <v>0</v>
      </c>
      <c r="M25">
        <f t="shared" si="8"/>
        <v>0</v>
      </c>
      <c r="N25">
        <f t="shared" si="9"/>
        <v>0</v>
      </c>
    </row>
    <row r="26" spans="2:37" ht="15.75" x14ac:dyDescent="0.25">
      <c r="B26" s="2"/>
      <c r="C26" s="45" t="s">
        <v>23</v>
      </c>
      <c r="D26" s="16" t="s">
        <v>8</v>
      </c>
      <c r="E26" s="28"/>
      <c r="F26" s="18"/>
      <c r="G26" s="28"/>
      <c r="H26" s="19">
        <f t="shared" si="5"/>
        <v>0</v>
      </c>
      <c r="I26" s="18">
        <f t="shared" si="6"/>
        <v>0</v>
      </c>
      <c r="J26" s="18"/>
      <c r="K26" s="28"/>
      <c r="L26" s="19">
        <f t="shared" si="7"/>
        <v>0</v>
      </c>
      <c r="M26">
        <f t="shared" si="8"/>
        <v>0</v>
      </c>
      <c r="N26">
        <f t="shared" si="9"/>
        <v>0</v>
      </c>
    </row>
    <row r="27" spans="2:37" ht="16.5" thickBot="1" x14ac:dyDescent="0.3">
      <c r="B27" s="2"/>
      <c r="C27" s="46"/>
      <c r="D27" s="26" t="s">
        <v>22</v>
      </c>
      <c r="E27" s="29"/>
      <c r="F27" s="23"/>
      <c r="G27" s="29"/>
      <c r="H27" s="24">
        <f t="shared" si="5"/>
        <v>0</v>
      </c>
      <c r="I27" s="23">
        <f t="shared" si="6"/>
        <v>0</v>
      </c>
      <c r="J27" s="23"/>
      <c r="K27" s="29"/>
      <c r="L27" s="24">
        <f t="shared" si="7"/>
        <v>0</v>
      </c>
      <c r="M27">
        <f t="shared" si="8"/>
        <v>0</v>
      </c>
      <c r="N27">
        <f t="shared" si="9"/>
        <v>0</v>
      </c>
    </row>
    <row r="28" spans="2:37" ht="15.75" x14ac:dyDescent="0.25">
      <c r="B28" s="2"/>
      <c r="C28" s="56" t="s">
        <v>18</v>
      </c>
      <c r="D28" s="16" t="s">
        <v>8</v>
      </c>
      <c r="E28" s="28"/>
      <c r="F28" s="18"/>
      <c r="G28" s="28"/>
      <c r="H28" s="19">
        <f t="shared" si="5"/>
        <v>0</v>
      </c>
      <c r="I28" s="18">
        <f t="shared" si="6"/>
        <v>0</v>
      </c>
      <c r="J28" s="18"/>
      <c r="K28" s="28"/>
      <c r="L28" s="19">
        <f t="shared" si="7"/>
        <v>0</v>
      </c>
      <c r="M28">
        <f t="shared" si="8"/>
        <v>0</v>
      </c>
      <c r="N28">
        <f t="shared" si="9"/>
        <v>0</v>
      </c>
    </row>
    <row r="29" spans="2:37" ht="16.5" thickBot="1" x14ac:dyDescent="0.3">
      <c r="B29" s="2"/>
      <c r="C29" s="57"/>
      <c r="D29" s="26" t="s">
        <v>22</v>
      </c>
      <c r="E29" s="29"/>
      <c r="F29" s="23"/>
      <c r="G29" s="29"/>
      <c r="H29" s="24">
        <f t="shared" si="5"/>
        <v>0</v>
      </c>
      <c r="I29" s="23">
        <f t="shared" si="6"/>
        <v>0</v>
      </c>
      <c r="J29" s="23"/>
      <c r="K29" s="29"/>
      <c r="L29" s="24">
        <f t="shared" si="7"/>
        <v>0</v>
      </c>
      <c r="M29">
        <f t="shared" si="8"/>
        <v>0</v>
      </c>
      <c r="N29">
        <f t="shared" si="9"/>
        <v>0</v>
      </c>
    </row>
    <row r="30" spans="2:37" ht="15.75" thickBot="1" x14ac:dyDescent="0.3"/>
    <row r="31" spans="2:37" ht="15" customHeight="1" x14ac:dyDescent="0.25">
      <c r="B31" s="47" t="s">
        <v>19</v>
      </c>
      <c r="C31" s="48"/>
      <c r="D31" s="48"/>
      <c r="E31" s="48"/>
      <c r="F31" s="49"/>
    </row>
    <row r="32" spans="2:37" s="4" customFormat="1" ht="15" customHeight="1" thickBot="1" x14ac:dyDescent="0.3">
      <c r="B32" s="50"/>
      <c r="C32" s="51"/>
      <c r="D32" s="51"/>
      <c r="E32" s="51"/>
      <c r="F32" s="5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</row>
    <row r="33" spans="2:37" s="4" customFormat="1" ht="45" customHeight="1" thickBot="1" x14ac:dyDescent="0.3">
      <c r="B33" s="3" t="s">
        <v>2</v>
      </c>
      <c r="C33" s="5" t="s">
        <v>12</v>
      </c>
      <c r="D33" s="9" t="s">
        <v>13</v>
      </c>
      <c r="E33" s="10" t="s">
        <v>33</v>
      </c>
      <c r="F33" s="11" t="s">
        <v>14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</row>
    <row r="34" spans="2:37" s="4" customFormat="1" ht="15" customHeight="1" x14ac:dyDescent="0.3">
      <c r="B34" s="43" t="s">
        <v>28</v>
      </c>
      <c r="C34" s="30" t="s">
        <v>15</v>
      </c>
      <c r="D34" s="32">
        <f>E6</f>
        <v>0</v>
      </c>
      <c r="E34" s="33">
        <f>F6</f>
        <v>0</v>
      </c>
      <c r="F34" s="34">
        <f>G6</f>
        <v>0</v>
      </c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</row>
    <row r="35" spans="2:37" s="4" customFormat="1" ht="15.75" customHeight="1" thickBot="1" x14ac:dyDescent="0.35">
      <c r="B35" s="44"/>
      <c r="C35" s="31" t="s">
        <v>16</v>
      </c>
      <c r="D35" s="35">
        <f>I6</f>
        <v>0</v>
      </c>
      <c r="E35" s="36">
        <f>J6</f>
        <v>0</v>
      </c>
      <c r="F35" s="37">
        <f>K6</f>
        <v>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</row>
    <row r="36" spans="2:37" s="4" customFormat="1" ht="15.75" customHeight="1" x14ac:dyDescent="0.3">
      <c r="B36" s="43" t="s">
        <v>29</v>
      </c>
      <c r="C36" s="30" t="s">
        <v>15</v>
      </c>
      <c r="D36" s="38">
        <f>E7</f>
        <v>0</v>
      </c>
      <c r="E36" s="33">
        <f>F7</f>
        <v>0</v>
      </c>
      <c r="F36" s="34">
        <f>G7</f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</row>
    <row r="37" spans="2:37" s="4" customFormat="1" ht="15.75" customHeight="1" thickBot="1" x14ac:dyDescent="0.35">
      <c r="B37" s="44"/>
      <c r="C37" s="31" t="s">
        <v>16</v>
      </c>
      <c r="D37" s="39">
        <f>I7</f>
        <v>0</v>
      </c>
      <c r="E37" s="36">
        <f>J7</f>
        <v>0</v>
      </c>
      <c r="F37" s="37">
        <f>K7</f>
        <v>0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</row>
    <row r="38" spans="2:37" ht="15.75" x14ac:dyDescent="0.3">
      <c r="B38" s="55" t="s">
        <v>7</v>
      </c>
      <c r="C38" s="30" t="s">
        <v>15</v>
      </c>
      <c r="D38" s="38">
        <f>E8</f>
        <v>0</v>
      </c>
      <c r="E38" s="33">
        <f>F8</f>
        <v>0</v>
      </c>
      <c r="F38" s="34">
        <f>G8</f>
        <v>0</v>
      </c>
    </row>
    <row r="39" spans="2:37" ht="16.5" thickBot="1" x14ac:dyDescent="0.35">
      <c r="B39" s="54"/>
      <c r="C39" s="31" t="s">
        <v>16</v>
      </c>
      <c r="D39" s="39">
        <f>I8</f>
        <v>0</v>
      </c>
      <c r="E39" s="36">
        <f>J8</f>
        <v>0</v>
      </c>
      <c r="F39" s="37">
        <f>K8</f>
        <v>0</v>
      </c>
    </row>
    <row r="40" spans="2:37" ht="15.75" x14ac:dyDescent="0.3">
      <c r="B40" s="55" t="s">
        <v>9</v>
      </c>
      <c r="C40" s="30" t="s">
        <v>15</v>
      </c>
      <c r="D40" s="38">
        <f>E10</f>
        <v>0</v>
      </c>
      <c r="E40" s="33">
        <f>F10</f>
        <v>0</v>
      </c>
      <c r="F40" s="34">
        <f>G10</f>
        <v>0</v>
      </c>
    </row>
    <row r="41" spans="2:37" ht="16.5" thickBot="1" x14ac:dyDescent="0.35">
      <c r="B41" s="54"/>
      <c r="C41" s="31" t="s">
        <v>16</v>
      </c>
      <c r="D41" s="39">
        <f>I10</f>
        <v>0</v>
      </c>
      <c r="E41" s="36">
        <f>J10</f>
        <v>0</v>
      </c>
      <c r="F41" s="37">
        <f>K10</f>
        <v>0</v>
      </c>
    </row>
    <row r="42" spans="2:37" ht="15.75" x14ac:dyDescent="0.3">
      <c r="B42" s="55" t="s">
        <v>10</v>
      </c>
      <c r="C42" s="30" t="s">
        <v>15</v>
      </c>
      <c r="D42" s="38">
        <f>E12</f>
        <v>0</v>
      </c>
      <c r="E42" s="33">
        <f>F12</f>
        <v>0</v>
      </c>
      <c r="F42" s="34">
        <f>G12</f>
        <v>0</v>
      </c>
    </row>
    <row r="43" spans="2:37" ht="16.5" thickBot="1" x14ac:dyDescent="0.35">
      <c r="B43" s="54"/>
      <c r="C43" s="31" t="s">
        <v>16</v>
      </c>
      <c r="D43" s="39">
        <f>I12</f>
        <v>0</v>
      </c>
      <c r="E43" s="36">
        <f>J12</f>
        <v>0</v>
      </c>
      <c r="F43" s="37">
        <f>K12</f>
        <v>0</v>
      </c>
    </row>
    <row r="44" spans="2:37" ht="15.75" x14ac:dyDescent="0.3">
      <c r="B44" s="55" t="s">
        <v>17</v>
      </c>
      <c r="C44" s="30" t="s">
        <v>15</v>
      </c>
      <c r="D44" s="38">
        <f>E14</f>
        <v>0</v>
      </c>
      <c r="E44" s="33">
        <f>F14</f>
        <v>0</v>
      </c>
      <c r="F44" s="34">
        <f>G14</f>
        <v>0</v>
      </c>
    </row>
    <row r="45" spans="2:37" ht="16.5" thickBot="1" x14ac:dyDescent="0.35">
      <c r="B45" s="54"/>
      <c r="C45" s="31" t="s">
        <v>16</v>
      </c>
      <c r="D45" s="39">
        <f>I14</f>
        <v>0</v>
      </c>
      <c r="E45" s="36">
        <f>J14</f>
        <v>0</v>
      </c>
      <c r="F45" s="37">
        <f>K14</f>
        <v>0</v>
      </c>
    </row>
    <row r="46" spans="2:37" ht="15.75" x14ac:dyDescent="0.3">
      <c r="B46" s="55" t="s">
        <v>18</v>
      </c>
      <c r="C46" s="30" t="s">
        <v>15</v>
      </c>
      <c r="D46" s="38">
        <f>E16</f>
        <v>0</v>
      </c>
      <c r="E46" s="33">
        <f>F16</f>
        <v>0</v>
      </c>
      <c r="F46" s="34">
        <f>G16</f>
        <v>0</v>
      </c>
    </row>
    <row r="47" spans="2:37" ht="16.5" thickBot="1" x14ac:dyDescent="0.35">
      <c r="B47" s="54"/>
      <c r="C47" s="31" t="s">
        <v>16</v>
      </c>
      <c r="D47" s="39">
        <f>I16</f>
        <v>0</v>
      </c>
      <c r="E47" s="36">
        <f>J17</f>
        <v>0</v>
      </c>
      <c r="F47" s="37">
        <f>K16</f>
        <v>0</v>
      </c>
    </row>
    <row r="48" spans="2:37" ht="15.75" thickBot="1" x14ac:dyDescent="0.3"/>
    <row r="49" spans="2:6" ht="15" customHeight="1" x14ac:dyDescent="0.25">
      <c r="B49" s="47" t="s">
        <v>20</v>
      </c>
      <c r="C49" s="48"/>
      <c r="D49" s="48"/>
      <c r="E49" s="48"/>
      <c r="F49" s="49"/>
    </row>
    <row r="50" spans="2:6" ht="15.75" customHeight="1" thickBot="1" x14ac:dyDescent="0.3">
      <c r="B50" s="50"/>
      <c r="C50" s="51"/>
      <c r="D50" s="51"/>
      <c r="E50" s="51"/>
      <c r="F50" s="52"/>
    </row>
    <row r="51" spans="2:6" ht="45" customHeight="1" thickBot="1" x14ac:dyDescent="0.3">
      <c r="B51" s="3" t="s">
        <v>2</v>
      </c>
      <c r="C51" s="5" t="s">
        <v>12</v>
      </c>
      <c r="D51" s="9" t="s">
        <v>13</v>
      </c>
      <c r="E51" s="10" t="s">
        <v>33</v>
      </c>
      <c r="F51" s="11" t="s">
        <v>14</v>
      </c>
    </row>
    <row r="52" spans="2:6" ht="15.75" x14ac:dyDescent="0.3">
      <c r="B52" s="55" t="s">
        <v>7</v>
      </c>
      <c r="C52" s="30" t="s">
        <v>15</v>
      </c>
      <c r="D52" s="38">
        <f>E9</f>
        <v>0</v>
      </c>
      <c r="E52" s="33">
        <f>F9</f>
        <v>0</v>
      </c>
      <c r="F52" s="34">
        <f>G9</f>
        <v>0</v>
      </c>
    </row>
    <row r="53" spans="2:6" ht="16.5" thickBot="1" x14ac:dyDescent="0.35">
      <c r="B53" s="54"/>
      <c r="C53" s="31" t="s">
        <v>16</v>
      </c>
      <c r="D53" s="39">
        <f>I9</f>
        <v>0</v>
      </c>
      <c r="E53" s="36">
        <f>J9</f>
        <v>0</v>
      </c>
      <c r="F53" s="37">
        <f>K9</f>
        <v>0</v>
      </c>
    </row>
    <row r="54" spans="2:6" ht="15.75" x14ac:dyDescent="0.3">
      <c r="B54" s="55" t="s">
        <v>9</v>
      </c>
      <c r="C54" s="30" t="s">
        <v>15</v>
      </c>
      <c r="D54" s="38">
        <f>E11</f>
        <v>0</v>
      </c>
      <c r="E54" s="33">
        <f>F11</f>
        <v>0</v>
      </c>
      <c r="F54" s="34">
        <f>G11</f>
        <v>0</v>
      </c>
    </row>
    <row r="55" spans="2:6" ht="16.5" thickBot="1" x14ac:dyDescent="0.35">
      <c r="B55" s="54"/>
      <c r="C55" s="31" t="s">
        <v>16</v>
      </c>
      <c r="D55" s="39">
        <f>I11</f>
        <v>0</v>
      </c>
      <c r="E55" s="36">
        <f>J11</f>
        <v>0</v>
      </c>
      <c r="F55" s="37">
        <f>K11</f>
        <v>0</v>
      </c>
    </row>
    <row r="56" spans="2:6" ht="15.75" x14ac:dyDescent="0.3">
      <c r="B56" s="55" t="s">
        <v>10</v>
      </c>
      <c r="C56" s="30" t="s">
        <v>15</v>
      </c>
      <c r="D56" s="38">
        <f>E13</f>
        <v>0</v>
      </c>
      <c r="E56" s="33">
        <f>F13</f>
        <v>0</v>
      </c>
      <c r="F56" s="34">
        <f>G13</f>
        <v>0</v>
      </c>
    </row>
    <row r="57" spans="2:6" ht="16.5" thickBot="1" x14ac:dyDescent="0.35">
      <c r="B57" s="54"/>
      <c r="C57" s="31" t="s">
        <v>16</v>
      </c>
      <c r="D57" s="39">
        <f>I13</f>
        <v>0</v>
      </c>
      <c r="E57" s="36">
        <f>J13</f>
        <v>0</v>
      </c>
      <c r="F57" s="37">
        <f>K13</f>
        <v>0</v>
      </c>
    </row>
    <row r="58" spans="2:6" ht="15.75" x14ac:dyDescent="0.3">
      <c r="B58" s="55" t="s">
        <v>17</v>
      </c>
      <c r="C58" s="30" t="s">
        <v>15</v>
      </c>
      <c r="D58" s="38">
        <f>E15</f>
        <v>0</v>
      </c>
      <c r="E58" s="33">
        <f>F15</f>
        <v>0</v>
      </c>
      <c r="F58" s="34">
        <f>G15</f>
        <v>0</v>
      </c>
    </row>
    <row r="59" spans="2:6" ht="16.5" thickBot="1" x14ac:dyDescent="0.35">
      <c r="B59" s="54"/>
      <c r="C59" s="31" t="s">
        <v>16</v>
      </c>
      <c r="D59" s="39">
        <f>I15</f>
        <v>0</v>
      </c>
      <c r="E59" s="36">
        <f>J15</f>
        <v>0</v>
      </c>
      <c r="F59" s="37">
        <f>K15</f>
        <v>0</v>
      </c>
    </row>
    <row r="60" spans="2:6" ht="15.75" x14ac:dyDescent="0.3">
      <c r="B60" s="55" t="s">
        <v>18</v>
      </c>
      <c r="C60" s="30" t="s">
        <v>15</v>
      </c>
      <c r="D60" s="38">
        <f>E17</f>
        <v>0</v>
      </c>
      <c r="E60" s="33">
        <f>F17</f>
        <v>0</v>
      </c>
      <c r="F60" s="34">
        <f>G17</f>
        <v>0</v>
      </c>
    </row>
    <row r="61" spans="2:6" ht="16.5" thickBot="1" x14ac:dyDescent="0.35">
      <c r="B61" s="54"/>
      <c r="C61" s="31" t="s">
        <v>16</v>
      </c>
      <c r="D61" s="39">
        <f>I17</f>
        <v>0</v>
      </c>
      <c r="E61" s="36">
        <f>J17</f>
        <v>0</v>
      </c>
      <c r="F61" s="37">
        <f>K17</f>
        <v>0</v>
      </c>
    </row>
    <row r="62" spans="2:6" ht="15.75" thickBot="1" x14ac:dyDescent="0.3"/>
    <row r="63" spans="2:6" ht="15" customHeight="1" x14ac:dyDescent="0.25">
      <c r="B63" s="47" t="s">
        <v>25</v>
      </c>
      <c r="C63" s="48"/>
      <c r="D63" s="48"/>
      <c r="E63" s="48"/>
      <c r="F63" s="49"/>
    </row>
    <row r="64" spans="2:6" ht="15.75" customHeight="1" thickBot="1" x14ac:dyDescent="0.3">
      <c r="B64" s="50"/>
      <c r="C64" s="51"/>
      <c r="D64" s="51"/>
      <c r="E64" s="51"/>
      <c r="F64" s="52"/>
    </row>
    <row r="65" spans="2:6" ht="45" customHeight="1" thickBot="1" x14ac:dyDescent="0.3">
      <c r="B65" s="3" t="s">
        <v>2</v>
      </c>
      <c r="C65" s="5" t="s">
        <v>12</v>
      </c>
      <c r="D65" s="9" t="s">
        <v>13</v>
      </c>
      <c r="E65" s="10" t="s">
        <v>33</v>
      </c>
      <c r="F65" s="11" t="s">
        <v>14</v>
      </c>
    </row>
    <row r="66" spans="2:6" ht="15.75" x14ac:dyDescent="0.3">
      <c r="B66" s="43" t="s">
        <v>28</v>
      </c>
      <c r="C66" s="30" t="s">
        <v>15</v>
      </c>
      <c r="D66" s="38">
        <f>E20</f>
        <v>0</v>
      </c>
      <c r="E66" s="33">
        <f>F20</f>
        <v>0</v>
      </c>
      <c r="F66" s="34">
        <f>G20</f>
        <v>0</v>
      </c>
    </row>
    <row r="67" spans="2:6" ht="16.5" thickBot="1" x14ac:dyDescent="0.35">
      <c r="B67" s="44"/>
      <c r="C67" s="31" t="s">
        <v>16</v>
      </c>
      <c r="D67" s="39">
        <f>I20</f>
        <v>0</v>
      </c>
      <c r="E67" s="36">
        <f>J20</f>
        <v>0</v>
      </c>
      <c r="F67" s="37">
        <f>K20</f>
        <v>0</v>
      </c>
    </row>
    <row r="68" spans="2:6" ht="15.75" x14ac:dyDescent="0.3">
      <c r="B68" s="43" t="s">
        <v>29</v>
      </c>
      <c r="C68" s="30" t="s">
        <v>15</v>
      </c>
      <c r="D68" s="38">
        <f>E21</f>
        <v>0</v>
      </c>
      <c r="E68" s="33">
        <f>F21</f>
        <v>0</v>
      </c>
      <c r="F68" s="34">
        <f>G21</f>
        <v>0</v>
      </c>
    </row>
    <row r="69" spans="2:6" ht="16.5" thickBot="1" x14ac:dyDescent="0.35">
      <c r="B69" s="44"/>
      <c r="C69" s="31" t="s">
        <v>16</v>
      </c>
      <c r="D69" s="39">
        <f>I21</f>
        <v>0</v>
      </c>
      <c r="E69" s="36">
        <f>J21</f>
        <v>0</v>
      </c>
      <c r="F69" s="37">
        <f>K21</f>
        <v>0</v>
      </c>
    </row>
    <row r="70" spans="2:6" ht="15.75" x14ac:dyDescent="0.3">
      <c r="B70" s="55" t="s">
        <v>7</v>
      </c>
      <c r="C70" s="30" t="s">
        <v>15</v>
      </c>
      <c r="D70" s="38">
        <f>E22</f>
        <v>0</v>
      </c>
      <c r="E70" s="33">
        <f>F22</f>
        <v>0</v>
      </c>
      <c r="F70" s="34">
        <f>G22</f>
        <v>0</v>
      </c>
    </row>
    <row r="71" spans="2:6" ht="16.5" thickBot="1" x14ac:dyDescent="0.35">
      <c r="B71" s="54"/>
      <c r="C71" s="31" t="s">
        <v>16</v>
      </c>
      <c r="D71" s="39">
        <f>I22</f>
        <v>0</v>
      </c>
      <c r="E71" s="36">
        <f>J22</f>
        <v>0</v>
      </c>
      <c r="F71" s="37">
        <f>K22</f>
        <v>0</v>
      </c>
    </row>
    <row r="72" spans="2:6" ht="15.75" x14ac:dyDescent="0.3">
      <c r="B72" s="55" t="s">
        <v>9</v>
      </c>
      <c r="C72" s="30" t="s">
        <v>15</v>
      </c>
      <c r="D72" s="38">
        <f>E24</f>
        <v>0</v>
      </c>
      <c r="E72" s="33">
        <f>F24</f>
        <v>0</v>
      </c>
      <c r="F72" s="34">
        <f>G24</f>
        <v>0</v>
      </c>
    </row>
    <row r="73" spans="2:6" ht="16.5" thickBot="1" x14ac:dyDescent="0.35">
      <c r="B73" s="54"/>
      <c r="C73" s="31" t="s">
        <v>16</v>
      </c>
      <c r="D73" s="39">
        <f>I24</f>
        <v>0</v>
      </c>
      <c r="E73" s="36">
        <f>J24</f>
        <v>0</v>
      </c>
      <c r="F73" s="37">
        <f>K24</f>
        <v>0</v>
      </c>
    </row>
    <row r="74" spans="2:6" ht="15.75" x14ac:dyDescent="0.3">
      <c r="B74" s="43" t="s">
        <v>26</v>
      </c>
      <c r="C74" s="30" t="s">
        <v>15</v>
      </c>
      <c r="D74" s="38">
        <f>E26</f>
        <v>0</v>
      </c>
      <c r="E74" s="33">
        <f>F26</f>
        <v>0</v>
      </c>
      <c r="F74" s="34">
        <f>G26</f>
        <v>0</v>
      </c>
    </row>
    <row r="75" spans="2:6" ht="16.5" thickBot="1" x14ac:dyDescent="0.35">
      <c r="B75" s="44"/>
      <c r="C75" s="31" t="s">
        <v>16</v>
      </c>
      <c r="D75" s="39">
        <f>I26</f>
        <v>0</v>
      </c>
      <c r="E75" s="36">
        <f>J26</f>
        <v>0</v>
      </c>
      <c r="F75" s="37">
        <f>K26</f>
        <v>0</v>
      </c>
    </row>
    <row r="76" spans="2:6" ht="15.75" customHeight="1" x14ac:dyDescent="0.3">
      <c r="B76" s="45" t="s">
        <v>30</v>
      </c>
      <c r="C76" s="30" t="s">
        <v>15</v>
      </c>
      <c r="D76" s="38">
        <f>E28</f>
        <v>0</v>
      </c>
      <c r="E76" s="33">
        <f>F28</f>
        <v>0</v>
      </c>
      <c r="F76" s="34">
        <f>G28</f>
        <v>0</v>
      </c>
    </row>
    <row r="77" spans="2:6" ht="16.5" thickBot="1" x14ac:dyDescent="0.35">
      <c r="B77" s="46"/>
      <c r="C77" s="31" t="s">
        <v>16</v>
      </c>
      <c r="D77" s="39">
        <f>I28</f>
        <v>0</v>
      </c>
      <c r="E77" s="36">
        <f>J28</f>
        <v>0</v>
      </c>
      <c r="F77" s="37">
        <f>K28</f>
        <v>0</v>
      </c>
    </row>
    <row r="78" spans="2:6" ht="16.5" thickBot="1" x14ac:dyDescent="0.35">
      <c r="B78" s="40"/>
      <c r="C78" s="41"/>
      <c r="D78" s="42"/>
      <c r="E78" s="42"/>
      <c r="F78" s="42"/>
    </row>
    <row r="79" spans="2:6" ht="15" customHeight="1" x14ac:dyDescent="0.25">
      <c r="B79" s="47" t="s">
        <v>27</v>
      </c>
      <c r="C79" s="48"/>
      <c r="D79" s="48"/>
      <c r="E79" s="48"/>
      <c r="F79" s="49"/>
    </row>
    <row r="80" spans="2:6" ht="15.75" customHeight="1" thickBot="1" x14ac:dyDescent="0.3">
      <c r="B80" s="50"/>
      <c r="C80" s="51"/>
      <c r="D80" s="51"/>
      <c r="E80" s="51"/>
      <c r="F80" s="52"/>
    </row>
    <row r="81" spans="2:6" ht="45" customHeight="1" thickBot="1" x14ac:dyDescent="0.3">
      <c r="B81" s="3" t="s">
        <v>2</v>
      </c>
      <c r="C81" s="5" t="s">
        <v>12</v>
      </c>
      <c r="D81" s="9" t="s">
        <v>13</v>
      </c>
      <c r="E81" s="10" t="s">
        <v>33</v>
      </c>
      <c r="F81" s="11" t="s">
        <v>14</v>
      </c>
    </row>
    <row r="82" spans="2:6" ht="15.75" x14ac:dyDescent="0.3">
      <c r="B82" s="53" t="s">
        <v>7</v>
      </c>
      <c r="C82" s="30" t="s">
        <v>15</v>
      </c>
      <c r="D82" s="32">
        <f>E23</f>
        <v>0</v>
      </c>
      <c r="E82" s="33">
        <f>F23</f>
        <v>0</v>
      </c>
      <c r="F82" s="34">
        <f>G23</f>
        <v>0</v>
      </c>
    </row>
    <row r="83" spans="2:6" ht="16.5" thickBot="1" x14ac:dyDescent="0.35">
      <c r="B83" s="54"/>
      <c r="C83" s="31" t="s">
        <v>16</v>
      </c>
      <c r="D83" s="35">
        <f>I23</f>
        <v>0</v>
      </c>
      <c r="E83" s="36">
        <f>J23</f>
        <v>0</v>
      </c>
      <c r="F83" s="37">
        <f>K23</f>
        <v>0</v>
      </c>
    </row>
    <row r="84" spans="2:6" ht="15.75" x14ac:dyDescent="0.3">
      <c r="B84" s="55" t="s">
        <v>9</v>
      </c>
      <c r="C84" s="30" t="s">
        <v>15</v>
      </c>
      <c r="D84" s="32">
        <f>E25</f>
        <v>0</v>
      </c>
      <c r="E84" s="33">
        <f>F25</f>
        <v>0</v>
      </c>
      <c r="F84" s="34">
        <f>G25</f>
        <v>0</v>
      </c>
    </row>
    <row r="85" spans="2:6" ht="16.5" thickBot="1" x14ac:dyDescent="0.35">
      <c r="B85" s="54"/>
      <c r="C85" s="31" t="s">
        <v>16</v>
      </c>
      <c r="D85" s="35">
        <f>I25</f>
        <v>0</v>
      </c>
      <c r="E85" s="36">
        <f>J25</f>
        <v>0</v>
      </c>
      <c r="F85" s="37">
        <f>K25</f>
        <v>0</v>
      </c>
    </row>
    <row r="86" spans="2:6" ht="15.75" customHeight="1" x14ac:dyDescent="0.3">
      <c r="B86" s="43" t="s">
        <v>26</v>
      </c>
      <c r="C86" s="30" t="s">
        <v>15</v>
      </c>
      <c r="D86" s="32">
        <f>E27</f>
        <v>0</v>
      </c>
      <c r="E86" s="33">
        <f>F27</f>
        <v>0</v>
      </c>
      <c r="F86" s="34">
        <f>G27</f>
        <v>0</v>
      </c>
    </row>
    <row r="87" spans="2:6" ht="16.5" thickBot="1" x14ac:dyDescent="0.35">
      <c r="B87" s="44"/>
      <c r="C87" s="31" t="s">
        <v>16</v>
      </c>
      <c r="D87" s="35">
        <f>I27</f>
        <v>0</v>
      </c>
      <c r="E87" s="36">
        <f>J27</f>
        <v>0</v>
      </c>
      <c r="F87" s="37">
        <f>K27</f>
        <v>0</v>
      </c>
    </row>
    <row r="88" spans="2:6" ht="15.75" customHeight="1" x14ac:dyDescent="0.3">
      <c r="B88" s="45" t="s">
        <v>30</v>
      </c>
      <c r="C88" s="30" t="s">
        <v>15</v>
      </c>
      <c r="D88" s="32">
        <f>E29</f>
        <v>0</v>
      </c>
      <c r="E88" s="33">
        <f>F29</f>
        <v>0</v>
      </c>
      <c r="F88" s="34">
        <f>G29</f>
        <v>0</v>
      </c>
    </row>
    <row r="89" spans="2:6" ht="16.5" thickBot="1" x14ac:dyDescent="0.35">
      <c r="B89" s="46"/>
      <c r="C89" s="31" t="s">
        <v>16</v>
      </c>
      <c r="D89" s="35">
        <f>I29</f>
        <v>0</v>
      </c>
      <c r="E89" s="36">
        <f>J29</f>
        <v>0</v>
      </c>
      <c r="F89" s="37">
        <f>K29</f>
        <v>0</v>
      </c>
    </row>
  </sheetData>
  <mergeCells count="48">
    <mergeCell ref="B3:B4"/>
    <mergeCell ref="C3:L3"/>
    <mergeCell ref="C4:C5"/>
    <mergeCell ref="D4:D5"/>
    <mergeCell ref="E4:H4"/>
    <mergeCell ref="I4:L4"/>
    <mergeCell ref="C16:C17"/>
    <mergeCell ref="D1:F1"/>
    <mergeCell ref="J1:L1"/>
    <mergeCell ref="D2:F2"/>
    <mergeCell ref="J2:L2"/>
    <mergeCell ref="C6:C7"/>
    <mergeCell ref="C8:C9"/>
    <mergeCell ref="C10:C11"/>
    <mergeCell ref="C12:C13"/>
    <mergeCell ref="C14:C15"/>
    <mergeCell ref="B42:B43"/>
    <mergeCell ref="C19:L19"/>
    <mergeCell ref="C20:C21"/>
    <mergeCell ref="C22:C23"/>
    <mergeCell ref="C24:C25"/>
    <mergeCell ref="C26:C27"/>
    <mergeCell ref="C28:C29"/>
    <mergeCell ref="B31:F32"/>
    <mergeCell ref="B34:B35"/>
    <mergeCell ref="B36:B37"/>
    <mergeCell ref="B38:B39"/>
    <mergeCell ref="B40:B41"/>
    <mergeCell ref="B70:B71"/>
    <mergeCell ref="B44:B45"/>
    <mergeCell ref="B46:B47"/>
    <mergeCell ref="B49:F50"/>
    <mergeCell ref="B52:B53"/>
    <mergeCell ref="B54:B55"/>
    <mergeCell ref="B56:B57"/>
    <mergeCell ref="B58:B59"/>
    <mergeCell ref="B60:B61"/>
    <mergeCell ref="B63:F64"/>
    <mergeCell ref="B66:B67"/>
    <mergeCell ref="B68:B69"/>
    <mergeCell ref="B86:B87"/>
    <mergeCell ref="B88:B89"/>
    <mergeCell ref="B72:B73"/>
    <mergeCell ref="B74:B75"/>
    <mergeCell ref="B76:B77"/>
    <mergeCell ref="B79:F80"/>
    <mergeCell ref="B82:B83"/>
    <mergeCell ref="B84:B85"/>
  </mergeCells>
  <conditionalFormatting sqref="H6:H17 H20:H29">
    <cfRule type="cellIs" dxfId="11" priority="3" operator="lessThan">
      <formula>0</formula>
    </cfRule>
  </conditionalFormatting>
  <conditionalFormatting sqref="L6:L17">
    <cfRule type="cellIs" dxfId="10" priority="2" operator="lessThan">
      <formula>0</formula>
    </cfRule>
  </conditionalFormatting>
  <conditionalFormatting sqref="L20:L29">
    <cfRule type="cellIs" dxfId="9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89"/>
  <sheetViews>
    <sheetView zoomScale="75" zoomScaleNormal="75" workbookViewId="0">
      <selection activeCell="C4" sqref="C4:C5"/>
    </sheetView>
  </sheetViews>
  <sheetFormatPr defaultRowHeight="15" x14ac:dyDescent="0.25"/>
  <cols>
    <col min="2" max="2" width="16" customWidth="1"/>
    <col min="3" max="3" width="22.28515625" customWidth="1"/>
    <col min="4" max="4" width="11.28515625" customWidth="1"/>
    <col min="5" max="12" width="12.5703125" customWidth="1"/>
  </cols>
  <sheetData>
    <row r="1" spans="1:14" ht="18.75" customHeight="1" x14ac:dyDescent="0.25">
      <c r="A1" s="1"/>
      <c r="C1" s="13" t="s">
        <v>15</v>
      </c>
      <c r="D1" s="59"/>
      <c r="E1" s="60"/>
      <c r="F1" s="61"/>
      <c r="I1" s="14" t="s">
        <v>16</v>
      </c>
      <c r="J1" s="62"/>
      <c r="K1" s="63"/>
      <c r="L1" s="64"/>
    </row>
    <row r="2" spans="1:14" ht="18.75" customHeight="1" x14ac:dyDescent="0.25">
      <c r="C2" s="13" t="s">
        <v>31</v>
      </c>
      <c r="D2" s="59"/>
      <c r="E2" s="60"/>
      <c r="F2" s="61"/>
      <c r="I2" s="14" t="s">
        <v>31</v>
      </c>
      <c r="J2" s="62"/>
      <c r="K2" s="63"/>
      <c r="L2" s="64"/>
    </row>
    <row r="3" spans="1:14" ht="24" thickBot="1" x14ac:dyDescent="0.3">
      <c r="B3" s="66"/>
      <c r="C3" s="67" t="s">
        <v>24</v>
      </c>
      <c r="D3" s="67"/>
      <c r="E3" s="67"/>
      <c r="F3" s="67"/>
      <c r="G3" s="67"/>
      <c r="H3" s="67"/>
      <c r="I3" s="67"/>
      <c r="J3" s="67"/>
      <c r="K3" s="67"/>
      <c r="L3" s="67"/>
    </row>
    <row r="4" spans="1:14" ht="19.5" thickBot="1" x14ac:dyDescent="0.3">
      <c r="B4" s="66"/>
      <c r="C4" s="55" t="s">
        <v>2</v>
      </c>
      <c r="D4" s="55" t="s">
        <v>3</v>
      </c>
      <c r="E4" s="69" t="s">
        <v>0</v>
      </c>
      <c r="F4" s="70"/>
      <c r="G4" s="70"/>
      <c r="H4" s="71"/>
      <c r="I4" s="72" t="s">
        <v>1</v>
      </c>
      <c r="J4" s="73"/>
      <c r="K4" s="73"/>
      <c r="L4" s="74"/>
    </row>
    <row r="5" spans="1:14" ht="32.25" thickBot="1" x14ac:dyDescent="0.3">
      <c r="B5" s="2"/>
      <c r="C5" s="54"/>
      <c r="D5" s="68"/>
      <c r="E5" s="12" t="s">
        <v>4</v>
      </c>
      <c r="F5" s="12" t="s">
        <v>32</v>
      </c>
      <c r="G5" s="12" t="s">
        <v>5</v>
      </c>
      <c r="H5" s="12" t="s">
        <v>6</v>
      </c>
      <c r="I5" s="8" t="s">
        <v>4</v>
      </c>
      <c r="J5" s="12" t="s">
        <v>32</v>
      </c>
      <c r="K5" s="12" t="s">
        <v>5</v>
      </c>
      <c r="L5" s="15" t="s">
        <v>6</v>
      </c>
    </row>
    <row r="6" spans="1:14" ht="16.5" customHeight="1" x14ac:dyDescent="0.25">
      <c r="B6" s="2"/>
      <c r="C6" s="45" t="s">
        <v>21</v>
      </c>
      <c r="D6" s="16">
        <v>3122</v>
      </c>
      <c r="E6" s="17"/>
      <c r="F6" s="18"/>
      <c r="G6" s="18"/>
      <c r="H6" s="19">
        <f t="shared" ref="H6:H17" si="0">(E6-G6)+M6</f>
        <v>0</v>
      </c>
      <c r="I6" s="18">
        <f t="shared" ref="I6:I17" si="1">G6</f>
        <v>0</v>
      </c>
      <c r="J6" s="20"/>
      <c r="K6" s="17"/>
      <c r="L6" s="19">
        <f t="shared" ref="L6:L17" si="2">(I6-K6)+N6</f>
        <v>0</v>
      </c>
      <c r="M6">
        <f t="shared" ref="M6:M17" si="3">F6*20</f>
        <v>0</v>
      </c>
      <c r="N6">
        <f t="shared" ref="N6:N17" si="4">J6*20</f>
        <v>0</v>
      </c>
    </row>
    <row r="7" spans="1:14" ht="15.75" customHeight="1" thickBot="1" x14ac:dyDescent="0.3">
      <c r="B7" s="2"/>
      <c r="C7" s="46"/>
      <c r="D7" s="21">
        <v>3125</v>
      </c>
      <c r="E7" s="22"/>
      <c r="F7" s="23"/>
      <c r="G7" s="23"/>
      <c r="H7" s="24">
        <f t="shared" si="0"/>
        <v>0</v>
      </c>
      <c r="I7" s="23">
        <f t="shared" si="1"/>
        <v>0</v>
      </c>
      <c r="J7" s="25"/>
      <c r="K7" s="22"/>
      <c r="L7" s="24">
        <f t="shared" si="2"/>
        <v>0</v>
      </c>
      <c r="M7">
        <f t="shared" si="3"/>
        <v>0</v>
      </c>
      <c r="N7">
        <f t="shared" si="4"/>
        <v>0</v>
      </c>
    </row>
    <row r="8" spans="1:14" ht="15.75" x14ac:dyDescent="0.25">
      <c r="B8" s="2"/>
      <c r="C8" s="45" t="s">
        <v>7</v>
      </c>
      <c r="D8" s="16" t="s">
        <v>8</v>
      </c>
      <c r="E8" s="17"/>
      <c r="F8" s="18"/>
      <c r="G8" s="18"/>
      <c r="H8" s="19">
        <f t="shared" si="0"/>
        <v>0</v>
      </c>
      <c r="I8" s="18">
        <f t="shared" si="1"/>
        <v>0</v>
      </c>
      <c r="J8" s="20"/>
      <c r="K8" s="17"/>
      <c r="L8" s="19">
        <f t="shared" si="2"/>
        <v>0</v>
      </c>
      <c r="M8">
        <f t="shared" si="3"/>
        <v>0</v>
      </c>
      <c r="N8">
        <f t="shared" si="4"/>
        <v>0</v>
      </c>
    </row>
    <row r="9" spans="1:14" ht="16.5" thickBot="1" x14ac:dyDescent="0.3">
      <c r="B9" s="2"/>
      <c r="C9" s="46"/>
      <c r="D9" s="26" t="s">
        <v>22</v>
      </c>
      <c r="E9" s="22"/>
      <c r="F9" s="23"/>
      <c r="G9" s="23"/>
      <c r="H9" s="24">
        <f t="shared" si="0"/>
        <v>0</v>
      </c>
      <c r="I9" s="23">
        <f t="shared" si="1"/>
        <v>0</v>
      </c>
      <c r="J9" s="25"/>
      <c r="K9" s="22"/>
      <c r="L9" s="24">
        <f t="shared" si="2"/>
        <v>0</v>
      </c>
      <c r="M9">
        <f t="shared" si="3"/>
        <v>0</v>
      </c>
      <c r="N9">
        <f t="shared" si="4"/>
        <v>0</v>
      </c>
    </row>
    <row r="10" spans="1:14" ht="15.75" x14ac:dyDescent="0.25">
      <c r="B10" s="2"/>
      <c r="C10" s="45" t="s">
        <v>9</v>
      </c>
      <c r="D10" s="16" t="s">
        <v>8</v>
      </c>
      <c r="E10" s="17"/>
      <c r="F10" s="18"/>
      <c r="G10" s="18"/>
      <c r="H10" s="19">
        <f t="shared" si="0"/>
        <v>0</v>
      </c>
      <c r="I10" s="18">
        <f t="shared" si="1"/>
        <v>0</v>
      </c>
      <c r="J10" s="20"/>
      <c r="K10" s="17"/>
      <c r="L10" s="19">
        <f t="shared" si="2"/>
        <v>0</v>
      </c>
      <c r="M10">
        <f t="shared" si="3"/>
        <v>0</v>
      </c>
      <c r="N10">
        <f t="shared" si="4"/>
        <v>0</v>
      </c>
    </row>
    <row r="11" spans="1:14" ht="16.5" thickBot="1" x14ac:dyDescent="0.3">
      <c r="B11" s="2"/>
      <c r="C11" s="46"/>
      <c r="D11" s="26" t="s">
        <v>22</v>
      </c>
      <c r="E11" s="22"/>
      <c r="F11" s="23"/>
      <c r="G11" s="23"/>
      <c r="H11" s="24">
        <f t="shared" si="0"/>
        <v>0</v>
      </c>
      <c r="I11" s="23">
        <f t="shared" si="1"/>
        <v>0</v>
      </c>
      <c r="J11" s="25"/>
      <c r="K11" s="22"/>
      <c r="L11" s="24">
        <f t="shared" si="2"/>
        <v>0</v>
      </c>
      <c r="M11">
        <f t="shared" si="3"/>
        <v>0</v>
      </c>
      <c r="N11">
        <f t="shared" si="4"/>
        <v>0</v>
      </c>
    </row>
    <row r="12" spans="1:14" ht="15.75" x14ac:dyDescent="0.25">
      <c r="B12" s="2"/>
      <c r="C12" s="65" t="s">
        <v>10</v>
      </c>
      <c r="D12" s="16" t="s">
        <v>8</v>
      </c>
      <c r="E12" s="17"/>
      <c r="F12" s="18"/>
      <c r="G12" s="18"/>
      <c r="H12" s="19">
        <f t="shared" si="0"/>
        <v>0</v>
      </c>
      <c r="I12" s="18">
        <f t="shared" si="1"/>
        <v>0</v>
      </c>
      <c r="J12" s="20"/>
      <c r="K12" s="17"/>
      <c r="L12" s="19">
        <f t="shared" si="2"/>
        <v>0</v>
      </c>
      <c r="M12">
        <f t="shared" si="3"/>
        <v>0</v>
      </c>
      <c r="N12">
        <f t="shared" si="4"/>
        <v>0</v>
      </c>
    </row>
    <row r="13" spans="1:14" ht="16.5" thickBot="1" x14ac:dyDescent="0.3">
      <c r="B13" s="2"/>
      <c r="C13" s="46"/>
      <c r="D13" s="26" t="s">
        <v>22</v>
      </c>
      <c r="E13" s="22"/>
      <c r="F13" s="23"/>
      <c r="G13" s="23"/>
      <c r="H13" s="24">
        <f t="shared" si="0"/>
        <v>0</v>
      </c>
      <c r="I13" s="23">
        <f t="shared" si="1"/>
        <v>0</v>
      </c>
      <c r="J13" s="25"/>
      <c r="K13" s="22"/>
      <c r="L13" s="24">
        <f t="shared" si="2"/>
        <v>0</v>
      </c>
      <c r="M13">
        <f t="shared" si="3"/>
        <v>0</v>
      </c>
      <c r="N13">
        <f t="shared" si="4"/>
        <v>0</v>
      </c>
    </row>
    <row r="14" spans="1:14" ht="15.75" x14ac:dyDescent="0.25">
      <c r="B14" s="2"/>
      <c r="C14" s="56" t="s">
        <v>17</v>
      </c>
      <c r="D14" s="16" t="s">
        <v>8</v>
      </c>
      <c r="E14" s="17"/>
      <c r="F14" s="18"/>
      <c r="G14" s="18"/>
      <c r="H14" s="19">
        <f t="shared" si="0"/>
        <v>0</v>
      </c>
      <c r="I14" s="18">
        <f t="shared" si="1"/>
        <v>0</v>
      </c>
      <c r="J14" s="20"/>
      <c r="K14" s="17"/>
      <c r="L14" s="19">
        <f t="shared" si="2"/>
        <v>0</v>
      </c>
      <c r="M14">
        <f t="shared" si="3"/>
        <v>0</v>
      </c>
      <c r="N14">
        <f t="shared" si="4"/>
        <v>0</v>
      </c>
    </row>
    <row r="15" spans="1:14" ht="16.5" thickBot="1" x14ac:dyDescent="0.3">
      <c r="B15" s="2"/>
      <c r="C15" s="57"/>
      <c r="D15" s="26" t="s">
        <v>22</v>
      </c>
      <c r="E15" s="22"/>
      <c r="F15" s="23"/>
      <c r="G15" s="23"/>
      <c r="H15" s="24">
        <f t="shared" si="0"/>
        <v>0</v>
      </c>
      <c r="I15" s="23">
        <f t="shared" si="1"/>
        <v>0</v>
      </c>
      <c r="J15" s="25"/>
      <c r="K15" s="22"/>
      <c r="L15" s="24">
        <f t="shared" si="2"/>
        <v>0</v>
      </c>
      <c r="M15">
        <f t="shared" si="3"/>
        <v>0</v>
      </c>
      <c r="N15">
        <f t="shared" si="4"/>
        <v>0</v>
      </c>
    </row>
    <row r="16" spans="1:14" ht="15.75" x14ac:dyDescent="0.25">
      <c r="B16" s="2"/>
      <c r="C16" s="56" t="s">
        <v>18</v>
      </c>
      <c r="D16" s="16" t="s">
        <v>8</v>
      </c>
      <c r="E16" s="18"/>
      <c r="F16" s="18"/>
      <c r="G16" s="18"/>
      <c r="H16" s="19">
        <f t="shared" si="0"/>
        <v>0</v>
      </c>
      <c r="I16" s="18">
        <f t="shared" si="1"/>
        <v>0</v>
      </c>
      <c r="J16" s="20"/>
      <c r="K16" s="18"/>
      <c r="L16" s="19">
        <f t="shared" si="2"/>
        <v>0</v>
      </c>
      <c r="M16">
        <f t="shared" si="3"/>
        <v>0</v>
      </c>
      <c r="N16">
        <f t="shared" si="4"/>
        <v>0</v>
      </c>
    </row>
    <row r="17" spans="2:37" ht="16.5" thickBot="1" x14ac:dyDescent="0.3">
      <c r="B17" s="2"/>
      <c r="C17" s="57"/>
      <c r="D17" s="26" t="s">
        <v>22</v>
      </c>
      <c r="E17" s="23"/>
      <c r="F17" s="23"/>
      <c r="G17" s="23"/>
      <c r="H17" s="24">
        <f t="shared" si="0"/>
        <v>0</v>
      </c>
      <c r="I17" s="23">
        <f t="shared" si="1"/>
        <v>0</v>
      </c>
      <c r="J17" s="25"/>
      <c r="K17" s="23"/>
      <c r="L17" s="24">
        <f t="shared" si="2"/>
        <v>0</v>
      </c>
      <c r="M17">
        <f t="shared" si="3"/>
        <v>0</v>
      </c>
      <c r="N17">
        <f t="shared" si="4"/>
        <v>0</v>
      </c>
    </row>
    <row r="18" spans="2:37" ht="15.75" x14ac:dyDescent="0.25">
      <c r="B18" s="2"/>
      <c r="C18" s="7"/>
      <c r="D18" s="6"/>
      <c r="E18" s="7"/>
      <c r="F18" s="7"/>
      <c r="G18" s="7"/>
      <c r="H18" s="7"/>
      <c r="I18" s="7"/>
      <c r="J18" s="7"/>
      <c r="K18" s="7"/>
      <c r="L18" s="7"/>
    </row>
    <row r="19" spans="2:37" ht="24" thickBot="1" x14ac:dyDescent="0.3">
      <c r="B19" s="2"/>
      <c r="C19" s="58" t="s">
        <v>11</v>
      </c>
      <c r="D19" s="58"/>
      <c r="E19" s="58"/>
      <c r="F19" s="58"/>
      <c r="G19" s="58"/>
      <c r="H19" s="58"/>
      <c r="I19" s="58"/>
      <c r="J19" s="58"/>
      <c r="K19" s="58"/>
      <c r="L19" s="58"/>
    </row>
    <row r="20" spans="2:37" ht="15.75" x14ac:dyDescent="0.25">
      <c r="B20" s="2"/>
      <c r="C20" s="45" t="s">
        <v>21</v>
      </c>
      <c r="D20" s="27">
        <v>3122</v>
      </c>
      <c r="E20" s="18"/>
      <c r="F20" s="18"/>
      <c r="G20" s="18"/>
      <c r="H20" s="19">
        <f t="shared" ref="H20:H29" si="5">(E20-G20)+M20</f>
        <v>0</v>
      </c>
      <c r="I20" s="18">
        <f t="shared" ref="I20:I29" si="6">G20</f>
        <v>0</v>
      </c>
      <c r="J20" s="18"/>
      <c r="K20" s="28"/>
      <c r="L20" s="19">
        <f t="shared" ref="L20:L29" si="7">(I20-K20)+N20</f>
        <v>0</v>
      </c>
      <c r="M20">
        <f t="shared" ref="M20:M29" si="8">F20*20</f>
        <v>0</v>
      </c>
      <c r="N20">
        <f t="shared" ref="N20:N29" si="9">J20*20</f>
        <v>0</v>
      </c>
    </row>
    <row r="21" spans="2:37" ht="16.5" thickBot="1" x14ac:dyDescent="0.3">
      <c r="B21" s="2"/>
      <c r="C21" s="46"/>
      <c r="D21" s="21">
        <v>3125</v>
      </c>
      <c r="E21" s="29"/>
      <c r="F21" s="23"/>
      <c r="G21" s="29"/>
      <c r="H21" s="24">
        <f t="shared" si="5"/>
        <v>0</v>
      </c>
      <c r="I21" s="23">
        <f t="shared" si="6"/>
        <v>0</v>
      </c>
      <c r="J21" s="23"/>
      <c r="K21" s="29"/>
      <c r="L21" s="24">
        <f t="shared" si="7"/>
        <v>0</v>
      </c>
      <c r="M21">
        <f t="shared" si="8"/>
        <v>0</v>
      </c>
      <c r="N21">
        <f t="shared" si="9"/>
        <v>0</v>
      </c>
    </row>
    <row r="22" spans="2:37" ht="15.75" x14ac:dyDescent="0.25">
      <c r="B22" s="2"/>
      <c r="C22" s="45" t="s">
        <v>7</v>
      </c>
      <c r="D22" s="16" t="s">
        <v>8</v>
      </c>
      <c r="E22" s="28"/>
      <c r="F22" s="18"/>
      <c r="G22" s="28"/>
      <c r="H22" s="19">
        <f t="shared" si="5"/>
        <v>0</v>
      </c>
      <c r="I22" s="18">
        <f>G22</f>
        <v>0</v>
      </c>
      <c r="J22" s="18"/>
      <c r="K22" s="28"/>
      <c r="L22" s="19">
        <f t="shared" si="7"/>
        <v>0</v>
      </c>
      <c r="M22">
        <f t="shared" si="8"/>
        <v>0</v>
      </c>
      <c r="N22">
        <f t="shared" si="9"/>
        <v>0</v>
      </c>
    </row>
    <row r="23" spans="2:37" ht="16.5" thickBot="1" x14ac:dyDescent="0.3">
      <c r="B23" s="2"/>
      <c r="C23" s="46"/>
      <c r="D23" s="26" t="s">
        <v>22</v>
      </c>
      <c r="E23" s="29"/>
      <c r="F23" s="23"/>
      <c r="G23" s="29"/>
      <c r="H23" s="24">
        <f t="shared" si="5"/>
        <v>0</v>
      </c>
      <c r="I23" s="23">
        <f t="shared" si="6"/>
        <v>0</v>
      </c>
      <c r="J23" s="23"/>
      <c r="K23" s="29"/>
      <c r="L23" s="24">
        <f t="shared" si="7"/>
        <v>0</v>
      </c>
      <c r="M23">
        <f t="shared" si="8"/>
        <v>0</v>
      </c>
      <c r="N23">
        <f t="shared" si="9"/>
        <v>0</v>
      </c>
    </row>
    <row r="24" spans="2:37" ht="15.75" x14ac:dyDescent="0.25">
      <c r="B24" s="2"/>
      <c r="C24" s="45" t="s">
        <v>9</v>
      </c>
      <c r="D24" s="16" t="s">
        <v>8</v>
      </c>
      <c r="E24" s="28"/>
      <c r="F24" s="18"/>
      <c r="G24" s="28"/>
      <c r="H24" s="19">
        <f t="shared" si="5"/>
        <v>0</v>
      </c>
      <c r="I24" s="18">
        <f t="shared" si="6"/>
        <v>0</v>
      </c>
      <c r="J24" s="18"/>
      <c r="K24" s="28"/>
      <c r="L24" s="19">
        <f t="shared" si="7"/>
        <v>0</v>
      </c>
      <c r="M24">
        <f t="shared" si="8"/>
        <v>0</v>
      </c>
      <c r="N24">
        <f t="shared" si="9"/>
        <v>0</v>
      </c>
    </row>
    <row r="25" spans="2:37" ht="16.5" thickBot="1" x14ac:dyDescent="0.3">
      <c r="B25" s="2"/>
      <c r="C25" s="46"/>
      <c r="D25" s="26" t="s">
        <v>22</v>
      </c>
      <c r="E25" s="29"/>
      <c r="F25" s="23"/>
      <c r="G25" s="29"/>
      <c r="H25" s="24">
        <f t="shared" si="5"/>
        <v>0</v>
      </c>
      <c r="I25" s="23">
        <f t="shared" si="6"/>
        <v>0</v>
      </c>
      <c r="J25" s="23"/>
      <c r="K25" s="29"/>
      <c r="L25" s="24">
        <f t="shared" si="7"/>
        <v>0</v>
      </c>
      <c r="M25">
        <f t="shared" si="8"/>
        <v>0</v>
      </c>
      <c r="N25">
        <f t="shared" si="9"/>
        <v>0</v>
      </c>
    </row>
    <row r="26" spans="2:37" ht="15.75" x14ac:dyDescent="0.25">
      <c r="B26" s="2"/>
      <c r="C26" s="45" t="s">
        <v>23</v>
      </c>
      <c r="D26" s="16" t="s">
        <v>8</v>
      </c>
      <c r="E26" s="28"/>
      <c r="F26" s="18"/>
      <c r="G26" s="28"/>
      <c r="H26" s="19">
        <f t="shared" si="5"/>
        <v>0</v>
      </c>
      <c r="I26" s="18">
        <f t="shared" si="6"/>
        <v>0</v>
      </c>
      <c r="J26" s="18"/>
      <c r="K26" s="28"/>
      <c r="L26" s="19">
        <f t="shared" si="7"/>
        <v>0</v>
      </c>
      <c r="M26">
        <f t="shared" si="8"/>
        <v>0</v>
      </c>
      <c r="N26">
        <f t="shared" si="9"/>
        <v>0</v>
      </c>
    </row>
    <row r="27" spans="2:37" ht="16.5" thickBot="1" x14ac:dyDescent="0.3">
      <c r="B27" s="2"/>
      <c r="C27" s="46"/>
      <c r="D27" s="26" t="s">
        <v>22</v>
      </c>
      <c r="E27" s="29"/>
      <c r="F27" s="23"/>
      <c r="G27" s="29"/>
      <c r="H27" s="24">
        <f t="shared" si="5"/>
        <v>0</v>
      </c>
      <c r="I27" s="23">
        <f t="shared" si="6"/>
        <v>0</v>
      </c>
      <c r="J27" s="23"/>
      <c r="K27" s="29"/>
      <c r="L27" s="24">
        <f t="shared" si="7"/>
        <v>0</v>
      </c>
      <c r="M27">
        <f t="shared" si="8"/>
        <v>0</v>
      </c>
      <c r="N27">
        <f t="shared" si="9"/>
        <v>0</v>
      </c>
    </row>
    <row r="28" spans="2:37" ht="15.75" x14ac:dyDescent="0.25">
      <c r="B28" s="2"/>
      <c r="C28" s="56" t="s">
        <v>18</v>
      </c>
      <c r="D28" s="16" t="s">
        <v>8</v>
      </c>
      <c r="E28" s="28"/>
      <c r="F28" s="18"/>
      <c r="G28" s="28"/>
      <c r="H28" s="19">
        <f t="shared" si="5"/>
        <v>0</v>
      </c>
      <c r="I28" s="18">
        <f t="shared" si="6"/>
        <v>0</v>
      </c>
      <c r="J28" s="18"/>
      <c r="K28" s="28"/>
      <c r="L28" s="19">
        <f t="shared" si="7"/>
        <v>0</v>
      </c>
      <c r="M28">
        <f t="shared" si="8"/>
        <v>0</v>
      </c>
      <c r="N28">
        <f t="shared" si="9"/>
        <v>0</v>
      </c>
    </row>
    <row r="29" spans="2:37" ht="16.5" thickBot="1" x14ac:dyDescent="0.3">
      <c r="B29" s="2"/>
      <c r="C29" s="57"/>
      <c r="D29" s="26" t="s">
        <v>22</v>
      </c>
      <c r="E29" s="29"/>
      <c r="F29" s="23"/>
      <c r="G29" s="29"/>
      <c r="H29" s="24">
        <f t="shared" si="5"/>
        <v>0</v>
      </c>
      <c r="I29" s="23">
        <f t="shared" si="6"/>
        <v>0</v>
      </c>
      <c r="J29" s="23"/>
      <c r="K29" s="29"/>
      <c r="L29" s="24">
        <f t="shared" si="7"/>
        <v>0</v>
      </c>
      <c r="M29">
        <f t="shared" si="8"/>
        <v>0</v>
      </c>
      <c r="N29">
        <f t="shared" si="9"/>
        <v>0</v>
      </c>
    </row>
    <row r="30" spans="2:37" ht="15.75" thickBot="1" x14ac:dyDescent="0.3"/>
    <row r="31" spans="2:37" ht="15" customHeight="1" x14ac:dyDescent="0.25">
      <c r="B31" s="47" t="s">
        <v>19</v>
      </c>
      <c r="C31" s="48"/>
      <c r="D31" s="48"/>
      <c r="E31" s="48"/>
      <c r="F31" s="49"/>
    </row>
    <row r="32" spans="2:37" s="4" customFormat="1" ht="15" customHeight="1" thickBot="1" x14ac:dyDescent="0.3">
      <c r="B32" s="50"/>
      <c r="C32" s="51"/>
      <c r="D32" s="51"/>
      <c r="E32" s="51"/>
      <c r="F32" s="5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</row>
    <row r="33" spans="2:37" s="4" customFormat="1" ht="45" customHeight="1" thickBot="1" x14ac:dyDescent="0.3">
      <c r="B33" s="3" t="s">
        <v>2</v>
      </c>
      <c r="C33" s="5" t="s">
        <v>12</v>
      </c>
      <c r="D33" s="9" t="s">
        <v>13</v>
      </c>
      <c r="E33" s="10" t="s">
        <v>33</v>
      </c>
      <c r="F33" s="11" t="s">
        <v>14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</row>
    <row r="34" spans="2:37" s="4" customFormat="1" ht="15" customHeight="1" x14ac:dyDescent="0.3">
      <c r="B34" s="43" t="s">
        <v>28</v>
      </c>
      <c r="C34" s="30" t="s">
        <v>15</v>
      </c>
      <c r="D34" s="32">
        <f>E6</f>
        <v>0</v>
      </c>
      <c r="E34" s="33">
        <f>F6</f>
        <v>0</v>
      </c>
      <c r="F34" s="34">
        <f>G6</f>
        <v>0</v>
      </c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</row>
    <row r="35" spans="2:37" s="4" customFormat="1" ht="15.75" customHeight="1" thickBot="1" x14ac:dyDescent="0.35">
      <c r="B35" s="44"/>
      <c r="C35" s="31" t="s">
        <v>16</v>
      </c>
      <c r="D35" s="35">
        <f>I6</f>
        <v>0</v>
      </c>
      <c r="E35" s="36">
        <f>J6</f>
        <v>0</v>
      </c>
      <c r="F35" s="37">
        <f>K6</f>
        <v>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</row>
    <row r="36" spans="2:37" s="4" customFormat="1" ht="15.75" customHeight="1" x14ac:dyDescent="0.3">
      <c r="B36" s="43" t="s">
        <v>29</v>
      </c>
      <c r="C36" s="30" t="s">
        <v>15</v>
      </c>
      <c r="D36" s="38">
        <f>E7</f>
        <v>0</v>
      </c>
      <c r="E36" s="33">
        <f>F7</f>
        <v>0</v>
      </c>
      <c r="F36" s="34">
        <f>G7</f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</row>
    <row r="37" spans="2:37" s="4" customFormat="1" ht="15.75" customHeight="1" thickBot="1" x14ac:dyDescent="0.35">
      <c r="B37" s="44"/>
      <c r="C37" s="31" t="s">
        <v>16</v>
      </c>
      <c r="D37" s="39">
        <f>I7</f>
        <v>0</v>
      </c>
      <c r="E37" s="36">
        <f>J7</f>
        <v>0</v>
      </c>
      <c r="F37" s="37">
        <f>K7</f>
        <v>0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</row>
    <row r="38" spans="2:37" ht="15.75" x14ac:dyDescent="0.3">
      <c r="B38" s="55" t="s">
        <v>7</v>
      </c>
      <c r="C38" s="30" t="s">
        <v>15</v>
      </c>
      <c r="D38" s="38">
        <f>E8</f>
        <v>0</v>
      </c>
      <c r="E38" s="33">
        <f>F8</f>
        <v>0</v>
      </c>
      <c r="F38" s="34">
        <f>G8</f>
        <v>0</v>
      </c>
    </row>
    <row r="39" spans="2:37" ht="16.5" thickBot="1" x14ac:dyDescent="0.35">
      <c r="B39" s="54"/>
      <c r="C39" s="31" t="s">
        <v>16</v>
      </c>
      <c r="D39" s="39">
        <f>I8</f>
        <v>0</v>
      </c>
      <c r="E39" s="36">
        <f>J8</f>
        <v>0</v>
      </c>
      <c r="F39" s="37">
        <f>K8</f>
        <v>0</v>
      </c>
    </row>
    <row r="40" spans="2:37" ht="15.75" x14ac:dyDescent="0.3">
      <c r="B40" s="55" t="s">
        <v>9</v>
      </c>
      <c r="C40" s="30" t="s">
        <v>15</v>
      </c>
      <c r="D40" s="38">
        <f>E10</f>
        <v>0</v>
      </c>
      <c r="E40" s="33">
        <f>F10</f>
        <v>0</v>
      </c>
      <c r="F40" s="34">
        <f>G10</f>
        <v>0</v>
      </c>
    </row>
    <row r="41" spans="2:37" ht="16.5" thickBot="1" x14ac:dyDescent="0.35">
      <c r="B41" s="54"/>
      <c r="C41" s="31" t="s">
        <v>16</v>
      </c>
      <c r="D41" s="39">
        <f>I10</f>
        <v>0</v>
      </c>
      <c r="E41" s="36">
        <f>J10</f>
        <v>0</v>
      </c>
      <c r="F41" s="37">
        <f>K10</f>
        <v>0</v>
      </c>
    </row>
    <row r="42" spans="2:37" ht="15.75" x14ac:dyDescent="0.3">
      <c r="B42" s="55" t="s">
        <v>10</v>
      </c>
      <c r="C42" s="30" t="s">
        <v>15</v>
      </c>
      <c r="D42" s="38">
        <f>E12</f>
        <v>0</v>
      </c>
      <c r="E42" s="33">
        <f>F12</f>
        <v>0</v>
      </c>
      <c r="F42" s="34">
        <f>G12</f>
        <v>0</v>
      </c>
    </row>
    <row r="43" spans="2:37" ht="16.5" thickBot="1" x14ac:dyDescent="0.35">
      <c r="B43" s="54"/>
      <c r="C43" s="31" t="s">
        <v>16</v>
      </c>
      <c r="D43" s="39">
        <f>I12</f>
        <v>0</v>
      </c>
      <c r="E43" s="36">
        <f>J12</f>
        <v>0</v>
      </c>
      <c r="F43" s="37">
        <f>K12</f>
        <v>0</v>
      </c>
    </row>
    <row r="44" spans="2:37" ht="15.75" x14ac:dyDescent="0.3">
      <c r="B44" s="55" t="s">
        <v>17</v>
      </c>
      <c r="C44" s="30" t="s">
        <v>15</v>
      </c>
      <c r="D44" s="38">
        <f>E14</f>
        <v>0</v>
      </c>
      <c r="E44" s="33">
        <f>F14</f>
        <v>0</v>
      </c>
      <c r="F44" s="34">
        <f>G14</f>
        <v>0</v>
      </c>
    </row>
    <row r="45" spans="2:37" ht="16.5" thickBot="1" x14ac:dyDescent="0.35">
      <c r="B45" s="54"/>
      <c r="C45" s="31" t="s">
        <v>16</v>
      </c>
      <c r="D45" s="39">
        <f>I14</f>
        <v>0</v>
      </c>
      <c r="E45" s="36">
        <f>J14</f>
        <v>0</v>
      </c>
      <c r="F45" s="37">
        <f>K14</f>
        <v>0</v>
      </c>
    </row>
    <row r="46" spans="2:37" ht="15.75" x14ac:dyDescent="0.3">
      <c r="B46" s="55" t="s">
        <v>18</v>
      </c>
      <c r="C46" s="30" t="s">
        <v>15</v>
      </c>
      <c r="D46" s="38">
        <f>E16</f>
        <v>0</v>
      </c>
      <c r="E46" s="33">
        <f>F16</f>
        <v>0</v>
      </c>
      <c r="F46" s="34">
        <f>G16</f>
        <v>0</v>
      </c>
    </row>
    <row r="47" spans="2:37" ht="16.5" thickBot="1" x14ac:dyDescent="0.35">
      <c r="B47" s="54"/>
      <c r="C47" s="31" t="s">
        <v>16</v>
      </c>
      <c r="D47" s="39">
        <f>I16</f>
        <v>0</v>
      </c>
      <c r="E47" s="36">
        <f>J17</f>
        <v>0</v>
      </c>
      <c r="F47" s="37">
        <f>K16</f>
        <v>0</v>
      </c>
    </row>
    <row r="48" spans="2:37" ht="15.75" thickBot="1" x14ac:dyDescent="0.3"/>
    <row r="49" spans="2:6" ht="15" customHeight="1" x14ac:dyDescent="0.25">
      <c r="B49" s="47" t="s">
        <v>20</v>
      </c>
      <c r="C49" s="48"/>
      <c r="D49" s="48"/>
      <c r="E49" s="48"/>
      <c r="F49" s="49"/>
    </row>
    <row r="50" spans="2:6" ht="15.75" customHeight="1" thickBot="1" x14ac:dyDescent="0.3">
      <c r="B50" s="50"/>
      <c r="C50" s="51"/>
      <c r="D50" s="51"/>
      <c r="E50" s="51"/>
      <c r="F50" s="52"/>
    </row>
    <row r="51" spans="2:6" ht="45" customHeight="1" thickBot="1" x14ac:dyDescent="0.3">
      <c r="B51" s="3" t="s">
        <v>2</v>
      </c>
      <c r="C51" s="5" t="s">
        <v>12</v>
      </c>
      <c r="D51" s="9" t="s">
        <v>13</v>
      </c>
      <c r="E51" s="10" t="s">
        <v>33</v>
      </c>
      <c r="F51" s="11" t="s">
        <v>14</v>
      </c>
    </row>
    <row r="52" spans="2:6" ht="15.75" x14ac:dyDescent="0.3">
      <c r="B52" s="55" t="s">
        <v>7</v>
      </c>
      <c r="C52" s="30" t="s">
        <v>15</v>
      </c>
      <c r="D52" s="38">
        <f>E9</f>
        <v>0</v>
      </c>
      <c r="E52" s="33">
        <f>F9</f>
        <v>0</v>
      </c>
      <c r="F52" s="34">
        <f>G9</f>
        <v>0</v>
      </c>
    </row>
    <row r="53" spans="2:6" ht="16.5" thickBot="1" x14ac:dyDescent="0.35">
      <c r="B53" s="54"/>
      <c r="C53" s="31" t="s">
        <v>16</v>
      </c>
      <c r="D53" s="39">
        <f>I9</f>
        <v>0</v>
      </c>
      <c r="E53" s="36">
        <f>J9</f>
        <v>0</v>
      </c>
      <c r="F53" s="37">
        <f>K9</f>
        <v>0</v>
      </c>
    </row>
    <row r="54" spans="2:6" ht="15.75" x14ac:dyDescent="0.3">
      <c r="B54" s="55" t="s">
        <v>9</v>
      </c>
      <c r="C54" s="30" t="s">
        <v>15</v>
      </c>
      <c r="D54" s="38">
        <f>E11</f>
        <v>0</v>
      </c>
      <c r="E54" s="33">
        <f>F11</f>
        <v>0</v>
      </c>
      <c r="F54" s="34">
        <f>G11</f>
        <v>0</v>
      </c>
    </row>
    <row r="55" spans="2:6" ht="16.5" thickBot="1" x14ac:dyDescent="0.35">
      <c r="B55" s="54"/>
      <c r="C55" s="31" t="s">
        <v>16</v>
      </c>
      <c r="D55" s="39">
        <f>I11</f>
        <v>0</v>
      </c>
      <c r="E55" s="36">
        <f>J11</f>
        <v>0</v>
      </c>
      <c r="F55" s="37">
        <f>K11</f>
        <v>0</v>
      </c>
    </row>
    <row r="56" spans="2:6" ht="15.75" x14ac:dyDescent="0.3">
      <c r="B56" s="55" t="s">
        <v>10</v>
      </c>
      <c r="C56" s="30" t="s">
        <v>15</v>
      </c>
      <c r="D56" s="38">
        <f>E13</f>
        <v>0</v>
      </c>
      <c r="E56" s="33">
        <f>F13</f>
        <v>0</v>
      </c>
      <c r="F56" s="34">
        <f>G13</f>
        <v>0</v>
      </c>
    </row>
    <row r="57" spans="2:6" ht="16.5" thickBot="1" x14ac:dyDescent="0.35">
      <c r="B57" s="54"/>
      <c r="C57" s="31" t="s">
        <v>16</v>
      </c>
      <c r="D57" s="39">
        <f>I13</f>
        <v>0</v>
      </c>
      <c r="E57" s="36">
        <f>J13</f>
        <v>0</v>
      </c>
      <c r="F57" s="37">
        <f>K13</f>
        <v>0</v>
      </c>
    </row>
    <row r="58" spans="2:6" ht="15.75" x14ac:dyDescent="0.3">
      <c r="B58" s="55" t="s">
        <v>17</v>
      </c>
      <c r="C58" s="30" t="s">
        <v>15</v>
      </c>
      <c r="D58" s="38">
        <f>E15</f>
        <v>0</v>
      </c>
      <c r="E58" s="33">
        <f>F15</f>
        <v>0</v>
      </c>
      <c r="F58" s="34">
        <f>G15</f>
        <v>0</v>
      </c>
    </row>
    <row r="59" spans="2:6" ht="16.5" thickBot="1" x14ac:dyDescent="0.35">
      <c r="B59" s="54"/>
      <c r="C59" s="31" t="s">
        <v>16</v>
      </c>
      <c r="D59" s="39">
        <f>I15</f>
        <v>0</v>
      </c>
      <c r="E59" s="36">
        <f>J15</f>
        <v>0</v>
      </c>
      <c r="F59" s="37">
        <f>K15</f>
        <v>0</v>
      </c>
    </row>
    <row r="60" spans="2:6" ht="15.75" x14ac:dyDescent="0.3">
      <c r="B60" s="55" t="s">
        <v>18</v>
      </c>
      <c r="C60" s="30" t="s">
        <v>15</v>
      </c>
      <c r="D60" s="38">
        <f>E17</f>
        <v>0</v>
      </c>
      <c r="E60" s="33">
        <f>F17</f>
        <v>0</v>
      </c>
      <c r="F60" s="34">
        <f>G17</f>
        <v>0</v>
      </c>
    </row>
    <row r="61" spans="2:6" ht="16.5" thickBot="1" x14ac:dyDescent="0.35">
      <c r="B61" s="54"/>
      <c r="C61" s="31" t="s">
        <v>16</v>
      </c>
      <c r="D61" s="39">
        <f>I17</f>
        <v>0</v>
      </c>
      <c r="E61" s="36">
        <f>J17</f>
        <v>0</v>
      </c>
      <c r="F61" s="37">
        <f>K17</f>
        <v>0</v>
      </c>
    </row>
    <row r="62" spans="2:6" ht="15.75" thickBot="1" x14ac:dyDescent="0.3"/>
    <row r="63" spans="2:6" ht="15" customHeight="1" x14ac:dyDescent="0.25">
      <c r="B63" s="47" t="s">
        <v>25</v>
      </c>
      <c r="C63" s="48"/>
      <c r="D63" s="48"/>
      <c r="E63" s="48"/>
      <c r="F63" s="49"/>
    </row>
    <row r="64" spans="2:6" ht="15.75" customHeight="1" thickBot="1" x14ac:dyDescent="0.3">
      <c r="B64" s="50"/>
      <c r="C64" s="51"/>
      <c r="D64" s="51"/>
      <c r="E64" s="51"/>
      <c r="F64" s="52"/>
    </row>
    <row r="65" spans="2:6" ht="45" customHeight="1" thickBot="1" x14ac:dyDescent="0.3">
      <c r="B65" s="3" t="s">
        <v>2</v>
      </c>
      <c r="C65" s="5" t="s">
        <v>12</v>
      </c>
      <c r="D65" s="9" t="s">
        <v>13</v>
      </c>
      <c r="E65" s="10" t="s">
        <v>33</v>
      </c>
      <c r="F65" s="11" t="s">
        <v>14</v>
      </c>
    </row>
    <row r="66" spans="2:6" ht="15.75" x14ac:dyDescent="0.3">
      <c r="B66" s="43" t="s">
        <v>28</v>
      </c>
      <c r="C66" s="30" t="s">
        <v>15</v>
      </c>
      <c r="D66" s="38">
        <f>E20</f>
        <v>0</v>
      </c>
      <c r="E66" s="33">
        <f>F20</f>
        <v>0</v>
      </c>
      <c r="F66" s="34">
        <f>G20</f>
        <v>0</v>
      </c>
    </row>
    <row r="67" spans="2:6" ht="16.5" thickBot="1" x14ac:dyDescent="0.35">
      <c r="B67" s="44"/>
      <c r="C67" s="31" t="s">
        <v>16</v>
      </c>
      <c r="D67" s="39">
        <f>I20</f>
        <v>0</v>
      </c>
      <c r="E67" s="36">
        <f>J20</f>
        <v>0</v>
      </c>
      <c r="F67" s="37">
        <f>K20</f>
        <v>0</v>
      </c>
    </row>
    <row r="68" spans="2:6" ht="15.75" x14ac:dyDescent="0.3">
      <c r="B68" s="43" t="s">
        <v>29</v>
      </c>
      <c r="C68" s="30" t="s">
        <v>15</v>
      </c>
      <c r="D68" s="38">
        <f>E21</f>
        <v>0</v>
      </c>
      <c r="E68" s="33">
        <f>F21</f>
        <v>0</v>
      </c>
      <c r="F68" s="34">
        <f>G21</f>
        <v>0</v>
      </c>
    </row>
    <row r="69" spans="2:6" ht="16.5" thickBot="1" x14ac:dyDescent="0.35">
      <c r="B69" s="44"/>
      <c r="C69" s="31" t="s">
        <v>16</v>
      </c>
      <c r="D69" s="39">
        <f>I21</f>
        <v>0</v>
      </c>
      <c r="E69" s="36">
        <f>J21</f>
        <v>0</v>
      </c>
      <c r="F69" s="37">
        <f>K21</f>
        <v>0</v>
      </c>
    </row>
    <row r="70" spans="2:6" ht="15.75" x14ac:dyDescent="0.3">
      <c r="B70" s="55" t="s">
        <v>7</v>
      </c>
      <c r="C70" s="30" t="s">
        <v>15</v>
      </c>
      <c r="D70" s="38">
        <f>E22</f>
        <v>0</v>
      </c>
      <c r="E70" s="33">
        <f>F22</f>
        <v>0</v>
      </c>
      <c r="F70" s="34">
        <f>G22</f>
        <v>0</v>
      </c>
    </row>
    <row r="71" spans="2:6" ht="16.5" thickBot="1" x14ac:dyDescent="0.35">
      <c r="B71" s="54"/>
      <c r="C71" s="31" t="s">
        <v>16</v>
      </c>
      <c r="D71" s="39">
        <f>I22</f>
        <v>0</v>
      </c>
      <c r="E71" s="36">
        <f>J22</f>
        <v>0</v>
      </c>
      <c r="F71" s="37">
        <f>K22</f>
        <v>0</v>
      </c>
    </row>
    <row r="72" spans="2:6" ht="15.75" x14ac:dyDescent="0.3">
      <c r="B72" s="55" t="s">
        <v>9</v>
      </c>
      <c r="C72" s="30" t="s">
        <v>15</v>
      </c>
      <c r="D72" s="38">
        <f>E24</f>
        <v>0</v>
      </c>
      <c r="E72" s="33">
        <f>F24</f>
        <v>0</v>
      </c>
      <c r="F72" s="34">
        <f>G24</f>
        <v>0</v>
      </c>
    </row>
    <row r="73" spans="2:6" ht="16.5" thickBot="1" x14ac:dyDescent="0.35">
      <c r="B73" s="54"/>
      <c r="C73" s="31" t="s">
        <v>16</v>
      </c>
      <c r="D73" s="39">
        <f>I24</f>
        <v>0</v>
      </c>
      <c r="E73" s="36">
        <f>J24</f>
        <v>0</v>
      </c>
      <c r="F73" s="37">
        <f>K24</f>
        <v>0</v>
      </c>
    </row>
    <row r="74" spans="2:6" ht="15.75" x14ac:dyDescent="0.3">
      <c r="B74" s="43" t="s">
        <v>26</v>
      </c>
      <c r="C74" s="30" t="s">
        <v>15</v>
      </c>
      <c r="D74" s="38">
        <f>E26</f>
        <v>0</v>
      </c>
      <c r="E74" s="33">
        <f>F26</f>
        <v>0</v>
      </c>
      <c r="F74" s="34">
        <f>G26</f>
        <v>0</v>
      </c>
    </row>
    <row r="75" spans="2:6" ht="16.5" thickBot="1" x14ac:dyDescent="0.35">
      <c r="B75" s="44"/>
      <c r="C75" s="31" t="s">
        <v>16</v>
      </c>
      <c r="D75" s="39">
        <f>I26</f>
        <v>0</v>
      </c>
      <c r="E75" s="36">
        <f>J26</f>
        <v>0</v>
      </c>
      <c r="F75" s="37">
        <f>K26</f>
        <v>0</v>
      </c>
    </row>
    <row r="76" spans="2:6" ht="15.75" customHeight="1" x14ac:dyDescent="0.3">
      <c r="B76" s="45" t="s">
        <v>30</v>
      </c>
      <c r="C76" s="30" t="s">
        <v>15</v>
      </c>
      <c r="D76" s="38">
        <f>E28</f>
        <v>0</v>
      </c>
      <c r="E76" s="33">
        <f>F28</f>
        <v>0</v>
      </c>
      <c r="F76" s="34">
        <f>G28</f>
        <v>0</v>
      </c>
    </row>
    <row r="77" spans="2:6" ht="16.5" thickBot="1" x14ac:dyDescent="0.35">
      <c r="B77" s="46"/>
      <c r="C77" s="31" t="s">
        <v>16</v>
      </c>
      <c r="D77" s="39">
        <f>I28</f>
        <v>0</v>
      </c>
      <c r="E77" s="36">
        <f>J28</f>
        <v>0</v>
      </c>
      <c r="F77" s="37">
        <f>K28</f>
        <v>0</v>
      </c>
    </row>
    <row r="78" spans="2:6" ht="16.5" thickBot="1" x14ac:dyDescent="0.35">
      <c r="B78" s="40"/>
      <c r="C78" s="41"/>
      <c r="D78" s="42"/>
      <c r="E78" s="42"/>
      <c r="F78" s="42"/>
    </row>
    <row r="79" spans="2:6" ht="15" customHeight="1" x14ac:dyDescent="0.25">
      <c r="B79" s="47" t="s">
        <v>27</v>
      </c>
      <c r="C79" s="48"/>
      <c r="D79" s="48"/>
      <c r="E79" s="48"/>
      <c r="F79" s="49"/>
    </row>
    <row r="80" spans="2:6" ht="15.75" customHeight="1" thickBot="1" x14ac:dyDescent="0.3">
      <c r="B80" s="50"/>
      <c r="C80" s="51"/>
      <c r="D80" s="51"/>
      <c r="E80" s="51"/>
      <c r="F80" s="52"/>
    </row>
    <row r="81" spans="2:6" ht="45" customHeight="1" thickBot="1" x14ac:dyDescent="0.3">
      <c r="B81" s="3" t="s">
        <v>2</v>
      </c>
      <c r="C81" s="5" t="s">
        <v>12</v>
      </c>
      <c r="D81" s="9" t="s">
        <v>13</v>
      </c>
      <c r="E81" s="10" t="s">
        <v>33</v>
      </c>
      <c r="F81" s="11" t="s">
        <v>14</v>
      </c>
    </row>
    <row r="82" spans="2:6" ht="15.75" x14ac:dyDescent="0.3">
      <c r="B82" s="53" t="s">
        <v>7</v>
      </c>
      <c r="C82" s="30" t="s">
        <v>15</v>
      </c>
      <c r="D82" s="32">
        <f>E23</f>
        <v>0</v>
      </c>
      <c r="E82" s="33">
        <f>F23</f>
        <v>0</v>
      </c>
      <c r="F82" s="34">
        <f>G23</f>
        <v>0</v>
      </c>
    </row>
    <row r="83" spans="2:6" ht="16.5" thickBot="1" x14ac:dyDescent="0.35">
      <c r="B83" s="54"/>
      <c r="C83" s="31" t="s">
        <v>16</v>
      </c>
      <c r="D83" s="35">
        <f>I23</f>
        <v>0</v>
      </c>
      <c r="E83" s="36">
        <f>J23</f>
        <v>0</v>
      </c>
      <c r="F83" s="37">
        <f>K23</f>
        <v>0</v>
      </c>
    </row>
    <row r="84" spans="2:6" ht="15.75" x14ac:dyDescent="0.3">
      <c r="B84" s="55" t="s">
        <v>9</v>
      </c>
      <c r="C84" s="30" t="s">
        <v>15</v>
      </c>
      <c r="D84" s="32">
        <f>E25</f>
        <v>0</v>
      </c>
      <c r="E84" s="33">
        <f>F25</f>
        <v>0</v>
      </c>
      <c r="F84" s="34">
        <f>G25</f>
        <v>0</v>
      </c>
    </row>
    <row r="85" spans="2:6" ht="16.5" thickBot="1" x14ac:dyDescent="0.35">
      <c r="B85" s="54"/>
      <c r="C85" s="31" t="s">
        <v>16</v>
      </c>
      <c r="D85" s="35">
        <f>I25</f>
        <v>0</v>
      </c>
      <c r="E85" s="36">
        <f>J25</f>
        <v>0</v>
      </c>
      <c r="F85" s="37">
        <f>K25</f>
        <v>0</v>
      </c>
    </row>
    <row r="86" spans="2:6" ht="15.75" customHeight="1" x14ac:dyDescent="0.3">
      <c r="B86" s="43" t="s">
        <v>26</v>
      </c>
      <c r="C86" s="30" t="s">
        <v>15</v>
      </c>
      <c r="D86" s="32">
        <f>E27</f>
        <v>0</v>
      </c>
      <c r="E86" s="33">
        <f>F27</f>
        <v>0</v>
      </c>
      <c r="F86" s="34">
        <f>G27</f>
        <v>0</v>
      </c>
    </row>
    <row r="87" spans="2:6" ht="16.5" thickBot="1" x14ac:dyDescent="0.35">
      <c r="B87" s="44"/>
      <c r="C87" s="31" t="s">
        <v>16</v>
      </c>
      <c r="D87" s="35">
        <f>I27</f>
        <v>0</v>
      </c>
      <c r="E87" s="36">
        <f>J27</f>
        <v>0</v>
      </c>
      <c r="F87" s="37">
        <f>K27</f>
        <v>0</v>
      </c>
    </row>
    <row r="88" spans="2:6" ht="15.75" customHeight="1" x14ac:dyDescent="0.3">
      <c r="B88" s="45" t="s">
        <v>30</v>
      </c>
      <c r="C88" s="30" t="s">
        <v>15</v>
      </c>
      <c r="D88" s="32">
        <f>E29</f>
        <v>0</v>
      </c>
      <c r="E88" s="33">
        <f>F29</f>
        <v>0</v>
      </c>
      <c r="F88" s="34">
        <f>G29</f>
        <v>0</v>
      </c>
    </row>
    <row r="89" spans="2:6" ht="16.5" thickBot="1" x14ac:dyDescent="0.35">
      <c r="B89" s="46"/>
      <c r="C89" s="31" t="s">
        <v>16</v>
      </c>
      <c r="D89" s="35">
        <f>I29</f>
        <v>0</v>
      </c>
      <c r="E89" s="36">
        <f>J29</f>
        <v>0</v>
      </c>
      <c r="F89" s="37">
        <f>K29</f>
        <v>0</v>
      </c>
    </row>
  </sheetData>
  <mergeCells count="48">
    <mergeCell ref="B3:B4"/>
    <mergeCell ref="C3:L3"/>
    <mergeCell ref="C4:C5"/>
    <mergeCell ref="D4:D5"/>
    <mergeCell ref="E4:H4"/>
    <mergeCell ref="I4:L4"/>
    <mergeCell ref="C16:C17"/>
    <mergeCell ref="D1:F1"/>
    <mergeCell ref="J1:L1"/>
    <mergeCell ref="D2:F2"/>
    <mergeCell ref="J2:L2"/>
    <mergeCell ref="C6:C7"/>
    <mergeCell ref="C8:C9"/>
    <mergeCell ref="C10:C11"/>
    <mergeCell ref="C12:C13"/>
    <mergeCell ref="C14:C15"/>
    <mergeCell ref="B42:B43"/>
    <mergeCell ref="C19:L19"/>
    <mergeCell ref="C20:C21"/>
    <mergeCell ref="C22:C23"/>
    <mergeCell ref="C24:C25"/>
    <mergeCell ref="C26:C27"/>
    <mergeCell ref="C28:C29"/>
    <mergeCell ref="B31:F32"/>
    <mergeCell ref="B34:B35"/>
    <mergeCell ref="B36:B37"/>
    <mergeCell ref="B38:B39"/>
    <mergeCell ref="B40:B41"/>
    <mergeCell ref="B70:B71"/>
    <mergeCell ref="B44:B45"/>
    <mergeCell ref="B46:B47"/>
    <mergeCell ref="B49:F50"/>
    <mergeCell ref="B52:B53"/>
    <mergeCell ref="B54:B55"/>
    <mergeCell ref="B56:B57"/>
    <mergeCell ref="B58:B59"/>
    <mergeCell ref="B60:B61"/>
    <mergeCell ref="B63:F64"/>
    <mergeCell ref="B66:B67"/>
    <mergeCell ref="B68:B69"/>
    <mergeCell ref="B86:B87"/>
    <mergeCell ref="B88:B89"/>
    <mergeCell ref="B72:B73"/>
    <mergeCell ref="B74:B75"/>
    <mergeCell ref="B76:B77"/>
    <mergeCell ref="B79:F80"/>
    <mergeCell ref="B82:B83"/>
    <mergeCell ref="B84:B85"/>
  </mergeCells>
  <conditionalFormatting sqref="H6:H17 H20:H29">
    <cfRule type="cellIs" dxfId="8" priority="3" operator="lessThan">
      <formula>0</formula>
    </cfRule>
  </conditionalFormatting>
  <conditionalFormatting sqref="L6:L17">
    <cfRule type="cellIs" dxfId="7" priority="2" operator="lessThan">
      <formula>0</formula>
    </cfRule>
  </conditionalFormatting>
  <conditionalFormatting sqref="L20:L29">
    <cfRule type="cellIs" dxfId="6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89"/>
  <sheetViews>
    <sheetView zoomScale="75" zoomScaleNormal="75" workbookViewId="0">
      <selection activeCell="L22" sqref="L22"/>
    </sheetView>
  </sheetViews>
  <sheetFormatPr defaultRowHeight="15" x14ac:dyDescent="0.25"/>
  <cols>
    <col min="2" max="2" width="16" customWidth="1"/>
    <col min="3" max="3" width="22.28515625" customWidth="1"/>
    <col min="4" max="4" width="11.28515625" customWidth="1"/>
    <col min="5" max="12" width="12.5703125" customWidth="1"/>
  </cols>
  <sheetData>
    <row r="1" spans="1:14" ht="18.75" customHeight="1" x14ac:dyDescent="0.25">
      <c r="A1" s="1"/>
      <c r="C1" s="13" t="s">
        <v>15</v>
      </c>
      <c r="D1" s="59"/>
      <c r="E1" s="60"/>
      <c r="F1" s="61"/>
      <c r="I1" s="14" t="s">
        <v>16</v>
      </c>
      <c r="J1" s="62"/>
      <c r="K1" s="63"/>
      <c r="L1" s="64"/>
    </row>
    <row r="2" spans="1:14" ht="18.75" customHeight="1" x14ac:dyDescent="0.25">
      <c r="C2" s="13" t="s">
        <v>31</v>
      </c>
      <c r="D2" s="59" t="s">
        <v>39</v>
      </c>
      <c r="E2" s="60"/>
      <c r="F2" s="61"/>
      <c r="I2" s="14" t="s">
        <v>31</v>
      </c>
      <c r="J2" s="62"/>
      <c r="K2" s="63"/>
      <c r="L2" s="64"/>
    </row>
    <row r="3" spans="1:14" ht="24" thickBot="1" x14ac:dyDescent="0.3">
      <c r="B3" s="66"/>
      <c r="C3" s="67" t="s">
        <v>24</v>
      </c>
      <c r="D3" s="67"/>
      <c r="E3" s="67"/>
      <c r="F3" s="67"/>
      <c r="G3" s="67"/>
      <c r="H3" s="67"/>
      <c r="I3" s="67"/>
      <c r="J3" s="67"/>
      <c r="K3" s="67"/>
      <c r="L3" s="67"/>
    </row>
    <row r="4" spans="1:14" ht="19.5" thickBot="1" x14ac:dyDescent="0.3">
      <c r="B4" s="66"/>
      <c r="C4" s="55" t="s">
        <v>2</v>
      </c>
      <c r="D4" s="55" t="s">
        <v>3</v>
      </c>
      <c r="E4" s="69" t="s">
        <v>0</v>
      </c>
      <c r="F4" s="70"/>
      <c r="G4" s="70"/>
      <c r="H4" s="71"/>
      <c r="I4" s="72" t="s">
        <v>1</v>
      </c>
      <c r="J4" s="73"/>
      <c r="K4" s="73"/>
      <c r="L4" s="74"/>
    </row>
    <row r="5" spans="1:14" ht="32.25" thickBot="1" x14ac:dyDescent="0.3">
      <c r="B5" s="2"/>
      <c r="C5" s="54"/>
      <c r="D5" s="68"/>
      <c r="E5" s="12" t="s">
        <v>4</v>
      </c>
      <c r="F5" s="12" t="s">
        <v>32</v>
      </c>
      <c r="G5" s="12" t="s">
        <v>5</v>
      </c>
      <c r="H5" s="12" t="s">
        <v>6</v>
      </c>
      <c r="I5" s="8" t="s">
        <v>4</v>
      </c>
      <c r="J5" s="12" t="s">
        <v>32</v>
      </c>
      <c r="K5" s="12" t="s">
        <v>5</v>
      </c>
      <c r="L5" s="15" t="s">
        <v>6</v>
      </c>
    </row>
    <row r="6" spans="1:14" ht="16.5" customHeight="1" x14ac:dyDescent="0.25">
      <c r="B6" s="2"/>
      <c r="C6" s="45" t="s">
        <v>21</v>
      </c>
      <c r="D6" s="16">
        <v>3122</v>
      </c>
      <c r="E6" s="17">
        <v>38</v>
      </c>
      <c r="F6" s="18">
        <v>1</v>
      </c>
      <c r="G6" s="18">
        <f>28+24</f>
        <v>52</v>
      </c>
      <c r="H6" s="19">
        <f t="shared" ref="H6:H17" si="0">(E6-G6)+M6</f>
        <v>6</v>
      </c>
      <c r="I6" s="18">
        <f t="shared" ref="I6:I17" si="1">G6</f>
        <v>52</v>
      </c>
      <c r="J6" s="20"/>
      <c r="K6" s="17">
        <f>26+24</f>
        <v>50</v>
      </c>
      <c r="L6" s="19">
        <f t="shared" ref="L6:L17" si="2">(I6-K6)+N6</f>
        <v>2</v>
      </c>
      <c r="M6">
        <f t="shared" ref="M6:M17" si="3">F6*20</f>
        <v>20</v>
      </c>
      <c r="N6">
        <f t="shared" ref="N6:N17" si="4">J6*20</f>
        <v>0</v>
      </c>
    </row>
    <row r="7" spans="1:14" ht="15.75" customHeight="1" thickBot="1" x14ac:dyDescent="0.3">
      <c r="B7" s="2"/>
      <c r="C7" s="46"/>
      <c r="D7" s="21">
        <v>3125</v>
      </c>
      <c r="E7" s="22"/>
      <c r="F7" s="23"/>
      <c r="G7" s="23"/>
      <c r="H7" s="24">
        <f t="shared" si="0"/>
        <v>0</v>
      </c>
      <c r="I7" s="23">
        <f t="shared" si="1"/>
        <v>0</v>
      </c>
      <c r="J7" s="25"/>
      <c r="K7" s="22"/>
      <c r="L7" s="24">
        <f t="shared" si="2"/>
        <v>0</v>
      </c>
      <c r="M7">
        <f t="shared" si="3"/>
        <v>0</v>
      </c>
      <c r="N7">
        <f t="shared" si="4"/>
        <v>0</v>
      </c>
    </row>
    <row r="8" spans="1:14" ht="15.75" x14ac:dyDescent="0.25">
      <c r="B8" s="2"/>
      <c r="C8" s="45" t="s">
        <v>7</v>
      </c>
      <c r="D8" s="16" t="s">
        <v>8</v>
      </c>
      <c r="E8" s="17"/>
      <c r="F8" s="18"/>
      <c r="G8" s="18"/>
      <c r="H8" s="19">
        <f t="shared" si="0"/>
        <v>0</v>
      </c>
      <c r="I8" s="18">
        <f t="shared" si="1"/>
        <v>0</v>
      </c>
      <c r="J8" s="20"/>
      <c r="K8" s="17"/>
      <c r="L8" s="19">
        <f t="shared" si="2"/>
        <v>0</v>
      </c>
      <c r="M8">
        <f t="shared" si="3"/>
        <v>0</v>
      </c>
      <c r="N8">
        <f t="shared" si="4"/>
        <v>0</v>
      </c>
    </row>
    <row r="9" spans="1:14" ht="16.5" thickBot="1" x14ac:dyDescent="0.3">
      <c r="B9" s="2"/>
      <c r="C9" s="46"/>
      <c r="D9" s="26" t="s">
        <v>22</v>
      </c>
      <c r="E9" s="22"/>
      <c r="F9" s="23"/>
      <c r="G9" s="23"/>
      <c r="H9" s="24">
        <f t="shared" si="0"/>
        <v>0</v>
      </c>
      <c r="I9" s="23">
        <f t="shared" si="1"/>
        <v>0</v>
      </c>
      <c r="J9" s="25"/>
      <c r="K9" s="22"/>
      <c r="L9" s="24">
        <f t="shared" si="2"/>
        <v>0</v>
      </c>
      <c r="M9">
        <f t="shared" si="3"/>
        <v>0</v>
      </c>
      <c r="N9">
        <f t="shared" si="4"/>
        <v>0</v>
      </c>
    </row>
    <row r="10" spans="1:14" ht="15.75" x14ac:dyDescent="0.25">
      <c r="B10" s="2"/>
      <c r="C10" s="45" t="s">
        <v>9</v>
      </c>
      <c r="D10" s="16" t="s">
        <v>8</v>
      </c>
      <c r="E10" s="17">
        <f>15+12</f>
        <v>27</v>
      </c>
      <c r="F10" s="18">
        <v>1</v>
      </c>
      <c r="G10" s="18">
        <f>30+15</f>
        <v>45</v>
      </c>
      <c r="H10" s="19">
        <f t="shared" si="0"/>
        <v>2</v>
      </c>
      <c r="I10" s="18">
        <f t="shared" si="1"/>
        <v>45</v>
      </c>
      <c r="J10" s="20"/>
      <c r="K10" s="17">
        <f>17+14</f>
        <v>31</v>
      </c>
      <c r="L10" s="19">
        <f t="shared" si="2"/>
        <v>14</v>
      </c>
      <c r="M10">
        <f t="shared" si="3"/>
        <v>20</v>
      </c>
      <c r="N10">
        <f t="shared" si="4"/>
        <v>0</v>
      </c>
    </row>
    <row r="11" spans="1:14" ht="16.5" thickBot="1" x14ac:dyDescent="0.3">
      <c r="B11" s="2"/>
      <c r="C11" s="46"/>
      <c r="D11" s="26" t="s">
        <v>22</v>
      </c>
      <c r="E11" s="22">
        <f>9+27</f>
        <v>36</v>
      </c>
      <c r="F11" s="23">
        <v>1</v>
      </c>
      <c r="G11" s="23">
        <f>26+29</f>
        <v>55</v>
      </c>
      <c r="H11" s="24">
        <f t="shared" si="0"/>
        <v>1</v>
      </c>
      <c r="I11" s="23">
        <f t="shared" si="1"/>
        <v>55</v>
      </c>
      <c r="J11" s="25"/>
      <c r="K11" s="22">
        <f>20+27</f>
        <v>47</v>
      </c>
      <c r="L11" s="24">
        <f t="shared" si="2"/>
        <v>8</v>
      </c>
      <c r="M11">
        <f t="shared" si="3"/>
        <v>20</v>
      </c>
      <c r="N11">
        <f t="shared" si="4"/>
        <v>0</v>
      </c>
    </row>
    <row r="12" spans="1:14" ht="15.75" x14ac:dyDescent="0.25">
      <c r="B12" s="2"/>
      <c r="C12" s="65" t="s">
        <v>10</v>
      </c>
      <c r="D12" s="16" t="s">
        <v>8</v>
      </c>
      <c r="E12" s="17">
        <v>22</v>
      </c>
      <c r="F12" s="18"/>
      <c r="G12" s="18">
        <v>22</v>
      </c>
      <c r="H12" s="19">
        <f t="shared" si="0"/>
        <v>0</v>
      </c>
      <c r="I12" s="18">
        <f t="shared" si="1"/>
        <v>22</v>
      </c>
      <c r="J12" s="20"/>
      <c r="K12" s="17">
        <v>22</v>
      </c>
      <c r="L12" s="19">
        <f t="shared" si="2"/>
        <v>0</v>
      </c>
      <c r="M12">
        <f t="shared" si="3"/>
        <v>0</v>
      </c>
      <c r="N12">
        <f t="shared" si="4"/>
        <v>0</v>
      </c>
    </row>
    <row r="13" spans="1:14" ht="16.5" thickBot="1" x14ac:dyDescent="0.3">
      <c r="B13" s="2"/>
      <c r="C13" s="46"/>
      <c r="D13" s="26" t="s">
        <v>22</v>
      </c>
      <c r="E13" s="22">
        <v>15</v>
      </c>
      <c r="F13" s="23"/>
      <c r="G13" s="23">
        <v>15</v>
      </c>
      <c r="H13" s="24">
        <f t="shared" si="0"/>
        <v>0</v>
      </c>
      <c r="I13" s="23">
        <f t="shared" si="1"/>
        <v>15</v>
      </c>
      <c r="J13" s="25"/>
      <c r="K13" s="22">
        <v>15</v>
      </c>
      <c r="L13" s="24">
        <f t="shared" si="2"/>
        <v>0</v>
      </c>
      <c r="M13">
        <f t="shared" si="3"/>
        <v>0</v>
      </c>
      <c r="N13">
        <f t="shared" si="4"/>
        <v>0</v>
      </c>
    </row>
    <row r="14" spans="1:14" ht="15.75" x14ac:dyDescent="0.25">
      <c r="B14" s="2"/>
      <c r="C14" s="56" t="s">
        <v>17</v>
      </c>
      <c r="D14" s="16" t="s">
        <v>8</v>
      </c>
      <c r="E14" s="17"/>
      <c r="F14" s="18"/>
      <c r="G14" s="18"/>
      <c r="H14" s="19">
        <f t="shared" si="0"/>
        <v>0</v>
      </c>
      <c r="I14" s="18">
        <f t="shared" si="1"/>
        <v>0</v>
      </c>
      <c r="J14" s="20"/>
      <c r="K14" s="17"/>
      <c r="L14" s="19">
        <f t="shared" si="2"/>
        <v>0</v>
      </c>
      <c r="M14">
        <f t="shared" si="3"/>
        <v>0</v>
      </c>
      <c r="N14">
        <f t="shared" si="4"/>
        <v>0</v>
      </c>
    </row>
    <row r="15" spans="1:14" ht="16.5" thickBot="1" x14ac:dyDescent="0.3">
      <c r="B15" s="2"/>
      <c r="C15" s="57"/>
      <c r="D15" s="26" t="s">
        <v>22</v>
      </c>
      <c r="E15" s="22"/>
      <c r="F15" s="23"/>
      <c r="G15" s="23"/>
      <c r="H15" s="24">
        <f t="shared" si="0"/>
        <v>0</v>
      </c>
      <c r="I15" s="23">
        <f t="shared" si="1"/>
        <v>0</v>
      </c>
      <c r="J15" s="25"/>
      <c r="K15" s="22"/>
      <c r="L15" s="24">
        <f t="shared" si="2"/>
        <v>0</v>
      </c>
      <c r="M15">
        <f t="shared" si="3"/>
        <v>0</v>
      </c>
      <c r="N15">
        <f t="shared" si="4"/>
        <v>0</v>
      </c>
    </row>
    <row r="16" spans="1:14" ht="15.75" x14ac:dyDescent="0.25">
      <c r="B16" s="2"/>
      <c r="C16" s="56" t="s">
        <v>18</v>
      </c>
      <c r="D16" s="16" t="s">
        <v>8</v>
      </c>
      <c r="E16" s="18">
        <f>42+7</f>
        <v>49</v>
      </c>
      <c r="F16" s="18">
        <v>3</v>
      </c>
      <c r="G16" s="18">
        <v>90</v>
      </c>
      <c r="H16" s="19">
        <f t="shared" si="0"/>
        <v>19</v>
      </c>
      <c r="I16" s="18">
        <f t="shared" si="1"/>
        <v>90</v>
      </c>
      <c r="J16" s="20"/>
      <c r="K16" s="18">
        <f>33+32</f>
        <v>65</v>
      </c>
      <c r="L16" s="19">
        <f t="shared" si="2"/>
        <v>25</v>
      </c>
      <c r="M16">
        <f t="shared" si="3"/>
        <v>60</v>
      </c>
      <c r="N16">
        <f t="shared" si="4"/>
        <v>0</v>
      </c>
    </row>
    <row r="17" spans="2:37" ht="16.5" thickBot="1" x14ac:dyDescent="0.3">
      <c r="B17" s="2"/>
      <c r="C17" s="57"/>
      <c r="D17" s="26" t="s">
        <v>22</v>
      </c>
      <c r="E17" s="23">
        <f>20+18</f>
        <v>38</v>
      </c>
      <c r="F17" s="23">
        <v>3</v>
      </c>
      <c r="G17" s="23">
        <v>67</v>
      </c>
      <c r="H17" s="24">
        <f t="shared" si="0"/>
        <v>31</v>
      </c>
      <c r="I17" s="23">
        <f t="shared" si="1"/>
        <v>67</v>
      </c>
      <c r="J17" s="25"/>
      <c r="K17" s="23">
        <f>20+16</f>
        <v>36</v>
      </c>
      <c r="L17" s="24">
        <f t="shared" si="2"/>
        <v>31</v>
      </c>
      <c r="M17">
        <f t="shared" si="3"/>
        <v>60</v>
      </c>
      <c r="N17">
        <f t="shared" si="4"/>
        <v>0</v>
      </c>
    </row>
    <row r="18" spans="2:37" ht="15.75" x14ac:dyDescent="0.25">
      <c r="B18" s="2"/>
      <c r="C18" s="7"/>
      <c r="D18" s="6"/>
      <c r="E18" s="7"/>
      <c r="F18" s="7"/>
      <c r="G18" s="7"/>
      <c r="H18" s="7"/>
      <c r="I18" s="7"/>
      <c r="J18" s="7"/>
      <c r="K18" s="7"/>
      <c r="L18" s="7"/>
    </row>
    <row r="19" spans="2:37" ht="24" thickBot="1" x14ac:dyDescent="0.3">
      <c r="B19" s="2"/>
      <c r="C19" s="58" t="s">
        <v>11</v>
      </c>
      <c r="D19" s="58"/>
      <c r="E19" s="58"/>
      <c r="F19" s="58"/>
      <c r="G19" s="58"/>
      <c r="H19" s="58"/>
      <c r="I19" s="58"/>
      <c r="J19" s="58"/>
      <c r="K19" s="58"/>
      <c r="L19" s="58"/>
    </row>
    <row r="20" spans="2:37" ht="15.75" x14ac:dyDescent="0.25">
      <c r="B20" s="2"/>
      <c r="C20" s="45" t="s">
        <v>21</v>
      </c>
      <c r="D20" s="27">
        <v>3122</v>
      </c>
      <c r="E20" s="18"/>
      <c r="F20" s="18"/>
      <c r="G20" s="18"/>
      <c r="H20" s="19">
        <f t="shared" ref="H20:H29" si="5">(E20-G20)+M20</f>
        <v>0</v>
      </c>
      <c r="I20" s="18">
        <f t="shared" ref="I20:I29" si="6">G20</f>
        <v>0</v>
      </c>
      <c r="J20" s="18"/>
      <c r="K20" s="28"/>
      <c r="L20" s="19">
        <f t="shared" ref="L20:L29" si="7">(I20-K20)+N20</f>
        <v>0</v>
      </c>
      <c r="M20">
        <f t="shared" ref="M20:M29" si="8">F20*20</f>
        <v>0</v>
      </c>
      <c r="N20">
        <f t="shared" ref="N20:N29" si="9">J20*20</f>
        <v>0</v>
      </c>
    </row>
    <row r="21" spans="2:37" ht="16.5" thickBot="1" x14ac:dyDescent="0.3">
      <c r="B21" s="2"/>
      <c r="C21" s="46"/>
      <c r="D21" s="21">
        <v>3125</v>
      </c>
      <c r="E21" s="29"/>
      <c r="F21" s="23"/>
      <c r="G21" s="29"/>
      <c r="H21" s="24">
        <f t="shared" si="5"/>
        <v>0</v>
      </c>
      <c r="I21" s="23">
        <f t="shared" si="6"/>
        <v>0</v>
      </c>
      <c r="J21" s="23"/>
      <c r="K21" s="29"/>
      <c r="L21" s="24">
        <f t="shared" si="7"/>
        <v>0</v>
      </c>
      <c r="M21">
        <f t="shared" si="8"/>
        <v>0</v>
      </c>
      <c r="N21">
        <f t="shared" si="9"/>
        <v>0</v>
      </c>
    </row>
    <row r="22" spans="2:37" ht="15.75" x14ac:dyDescent="0.25">
      <c r="B22" s="2"/>
      <c r="C22" s="45" t="s">
        <v>7</v>
      </c>
      <c r="D22" s="16" t="s">
        <v>8</v>
      </c>
      <c r="E22" s="28"/>
      <c r="F22" s="18"/>
      <c r="G22" s="28"/>
      <c r="H22" s="19">
        <f t="shared" si="5"/>
        <v>0</v>
      </c>
      <c r="I22" s="18">
        <f>G22</f>
        <v>0</v>
      </c>
      <c r="J22" s="18"/>
      <c r="K22" s="28"/>
      <c r="L22" s="19">
        <f t="shared" si="7"/>
        <v>0</v>
      </c>
      <c r="M22">
        <f t="shared" si="8"/>
        <v>0</v>
      </c>
      <c r="N22">
        <f t="shared" si="9"/>
        <v>0</v>
      </c>
    </row>
    <row r="23" spans="2:37" ht="16.5" thickBot="1" x14ac:dyDescent="0.3">
      <c r="B23" s="2"/>
      <c r="C23" s="46"/>
      <c r="D23" s="26" t="s">
        <v>22</v>
      </c>
      <c r="E23" s="29"/>
      <c r="F23" s="23"/>
      <c r="G23" s="29"/>
      <c r="H23" s="24">
        <f t="shared" si="5"/>
        <v>0</v>
      </c>
      <c r="I23" s="23">
        <f t="shared" si="6"/>
        <v>0</v>
      </c>
      <c r="J23" s="23"/>
      <c r="K23" s="29"/>
      <c r="L23" s="24">
        <f t="shared" si="7"/>
        <v>0</v>
      </c>
      <c r="M23">
        <f t="shared" si="8"/>
        <v>0</v>
      </c>
      <c r="N23">
        <f t="shared" si="9"/>
        <v>0</v>
      </c>
    </row>
    <row r="24" spans="2:37" ht="15.75" x14ac:dyDescent="0.25">
      <c r="B24" s="2"/>
      <c r="C24" s="45" t="s">
        <v>9</v>
      </c>
      <c r="D24" s="16" t="s">
        <v>8</v>
      </c>
      <c r="E24" s="28"/>
      <c r="F24" s="18"/>
      <c r="G24" s="28"/>
      <c r="H24" s="19">
        <f t="shared" si="5"/>
        <v>0</v>
      </c>
      <c r="I24" s="18">
        <f t="shared" si="6"/>
        <v>0</v>
      </c>
      <c r="J24" s="18"/>
      <c r="K24" s="28"/>
      <c r="L24" s="19">
        <f t="shared" si="7"/>
        <v>0</v>
      </c>
      <c r="M24">
        <f t="shared" si="8"/>
        <v>0</v>
      </c>
      <c r="N24">
        <f t="shared" si="9"/>
        <v>0</v>
      </c>
    </row>
    <row r="25" spans="2:37" ht="16.5" thickBot="1" x14ac:dyDescent="0.3">
      <c r="B25" s="2"/>
      <c r="C25" s="46"/>
      <c r="D25" s="26" t="s">
        <v>22</v>
      </c>
      <c r="E25" s="29"/>
      <c r="F25" s="23"/>
      <c r="G25" s="29"/>
      <c r="H25" s="24">
        <f t="shared" si="5"/>
        <v>0</v>
      </c>
      <c r="I25" s="23">
        <f t="shared" si="6"/>
        <v>0</v>
      </c>
      <c r="J25" s="23"/>
      <c r="K25" s="29"/>
      <c r="L25" s="24">
        <f t="shared" si="7"/>
        <v>0</v>
      </c>
      <c r="M25">
        <f t="shared" si="8"/>
        <v>0</v>
      </c>
      <c r="N25">
        <f t="shared" si="9"/>
        <v>0</v>
      </c>
    </row>
    <row r="26" spans="2:37" ht="15.75" x14ac:dyDescent="0.25">
      <c r="B26" s="2"/>
      <c r="C26" s="45" t="s">
        <v>23</v>
      </c>
      <c r="D26" s="16" t="s">
        <v>8</v>
      </c>
      <c r="E26" s="28"/>
      <c r="F26" s="18"/>
      <c r="G26" s="28"/>
      <c r="H26" s="19">
        <f t="shared" si="5"/>
        <v>0</v>
      </c>
      <c r="I26" s="18">
        <f t="shared" si="6"/>
        <v>0</v>
      </c>
      <c r="J26" s="18"/>
      <c r="K26" s="28"/>
      <c r="L26" s="19">
        <f t="shared" si="7"/>
        <v>0</v>
      </c>
      <c r="M26">
        <f t="shared" si="8"/>
        <v>0</v>
      </c>
      <c r="N26">
        <f t="shared" si="9"/>
        <v>0</v>
      </c>
    </row>
    <row r="27" spans="2:37" ht="16.5" thickBot="1" x14ac:dyDescent="0.3">
      <c r="B27" s="2"/>
      <c r="C27" s="46"/>
      <c r="D27" s="26" t="s">
        <v>22</v>
      </c>
      <c r="E27" s="29"/>
      <c r="F27" s="23"/>
      <c r="G27" s="29"/>
      <c r="H27" s="24">
        <f t="shared" si="5"/>
        <v>0</v>
      </c>
      <c r="I27" s="23">
        <f t="shared" si="6"/>
        <v>0</v>
      </c>
      <c r="J27" s="23"/>
      <c r="K27" s="29"/>
      <c r="L27" s="24">
        <f t="shared" si="7"/>
        <v>0</v>
      </c>
      <c r="M27">
        <f t="shared" si="8"/>
        <v>0</v>
      </c>
      <c r="N27">
        <f t="shared" si="9"/>
        <v>0</v>
      </c>
    </row>
    <row r="28" spans="2:37" ht="15.75" x14ac:dyDescent="0.25">
      <c r="B28" s="2"/>
      <c r="C28" s="56" t="s">
        <v>18</v>
      </c>
      <c r="D28" s="16" t="s">
        <v>8</v>
      </c>
      <c r="E28" s="28"/>
      <c r="F28" s="18"/>
      <c r="G28" s="28"/>
      <c r="H28" s="19">
        <f t="shared" si="5"/>
        <v>0</v>
      </c>
      <c r="I28" s="18">
        <f t="shared" si="6"/>
        <v>0</v>
      </c>
      <c r="J28" s="18"/>
      <c r="K28" s="28"/>
      <c r="L28" s="19">
        <f t="shared" si="7"/>
        <v>0</v>
      </c>
      <c r="M28">
        <f t="shared" si="8"/>
        <v>0</v>
      </c>
      <c r="N28">
        <f t="shared" si="9"/>
        <v>0</v>
      </c>
    </row>
    <row r="29" spans="2:37" ht="16.5" thickBot="1" x14ac:dyDescent="0.3">
      <c r="B29" s="2"/>
      <c r="C29" s="57"/>
      <c r="D29" s="26" t="s">
        <v>22</v>
      </c>
      <c r="E29" s="29"/>
      <c r="F29" s="23"/>
      <c r="G29" s="29"/>
      <c r="H29" s="24">
        <f t="shared" si="5"/>
        <v>0</v>
      </c>
      <c r="I29" s="23">
        <f t="shared" si="6"/>
        <v>0</v>
      </c>
      <c r="J29" s="23"/>
      <c r="K29" s="29"/>
      <c r="L29" s="24">
        <f t="shared" si="7"/>
        <v>0</v>
      </c>
      <c r="M29">
        <f t="shared" si="8"/>
        <v>0</v>
      </c>
      <c r="N29">
        <f t="shared" si="9"/>
        <v>0</v>
      </c>
    </row>
    <row r="30" spans="2:37" ht="15.75" thickBot="1" x14ac:dyDescent="0.3"/>
    <row r="31" spans="2:37" ht="15" customHeight="1" x14ac:dyDescent="0.25">
      <c r="B31" s="47" t="s">
        <v>19</v>
      </c>
      <c r="C31" s="48"/>
      <c r="D31" s="48"/>
      <c r="E31" s="48"/>
      <c r="F31" s="49"/>
    </row>
    <row r="32" spans="2:37" s="4" customFormat="1" ht="15" customHeight="1" thickBot="1" x14ac:dyDescent="0.3">
      <c r="B32" s="50"/>
      <c r="C32" s="51"/>
      <c r="D32" s="51"/>
      <c r="E32" s="51"/>
      <c r="F32" s="5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</row>
    <row r="33" spans="2:37" s="4" customFormat="1" ht="45" customHeight="1" thickBot="1" x14ac:dyDescent="0.3">
      <c r="B33" s="3" t="s">
        <v>2</v>
      </c>
      <c r="C33" s="5" t="s">
        <v>12</v>
      </c>
      <c r="D33" s="9" t="s">
        <v>13</v>
      </c>
      <c r="E33" s="10" t="s">
        <v>33</v>
      </c>
      <c r="F33" s="11" t="s">
        <v>14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</row>
    <row r="34" spans="2:37" s="4" customFormat="1" ht="15" customHeight="1" x14ac:dyDescent="0.3">
      <c r="B34" s="43" t="s">
        <v>28</v>
      </c>
      <c r="C34" s="30" t="s">
        <v>15</v>
      </c>
      <c r="D34" s="32">
        <f>E6</f>
        <v>38</v>
      </c>
      <c r="E34" s="33">
        <f>F6</f>
        <v>1</v>
      </c>
      <c r="F34" s="34">
        <f>G6</f>
        <v>52</v>
      </c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</row>
    <row r="35" spans="2:37" s="4" customFormat="1" ht="15.75" customHeight="1" thickBot="1" x14ac:dyDescent="0.35">
      <c r="B35" s="44"/>
      <c r="C35" s="31" t="s">
        <v>16</v>
      </c>
      <c r="D35" s="35">
        <f>I6</f>
        <v>52</v>
      </c>
      <c r="E35" s="36">
        <f>J6</f>
        <v>0</v>
      </c>
      <c r="F35" s="37">
        <f>K6</f>
        <v>50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</row>
    <row r="36" spans="2:37" s="4" customFormat="1" ht="15.75" customHeight="1" x14ac:dyDescent="0.3">
      <c r="B36" s="43" t="s">
        <v>29</v>
      </c>
      <c r="C36" s="30" t="s">
        <v>15</v>
      </c>
      <c r="D36" s="38">
        <f>E7</f>
        <v>0</v>
      </c>
      <c r="E36" s="33">
        <f>F7</f>
        <v>0</v>
      </c>
      <c r="F36" s="34">
        <f>G7</f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</row>
    <row r="37" spans="2:37" s="4" customFormat="1" ht="15.75" customHeight="1" thickBot="1" x14ac:dyDescent="0.35">
      <c r="B37" s="44"/>
      <c r="C37" s="31" t="s">
        <v>16</v>
      </c>
      <c r="D37" s="39">
        <f>I7</f>
        <v>0</v>
      </c>
      <c r="E37" s="36">
        <f>J7</f>
        <v>0</v>
      </c>
      <c r="F37" s="37">
        <f>K7</f>
        <v>0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</row>
    <row r="38" spans="2:37" ht="15.75" x14ac:dyDescent="0.3">
      <c r="B38" s="55" t="s">
        <v>7</v>
      </c>
      <c r="C38" s="30" t="s">
        <v>15</v>
      </c>
      <c r="D38" s="38">
        <f>E8</f>
        <v>0</v>
      </c>
      <c r="E38" s="33">
        <f>F8</f>
        <v>0</v>
      </c>
      <c r="F38" s="34">
        <f>G8</f>
        <v>0</v>
      </c>
    </row>
    <row r="39" spans="2:37" ht="16.5" thickBot="1" x14ac:dyDescent="0.35">
      <c r="B39" s="54"/>
      <c r="C39" s="31" t="s">
        <v>16</v>
      </c>
      <c r="D39" s="39">
        <f>I8</f>
        <v>0</v>
      </c>
      <c r="E39" s="36">
        <f>J8</f>
        <v>0</v>
      </c>
      <c r="F39" s="37">
        <f>K8</f>
        <v>0</v>
      </c>
    </row>
    <row r="40" spans="2:37" ht="15.75" x14ac:dyDescent="0.3">
      <c r="B40" s="55" t="s">
        <v>9</v>
      </c>
      <c r="C40" s="30" t="s">
        <v>15</v>
      </c>
      <c r="D40" s="38">
        <f>E10</f>
        <v>27</v>
      </c>
      <c r="E40" s="33">
        <f>F10</f>
        <v>1</v>
      </c>
      <c r="F40" s="34">
        <f>G10</f>
        <v>45</v>
      </c>
    </row>
    <row r="41" spans="2:37" ht="16.5" thickBot="1" x14ac:dyDescent="0.35">
      <c r="B41" s="54"/>
      <c r="C41" s="31" t="s">
        <v>16</v>
      </c>
      <c r="D41" s="39">
        <f>I10</f>
        <v>45</v>
      </c>
      <c r="E41" s="36">
        <f>J10</f>
        <v>0</v>
      </c>
      <c r="F41" s="37">
        <f>K10</f>
        <v>31</v>
      </c>
    </row>
    <row r="42" spans="2:37" ht="15.75" x14ac:dyDescent="0.3">
      <c r="B42" s="55" t="s">
        <v>10</v>
      </c>
      <c r="C42" s="30" t="s">
        <v>15</v>
      </c>
      <c r="D42" s="38">
        <f>E12</f>
        <v>22</v>
      </c>
      <c r="E42" s="33">
        <f>F12</f>
        <v>0</v>
      </c>
      <c r="F42" s="34">
        <f>G12</f>
        <v>22</v>
      </c>
    </row>
    <row r="43" spans="2:37" ht="16.5" thickBot="1" x14ac:dyDescent="0.35">
      <c r="B43" s="54"/>
      <c r="C43" s="31" t="s">
        <v>16</v>
      </c>
      <c r="D43" s="39">
        <f>I12</f>
        <v>22</v>
      </c>
      <c r="E43" s="36">
        <f>J12</f>
        <v>0</v>
      </c>
      <c r="F43" s="37">
        <f>K12</f>
        <v>22</v>
      </c>
    </row>
    <row r="44" spans="2:37" ht="15.75" x14ac:dyDescent="0.3">
      <c r="B44" s="55" t="s">
        <v>17</v>
      </c>
      <c r="C44" s="30" t="s">
        <v>15</v>
      </c>
      <c r="D44" s="38">
        <f>E14</f>
        <v>0</v>
      </c>
      <c r="E44" s="33">
        <f>F14</f>
        <v>0</v>
      </c>
      <c r="F44" s="34">
        <f>G14</f>
        <v>0</v>
      </c>
    </row>
    <row r="45" spans="2:37" ht="16.5" thickBot="1" x14ac:dyDescent="0.35">
      <c r="B45" s="54"/>
      <c r="C45" s="31" t="s">
        <v>16</v>
      </c>
      <c r="D45" s="39">
        <f>I14</f>
        <v>0</v>
      </c>
      <c r="E45" s="36">
        <f>J14</f>
        <v>0</v>
      </c>
      <c r="F45" s="37">
        <f>K14</f>
        <v>0</v>
      </c>
    </row>
    <row r="46" spans="2:37" ht="15.75" x14ac:dyDescent="0.3">
      <c r="B46" s="55" t="s">
        <v>18</v>
      </c>
      <c r="C46" s="30" t="s">
        <v>15</v>
      </c>
      <c r="D46" s="38">
        <f>E16</f>
        <v>49</v>
      </c>
      <c r="E46" s="33">
        <f>F16</f>
        <v>3</v>
      </c>
      <c r="F46" s="34">
        <f>G16</f>
        <v>90</v>
      </c>
    </row>
    <row r="47" spans="2:37" ht="16.5" thickBot="1" x14ac:dyDescent="0.35">
      <c r="B47" s="54"/>
      <c r="C47" s="31" t="s">
        <v>16</v>
      </c>
      <c r="D47" s="39">
        <f>I16</f>
        <v>90</v>
      </c>
      <c r="E47" s="36">
        <f>J17</f>
        <v>0</v>
      </c>
      <c r="F47" s="37">
        <f>K16</f>
        <v>65</v>
      </c>
    </row>
    <row r="48" spans="2:37" ht="15.75" thickBot="1" x14ac:dyDescent="0.3"/>
    <row r="49" spans="2:6" ht="15" customHeight="1" x14ac:dyDescent="0.25">
      <c r="B49" s="47" t="s">
        <v>20</v>
      </c>
      <c r="C49" s="48"/>
      <c r="D49" s="48"/>
      <c r="E49" s="48"/>
      <c r="F49" s="49"/>
    </row>
    <row r="50" spans="2:6" ht="15.75" customHeight="1" thickBot="1" x14ac:dyDescent="0.3">
      <c r="B50" s="50"/>
      <c r="C50" s="51"/>
      <c r="D50" s="51"/>
      <c r="E50" s="51"/>
      <c r="F50" s="52"/>
    </row>
    <row r="51" spans="2:6" ht="45" customHeight="1" thickBot="1" x14ac:dyDescent="0.3">
      <c r="B51" s="3" t="s">
        <v>2</v>
      </c>
      <c r="C51" s="5" t="s">
        <v>12</v>
      </c>
      <c r="D51" s="9" t="s">
        <v>13</v>
      </c>
      <c r="E51" s="10" t="s">
        <v>33</v>
      </c>
      <c r="F51" s="11" t="s">
        <v>14</v>
      </c>
    </row>
    <row r="52" spans="2:6" ht="15.75" x14ac:dyDescent="0.3">
      <c r="B52" s="55" t="s">
        <v>7</v>
      </c>
      <c r="C52" s="30" t="s">
        <v>15</v>
      </c>
      <c r="D52" s="38">
        <f>E9</f>
        <v>0</v>
      </c>
      <c r="E52" s="33">
        <f>F9</f>
        <v>0</v>
      </c>
      <c r="F52" s="34">
        <f>G9</f>
        <v>0</v>
      </c>
    </row>
    <row r="53" spans="2:6" ht="16.5" thickBot="1" x14ac:dyDescent="0.35">
      <c r="B53" s="54"/>
      <c r="C53" s="31" t="s">
        <v>16</v>
      </c>
      <c r="D53" s="39">
        <f>I9</f>
        <v>0</v>
      </c>
      <c r="E53" s="36">
        <f>J9</f>
        <v>0</v>
      </c>
      <c r="F53" s="37">
        <f>K9</f>
        <v>0</v>
      </c>
    </row>
    <row r="54" spans="2:6" ht="15.75" x14ac:dyDescent="0.3">
      <c r="B54" s="55" t="s">
        <v>9</v>
      </c>
      <c r="C54" s="30" t="s">
        <v>15</v>
      </c>
      <c r="D54" s="38">
        <f>E11</f>
        <v>36</v>
      </c>
      <c r="E54" s="33">
        <f>F11</f>
        <v>1</v>
      </c>
      <c r="F54" s="34">
        <f>G11</f>
        <v>55</v>
      </c>
    </row>
    <row r="55" spans="2:6" ht="16.5" thickBot="1" x14ac:dyDescent="0.35">
      <c r="B55" s="54"/>
      <c r="C55" s="31" t="s">
        <v>16</v>
      </c>
      <c r="D55" s="39">
        <f>I11</f>
        <v>55</v>
      </c>
      <c r="E55" s="36">
        <f>J11</f>
        <v>0</v>
      </c>
      <c r="F55" s="37">
        <f>K11</f>
        <v>47</v>
      </c>
    </row>
    <row r="56" spans="2:6" ht="15.75" x14ac:dyDescent="0.3">
      <c r="B56" s="55" t="s">
        <v>10</v>
      </c>
      <c r="C56" s="30" t="s">
        <v>15</v>
      </c>
      <c r="D56" s="38">
        <f>E13</f>
        <v>15</v>
      </c>
      <c r="E56" s="33">
        <f>F13</f>
        <v>0</v>
      </c>
      <c r="F56" s="34">
        <f>G13</f>
        <v>15</v>
      </c>
    </row>
    <row r="57" spans="2:6" ht="16.5" thickBot="1" x14ac:dyDescent="0.35">
      <c r="B57" s="54"/>
      <c r="C57" s="31" t="s">
        <v>16</v>
      </c>
      <c r="D57" s="39">
        <f>I13</f>
        <v>15</v>
      </c>
      <c r="E57" s="36">
        <f>J13</f>
        <v>0</v>
      </c>
      <c r="F57" s="37">
        <f>K13</f>
        <v>15</v>
      </c>
    </row>
    <row r="58" spans="2:6" ht="15.75" x14ac:dyDescent="0.3">
      <c r="B58" s="55" t="s">
        <v>17</v>
      </c>
      <c r="C58" s="30" t="s">
        <v>15</v>
      </c>
      <c r="D58" s="38">
        <f>E15</f>
        <v>0</v>
      </c>
      <c r="E58" s="33">
        <f>F15</f>
        <v>0</v>
      </c>
      <c r="F58" s="34">
        <f>G15</f>
        <v>0</v>
      </c>
    </row>
    <row r="59" spans="2:6" ht="16.5" thickBot="1" x14ac:dyDescent="0.35">
      <c r="B59" s="54"/>
      <c r="C59" s="31" t="s">
        <v>16</v>
      </c>
      <c r="D59" s="39">
        <f>I15</f>
        <v>0</v>
      </c>
      <c r="E59" s="36">
        <f>J15</f>
        <v>0</v>
      </c>
      <c r="F59" s="37">
        <f>K15</f>
        <v>0</v>
      </c>
    </row>
    <row r="60" spans="2:6" ht="15.75" x14ac:dyDescent="0.3">
      <c r="B60" s="55" t="s">
        <v>18</v>
      </c>
      <c r="C60" s="30" t="s">
        <v>15</v>
      </c>
      <c r="D60" s="38">
        <f>E17</f>
        <v>38</v>
      </c>
      <c r="E60" s="33">
        <f>F17</f>
        <v>3</v>
      </c>
      <c r="F60" s="34">
        <f>G17</f>
        <v>67</v>
      </c>
    </row>
    <row r="61" spans="2:6" ht="16.5" thickBot="1" x14ac:dyDescent="0.35">
      <c r="B61" s="54"/>
      <c r="C61" s="31" t="s">
        <v>16</v>
      </c>
      <c r="D61" s="39">
        <f>I17</f>
        <v>67</v>
      </c>
      <c r="E61" s="36">
        <f>J17</f>
        <v>0</v>
      </c>
      <c r="F61" s="37">
        <f>K17</f>
        <v>36</v>
      </c>
    </row>
    <row r="62" spans="2:6" ht="15.75" thickBot="1" x14ac:dyDescent="0.3"/>
    <row r="63" spans="2:6" ht="15" customHeight="1" x14ac:dyDescent="0.25">
      <c r="B63" s="47" t="s">
        <v>25</v>
      </c>
      <c r="C63" s="48"/>
      <c r="D63" s="48"/>
      <c r="E63" s="48"/>
      <c r="F63" s="49"/>
    </row>
    <row r="64" spans="2:6" ht="15.75" customHeight="1" thickBot="1" x14ac:dyDescent="0.3">
      <c r="B64" s="50"/>
      <c r="C64" s="51"/>
      <c r="D64" s="51"/>
      <c r="E64" s="51"/>
      <c r="F64" s="52"/>
    </row>
    <row r="65" spans="2:6" ht="45" customHeight="1" thickBot="1" x14ac:dyDescent="0.3">
      <c r="B65" s="3" t="s">
        <v>2</v>
      </c>
      <c r="C65" s="5" t="s">
        <v>12</v>
      </c>
      <c r="D65" s="9" t="s">
        <v>13</v>
      </c>
      <c r="E65" s="10" t="s">
        <v>33</v>
      </c>
      <c r="F65" s="11" t="s">
        <v>14</v>
      </c>
    </row>
    <row r="66" spans="2:6" ht="15.75" x14ac:dyDescent="0.3">
      <c r="B66" s="43" t="s">
        <v>28</v>
      </c>
      <c r="C66" s="30" t="s">
        <v>15</v>
      </c>
      <c r="D66" s="38">
        <f>E20</f>
        <v>0</v>
      </c>
      <c r="E66" s="33">
        <f>F20</f>
        <v>0</v>
      </c>
      <c r="F66" s="34">
        <f>G20</f>
        <v>0</v>
      </c>
    </row>
    <row r="67" spans="2:6" ht="16.5" thickBot="1" x14ac:dyDescent="0.35">
      <c r="B67" s="44"/>
      <c r="C67" s="31" t="s">
        <v>16</v>
      </c>
      <c r="D67" s="39">
        <f>I20</f>
        <v>0</v>
      </c>
      <c r="E67" s="36">
        <f>J20</f>
        <v>0</v>
      </c>
      <c r="F67" s="37">
        <f>K20</f>
        <v>0</v>
      </c>
    </row>
    <row r="68" spans="2:6" ht="15.75" x14ac:dyDescent="0.3">
      <c r="B68" s="43" t="s">
        <v>29</v>
      </c>
      <c r="C68" s="30" t="s">
        <v>15</v>
      </c>
      <c r="D68" s="38">
        <f>E21</f>
        <v>0</v>
      </c>
      <c r="E68" s="33">
        <f>F21</f>
        <v>0</v>
      </c>
      <c r="F68" s="34">
        <f>G21</f>
        <v>0</v>
      </c>
    </row>
    <row r="69" spans="2:6" ht="16.5" thickBot="1" x14ac:dyDescent="0.35">
      <c r="B69" s="44"/>
      <c r="C69" s="31" t="s">
        <v>16</v>
      </c>
      <c r="D69" s="39">
        <f>I21</f>
        <v>0</v>
      </c>
      <c r="E69" s="36">
        <f>J21</f>
        <v>0</v>
      </c>
      <c r="F69" s="37">
        <f>K21</f>
        <v>0</v>
      </c>
    </row>
    <row r="70" spans="2:6" ht="15.75" x14ac:dyDescent="0.3">
      <c r="B70" s="55" t="s">
        <v>7</v>
      </c>
      <c r="C70" s="30" t="s">
        <v>15</v>
      </c>
      <c r="D70" s="38">
        <f>E22</f>
        <v>0</v>
      </c>
      <c r="E70" s="33">
        <f>F22</f>
        <v>0</v>
      </c>
      <c r="F70" s="34">
        <f>G22</f>
        <v>0</v>
      </c>
    </row>
    <row r="71" spans="2:6" ht="16.5" thickBot="1" x14ac:dyDescent="0.35">
      <c r="B71" s="54"/>
      <c r="C71" s="31" t="s">
        <v>16</v>
      </c>
      <c r="D71" s="39">
        <f>I22</f>
        <v>0</v>
      </c>
      <c r="E71" s="36">
        <f>J22</f>
        <v>0</v>
      </c>
      <c r="F71" s="37">
        <f>K22</f>
        <v>0</v>
      </c>
    </row>
    <row r="72" spans="2:6" ht="15.75" x14ac:dyDescent="0.3">
      <c r="B72" s="55" t="s">
        <v>9</v>
      </c>
      <c r="C72" s="30" t="s">
        <v>15</v>
      </c>
      <c r="D72" s="38">
        <f>E24</f>
        <v>0</v>
      </c>
      <c r="E72" s="33">
        <f>F24</f>
        <v>0</v>
      </c>
      <c r="F72" s="34">
        <f>G24</f>
        <v>0</v>
      </c>
    </row>
    <row r="73" spans="2:6" ht="16.5" thickBot="1" x14ac:dyDescent="0.35">
      <c r="B73" s="54"/>
      <c r="C73" s="31" t="s">
        <v>16</v>
      </c>
      <c r="D73" s="39">
        <f>I24</f>
        <v>0</v>
      </c>
      <c r="E73" s="36">
        <f>J24</f>
        <v>0</v>
      </c>
      <c r="F73" s="37">
        <f>K24</f>
        <v>0</v>
      </c>
    </row>
    <row r="74" spans="2:6" ht="15.75" x14ac:dyDescent="0.3">
      <c r="B74" s="43" t="s">
        <v>26</v>
      </c>
      <c r="C74" s="30" t="s">
        <v>15</v>
      </c>
      <c r="D74" s="38">
        <f>E26</f>
        <v>0</v>
      </c>
      <c r="E74" s="33">
        <f>F26</f>
        <v>0</v>
      </c>
      <c r="F74" s="34">
        <f>G26</f>
        <v>0</v>
      </c>
    </row>
    <row r="75" spans="2:6" ht="16.5" thickBot="1" x14ac:dyDescent="0.35">
      <c r="B75" s="44"/>
      <c r="C75" s="31" t="s">
        <v>16</v>
      </c>
      <c r="D75" s="39">
        <f>I26</f>
        <v>0</v>
      </c>
      <c r="E75" s="36">
        <f>J26</f>
        <v>0</v>
      </c>
      <c r="F75" s="37">
        <f>K26</f>
        <v>0</v>
      </c>
    </row>
    <row r="76" spans="2:6" ht="15.75" customHeight="1" x14ac:dyDescent="0.3">
      <c r="B76" s="45" t="s">
        <v>30</v>
      </c>
      <c r="C76" s="30" t="s">
        <v>15</v>
      </c>
      <c r="D76" s="38">
        <f>E28</f>
        <v>0</v>
      </c>
      <c r="E76" s="33">
        <f>F28</f>
        <v>0</v>
      </c>
      <c r="F76" s="34">
        <f>G28</f>
        <v>0</v>
      </c>
    </row>
    <row r="77" spans="2:6" ht="16.5" thickBot="1" x14ac:dyDescent="0.35">
      <c r="B77" s="46"/>
      <c r="C77" s="31" t="s">
        <v>16</v>
      </c>
      <c r="D77" s="39">
        <f>I28</f>
        <v>0</v>
      </c>
      <c r="E77" s="36">
        <f>J28</f>
        <v>0</v>
      </c>
      <c r="F77" s="37">
        <f>K28</f>
        <v>0</v>
      </c>
    </row>
    <row r="78" spans="2:6" ht="16.5" thickBot="1" x14ac:dyDescent="0.35">
      <c r="B78" s="40"/>
      <c r="C78" s="41"/>
      <c r="D78" s="42"/>
      <c r="E78" s="42"/>
      <c r="F78" s="42"/>
    </row>
    <row r="79" spans="2:6" ht="15" customHeight="1" x14ac:dyDescent="0.25">
      <c r="B79" s="47" t="s">
        <v>27</v>
      </c>
      <c r="C79" s="48"/>
      <c r="D79" s="48"/>
      <c r="E79" s="48"/>
      <c r="F79" s="49"/>
    </row>
    <row r="80" spans="2:6" ht="15.75" customHeight="1" thickBot="1" x14ac:dyDescent="0.3">
      <c r="B80" s="50"/>
      <c r="C80" s="51"/>
      <c r="D80" s="51"/>
      <c r="E80" s="51"/>
      <c r="F80" s="52"/>
    </row>
    <row r="81" spans="2:6" ht="45" customHeight="1" thickBot="1" x14ac:dyDescent="0.3">
      <c r="B81" s="3" t="s">
        <v>2</v>
      </c>
      <c r="C81" s="5" t="s">
        <v>12</v>
      </c>
      <c r="D81" s="9" t="s">
        <v>13</v>
      </c>
      <c r="E81" s="10" t="s">
        <v>33</v>
      </c>
      <c r="F81" s="11" t="s">
        <v>14</v>
      </c>
    </row>
    <row r="82" spans="2:6" ht="15.75" x14ac:dyDescent="0.3">
      <c r="B82" s="53" t="s">
        <v>7</v>
      </c>
      <c r="C82" s="30" t="s">
        <v>15</v>
      </c>
      <c r="D82" s="32">
        <f>E23</f>
        <v>0</v>
      </c>
      <c r="E82" s="33">
        <f>F23</f>
        <v>0</v>
      </c>
      <c r="F82" s="34">
        <f>G23</f>
        <v>0</v>
      </c>
    </row>
    <row r="83" spans="2:6" ht="16.5" thickBot="1" x14ac:dyDescent="0.35">
      <c r="B83" s="54"/>
      <c r="C83" s="31" t="s">
        <v>16</v>
      </c>
      <c r="D83" s="35">
        <f>I23</f>
        <v>0</v>
      </c>
      <c r="E83" s="36">
        <f>J23</f>
        <v>0</v>
      </c>
      <c r="F83" s="37">
        <f>K23</f>
        <v>0</v>
      </c>
    </row>
    <row r="84" spans="2:6" ht="15.75" x14ac:dyDescent="0.3">
      <c r="B84" s="55" t="s">
        <v>9</v>
      </c>
      <c r="C84" s="30" t="s">
        <v>15</v>
      </c>
      <c r="D84" s="32">
        <f>E25</f>
        <v>0</v>
      </c>
      <c r="E84" s="33">
        <f>F25</f>
        <v>0</v>
      </c>
      <c r="F84" s="34">
        <f>G25</f>
        <v>0</v>
      </c>
    </row>
    <row r="85" spans="2:6" ht="16.5" thickBot="1" x14ac:dyDescent="0.35">
      <c r="B85" s="54"/>
      <c r="C85" s="31" t="s">
        <v>16</v>
      </c>
      <c r="D85" s="35">
        <f>I25</f>
        <v>0</v>
      </c>
      <c r="E85" s="36">
        <f>J25</f>
        <v>0</v>
      </c>
      <c r="F85" s="37">
        <f>K25</f>
        <v>0</v>
      </c>
    </row>
    <row r="86" spans="2:6" ht="15.75" customHeight="1" x14ac:dyDescent="0.3">
      <c r="B86" s="43" t="s">
        <v>26</v>
      </c>
      <c r="C86" s="30" t="s">
        <v>15</v>
      </c>
      <c r="D86" s="32">
        <f>E27</f>
        <v>0</v>
      </c>
      <c r="E86" s="33">
        <f>F27</f>
        <v>0</v>
      </c>
      <c r="F86" s="34">
        <f>G27</f>
        <v>0</v>
      </c>
    </row>
    <row r="87" spans="2:6" ht="16.5" thickBot="1" x14ac:dyDescent="0.35">
      <c r="B87" s="44"/>
      <c r="C87" s="31" t="s">
        <v>16</v>
      </c>
      <c r="D87" s="35">
        <f>I27</f>
        <v>0</v>
      </c>
      <c r="E87" s="36">
        <f>J27</f>
        <v>0</v>
      </c>
      <c r="F87" s="37">
        <f>K27</f>
        <v>0</v>
      </c>
    </row>
    <row r="88" spans="2:6" ht="15.75" customHeight="1" x14ac:dyDescent="0.3">
      <c r="B88" s="45" t="s">
        <v>30</v>
      </c>
      <c r="C88" s="30" t="s">
        <v>15</v>
      </c>
      <c r="D88" s="32">
        <f>E29</f>
        <v>0</v>
      </c>
      <c r="E88" s="33">
        <f>F29</f>
        <v>0</v>
      </c>
      <c r="F88" s="34">
        <f>G29</f>
        <v>0</v>
      </c>
    </row>
    <row r="89" spans="2:6" ht="16.5" thickBot="1" x14ac:dyDescent="0.35">
      <c r="B89" s="46"/>
      <c r="C89" s="31" t="s">
        <v>16</v>
      </c>
      <c r="D89" s="35">
        <f>I29</f>
        <v>0</v>
      </c>
      <c r="E89" s="36">
        <f>J29</f>
        <v>0</v>
      </c>
      <c r="F89" s="37">
        <f>K29</f>
        <v>0</v>
      </c>
    </row>
  </sheetData>
  <mergeCells count="48">
    <mergeCell ref="B3:B4"/>
    <mergeCell ref="C3:L3"/>
    <mergeCell ref="C4:C5"/>
    <mergeCell ref="D4:D5"/>
    <mergeCell ref="E4:H4"/>
    <mergeCell ref="I4:L4"/>
    <mergeCell ref="C16:C17"/>
    <mergeCell ref="D1:F1"/>
    <mergeCell ref="J1:L1"/>
    <mergeCell ref="D2:F2"/>
    <mergeCell ref="J2:L2"/>
    <mergeCell ref="C6:C7"/>
    <mergeCell ref="C8:C9"/>
    <mergeCell ref="C10:C11"/>
    <mergeCell ref="C12:C13"/>
    <mergeCell ref="C14:C15"/>
    <mergeCell ref="B42:B43"/>
    <mergeCell ref="C19:L19"/>
    <mergeCell ref="C20:C21"/>
    <mergeCell ref="C22:C23"/>
    <mergeCell ref="C24:C25"/>
    <mergeCell ref="C26:C27"/>
    <mergeCell ref="C28:C29"/>
    <mergeCell ref="B31:F32"/>
    <mergeCell ref="B34:B35"/>
    <mergeCell ref="B36:B37"/>
    <mergeCell ref="B38:B39"/>
    <mergeCell ref="B40:B41"/>
    <mergeCell ref="B70:B71"/>
    <mergeCell ref="B44:B45"/>
    <mergeCell ref="B46:B47"/>
    <mergeCell ref="B49:F50"/>
    <mergeCell ref="B52:B53"/>
    <mergeCell ref="B54:B55"/>
    <mergeCell ref="B56:B57"/>
    <mergeCell ref="B58:B59"/>
    <mergeCell ref="B60:B61"/>
    <mergeCell ref="B63:F64"/>
    <mergeCell ref="B66:B67"/>
    <mergeCell ref="B68:B69"/>
    <mergeCell ref="B86:B87"/>
    <mergeCell ref="B88:B89"/>
    <mergeCell ref="B72:B73"/>
    <mergeCell ref="B74:B75"/>
    <mergeCell ref="B76:B77"/>
    <mergeCell ref="B79:F80"/>
    <mergeCell ref="B82:B83"/>
    <mergeCell ref="B84:B85"/>
  </mergeCells>
  <conditionalFormatting sqref="H6:H17 H20:H29">
    <cfRule type="cellIs" dxfId="86" priority="3" operator="lessThan">
      <formula>0</formula>
    </cfRule>
  </conditionalFormatting>
  <conditionalFormatting sqref="L6:L17">
    <cfRule type="cellIs" dxfId="85" priority="2" operator="lessThan">
      <formula>0</formula>
    </cfRule>
  </conditionalFormatting>
  <conditionalFormatting sqref="L20:L29">
    <cfRule type="cellIs" dxfId="84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89"/>
  <sheetViews>
    <sheetView zoomScale="75" zoomScaleNormal="75" workbookViewId="0">
      <selection activeCell="C4" sqref="C4:C5"/>
    </sheetView>
  </sheetViews>
  <sheetFormatPr defaultRowHeight="15" x14ac:dyDescent="0.25"/>
  <cols>
    <col min="2" max="2" width="16" customWidth="1"/>
    <col min="3" max="3" width="22.28515625" customWidth="1"/>
    <col min="4" max="4" width="11.28515625" customWidth="1"/>
    <col min="5" max="12" width="12.5703125" customWidth="1"/>
  </cols>
  <sheetData>
    <row r="1" spans="1:14" ht="18.75" customHeight="1" x14ac:dyDescent="0.25">
      <c r="A1" s="1"/>
      <c r="C1" s="13" t="s">
        <v>15</v>
      </c>
      <c r="D1" s="59"/>
      <c r="E1" s="60"/>
      <c r="F1" s="61"/>
      <c r="I1" s="14" t="s">
        <v>16</v>
      </c>
      <c r="J1" s="62"/>
      <c r="K1" s="63"/>
      <c r="L1" s="64"/>
    </row>
    <row r="2" spans="1:14" ht="18.75" customHeight="1" x14ac:dyDescent="0.25">
      <c r="C2" s="13" t="s">
        <v>31</v>
      </c>
      <c r="D2" s="59"/>
      <c r="E2" s="60"/>
      <c r="F2" s="61"/>
      <c r="I2" s="14" t="s">
        <v>31</v>
      </c>
      <c r="J2" s="62"/>
      <c r="K2" s="63"/>
      <c r="L2" s="64"/>
    </row>
    <row r="3" spans="1:14" ht="24" thickBot="1" x14ac:dyDescent="0.3">
      <c r="B3" s="66"/>
      <c r="C3" s="67" t="s">
        <v>24</v>
      </c>
      <c r="D3" s="67"/>
      <c r="E3" s="67"/>
      <c r="F3" s="67"/>
      <c r="G3" s="67"/>
      <c r="H3" s="67"/>
      <c r="I3" s="67"/>
      <c r="J3" s="67"/>
      <c r="K3" s="67"/>
      <c r="L3" s="67"/>
    </row>
    <row r="4" spans="1:14" ht="19.5" thickBot="1" x14ac:dyDescent="0.3">
      <c r="B4" s="66"/>
      <c r="C4" s="55" t="s">
        <v>2</v>
      </c>
      <c r="D4" s="55" t="s">
        <v>3</v>
      </c>
      <c r="E4" s="69" t="s">
        <v>0</v>
      </c>
      <c r="F4" s="70"/>
      <c r="G4" s="70"/>
      <c r="H4" s="71"/>
      <c r="I4" s="72" t="s">
        <v>1</v>
      </c>
      <c r="J4" s="73"/>
      <c r="K4" s="73"/>
      <c r="L4" s="74"/>
    </row>
    <row r="5" spans="1:14" ht="32.25" thickBot="1" x14ac:dyDescent="0.3">
      <c r="B5" s="2"/>
      <c r="C5" s="54"/>
      <c r="D5" s="68"/>
      <c r="E5" s="12" t="s">
        <v>4</v>
      </c>
      <c r="F5" s="12" t="s">
        <v>32</v>
      </c>
      <c r="G5" s="12" t="s">
        <v>5</v>
      </c>
      <c r="H5" s="12" t="s">
        <v>6</v>
      </c>
      <c r="I5" s="8" t="s">
        <v>4</v>
      </c>
      <c r="J5" s="12" t="s">
        <v>32</v>
      </c>
      <c r="K5" s="12" t="s">
        <v>5</v>
      </c>
      <c r="L5" s="15" t="s">
        <v>6</v>
      </c>
    </row>
    <row r="6" spans="1:14" ht="16.5" customHeight="1" x14ac:dyDescent="0.25">
      <c r="B6" s="2"/>
      <c r="C6" s="45" t="s">
        <v>21</v>
      </c>
      <c r="D6" s="16">
        <v>3122</v>
      </c>
      <c r="E6" s="17"/>
      <c r="F6" s="18"/>
      <c r="G6" s="18"/>
      <c r="H6" s="19">
        <f t="shared" ref="H6:H17" si="0">(E6-G6)+M6</f>
        <v>0</v>
      </c>
      <c r="I6" s="18">
        <f t="shared" ref="I6:I17" si="1">G6</f>
        <v>0</v>
      </c>
      <c r="J6" s="20"/>
      <c r="K6" s="17"/>
      <c r="L6" s="19">
        <f t="shared" ref="L6:L17" si="2">(I6-K6)+N6</f>
        <v>0</v>
      </c>
      <c r="M6">
        <f t="shared" ref="M6:M17" si="3">F6*20</f>
        <v>0</v>
      </c>
      <c r="N6">
        <f t="shared" ref="N6:N17" si="4">J6*20</f>
        <v>0</v>
      </c>
    </row>
    <row r="7" spans="1:14" ht="15.75" customHeight="1" thickBot="1" x14ac:dyDescent="0.3">
      <c r="B7" s="2"/>
      <c r="C7" s="46"/>
      <c r="D7" s="21">
        <v>3125</v>
      </c>
      <c r="E7" s="22"/>
      <c r="F7" s="23"/>
      <c r="G7" s="23"/>
      <c r="H7" s="24">
        <f t="shared" si="0"/>
        <v>0</v>
      </c>
      <c r="I7" s="23">
        <f t="shared" si="1"/>
        <v>0</v>
      </c>
      <c r="J7" s="25"/>
      <c r="K7" s="22"/>
      <c r="L7" s="24">
        <f t="shared" si="2"/>
        <v>0</v>
      </c>
      <c r="M7">
        <f t="shared" si="3"/>
        <v>0</v>
      </c>
      <c r="N7">
        <f t="shared" si="4"/>
        <v>0</v>
      </c>
    </row>
    <row r="8" spans="1:14" ht="15.75" x14ac:dyDescent="0.25">
      <c r="B8" s="2"/>
      <c r="C8" s="45" t="s">
        <v>7</v>
      </c>
      <c r="D8" s="16" t="s">
        <v>8</v>
      </c>
      <c r="E8" s="17"/>
      <c r="F8" s="18"/>
      <c r="G8" s="18"/>
      <c r="H8" s="19">
        <f t="shared" si="0"/>
        <v>0</v>
      </c>
      <c r="I8" s="18">
        <f t="shared" si="1"/>
        <v>0</v>
      </c>
      <c r="J8" s="20"/>
      <c r="K8" s="17"/>
      <c r="L8" s="19">
        <f t="shared" si="2"/>
        <v>0</v>
      </c>
      <c r="M8">
        <f t="shared" si="3"/>
        <v>0</v>
      </c>
      <c r="N8">
        <f t="shared" si="4"/>
        <v>0</v>
      </c>
    </row>
    <row r="9" spans="1:14" ht="16.5" thickBot="1" x14ac:dyDescent="0.3">
      <c r="B9" s="2"/>
      <c r="C9" s="46"/>
      <c r="D9" s="26" t="s">
        <v>22</v>
      </c>
      <c r="E9" s="22"/>
      <c r="F9" s="23"/>
      <c r="G9" s="23"/>
      <c r="H9" s="24">
        <f t="shared" si="0"/>
        <v>0</v>
      </c>
      <c r="I9" s="23">
        <f t="shared" si="1"/>
        <v>0</v>
      </c>
      <c r="J9" s="25"/>
      <c r="K9" s="22"/>
      <c r="L9" s="24">
        <f t="shared" si="2"/>
        <v>0</v>
      </c>
      <c r="M9">
        <f t="shared" si="3"/>
        <v>0</v>
      </c>
      <c r="N9">
        <f t="shared" si="4"/>
        <v>0</v>
      </c>
    </row>
    <row r="10" spans="1:14" ht="15.75" x14ac:dyDescent="0.25">
      <c r="B10" s="2"/>
      <c r="C10" s="45" t="s">
        <v>9</v>
      </c>
      <c r="D10" s="16" t="s">
        <v>8</v>
      </c>
      <c r="E10" s="17"/>
      <c r="F10" s="18"/>
      <c r="G10" s="18"/>
      <c r="H10" s="19">
        <f t="shared" si="0"/>
        <v>0</v>
      </c>
      <c r="I10" s="18">
        <f t="shared" si="1"/>
        <v>0</v>
      </c>
      <c r="J10" s="20"/>
      <c r="K10" s="17"/>
      <c r="L10" s="19">
        <f t="shared" si="2"/>
        <v>0</v>
      </c>
      <c r="M10">
        <f t="shared" si="3"/>
        <v>0</v>
      </c>
      <c r="N10">
        <f t="shared" si="4"/>
        <v>0</v>
      </c>
    </row>
    <row r="11" spans="1:14" ht="16.5" thickBot="1" x14ac:dyDescent="0.3">
      <c r="B11" s="2"/>
      <c r="C11" s="46"/>
      <c r="D11" s="26" t="s">
        <v>22</v>
      </c>
      <c r="E11" s="22"/>
      <c r="F11" s="23"/>
      <c r="G11" s="23"/>
      <c r="H11" s="24">
        <f t="shared" si="0"/>
        <v>0</v>
      </c>
      <c r="I11" s="23">
        <f t="shared" si="1"/>
        <v>0</v>
      </c>
      <c r="J11" s="25"/>
      <c r="K11" s="22"/>
      <c r="L11" s="24">
        <f t="shared" si="2"/>
        <v>0</v>
      </c>
      <c r="M11">
        <f t="shared" si="3"/>
        <v>0</v>
      </c>
      <c r="N11">
        <f t="shared" si="4"/>
        <v>0</v>
      </c>
    </row>
    <row r="12" spans="1:14" ht="15.75" x14ac:dyDescent="0.25">
      <c r="B12" s="2"/>
      <c r="C12" s="65" t="s">
        <v>10</v>
      </c>
      <c r="D12" s="16" t="s">
        <v>8</v>
      </c>
      <c r="E12" s="17"/>
      <c r="F12" s="18"/>
      <c r="G12" s="18"/>
      <c r="H12" s="19">
        <f t="shared" si="0"/>
        <v>0</v>
      </c>
      <c r="I12" s="18">
        <f t="shared" si="1"/>
        <v>0</v>
      </c>
      <c r="J12" s="20"/>
      <c r="K12" s="17"/>
      <c r="L12" s="19">
        <f t="shared" si="2"/>
        <v>0</v>
      </c>
      <c r="M12">
        <f t="shared" si="3"/>
        <v>0</v>
      </c>
      <c r="N12">
        <f t="shared" si="4"/>
        <v>0</v>
      </c>
    </row>
    <row r="13" spans="1:14" ht="16.5" thickBot="1" x14ac:dyDescent="0.3">
      <c r="B13" s="2"/>
      <c r="C13" s="46"/>
      <c r="D13" s="26" t="s">
        <v>22</v>
      </c>
      <c r="E13" s="22"/>
      <c r="F13" s="23"/>
      <c r="G13" s="23"/>
      <c r="H13" s="24">
        <f t="shared" si="0"/>
        <v>0</v>
      </c>
      <c r="I13" s="23">
        <f t="shared" si="1"/>
        <v>0</v>
      </c>
      <c r="J13" s="25"/>
      <c r="K13" s="22"/>
      <c r="L13" s="24">
        <f t="shared" si="2"/>
        <v>0</v>
      </c>
      <c r="M13">
        <f t="shared" si="3"/>
        <v>0</v>
      </c>
      <c r="N13">
        <f t="shared" si="4"/>
        <v>0</v>
      </c>
    </row>
    <row r="14" spans="1:14" ht="15.75" x14ac:dyDescent="0.25">
      <c r="B14" s="2"/>
      <c r="C14" s="56" t="s">
        <v>17</v>
      </c>
      <c r="D14" s="16" t="s">
        <v>8</v>
      </c>
      <c r="E14" s="17"/>
      <c r="F14" s="18"/>
      <c r="G14" s="18"/>
      <c r="H14" s="19">
        <f t="shared" si="0"/>
        <v>0</v>
      </c>
      <c r="I14" s="18">
        <f t="shared" si="1"/>
        <v>0</v>
      </c>
      <c r="J14" s="20"/>
      <c r="K14" s="17"/>
      <c r="L14" s="19">
        <f t="shared" si="2"/>
        <v>0</v>
      </c>
      <c r="M14">
        <f t="shared" si="3"/>
        <v>0</v>
      </c>
      <c r="N14">
        <f t="shared" si="4"/>
        <v>0</v>
      </c>
    </row>
    <row r="15" spans="1:14" ht="16.5" thickBot="1" x14ac:dyDescent="0.3">
      <c r="B15" s="2"/>
      <c r="C15" s="57"/>
      <c r="D15" s="26" t="s">
        <v>22</v>
      </c>
      <c r="E15" s="22"/>
      <c r="F15" s="23"/>
      <c r="G15" s="23"/>
      <c r="H15" s="24">
        <f t="shared" si="0"/>
        <v>0</v>
      </c>
      <c r="I15" s="23">
        <f t="shared" si="1"/>
        <v>0</v>
      </c>
      <c r="J15" s="25"/>
      <c r="K15" s="22"/>
      <c r="L15" s="24">
        <f t="shared" si="2"/>
        <v>0</v>
      </c>
      <c r="M15">
        <f t="shared" si="3"/>
        <v>0</v>
      </c>
      <c r="N15">
        <f t="shared" si="4"/>
        <v>0</v>
      </c>
    </row>
    <row r="16" spans="1:14" ht="15.75" x14ac:dyDescent="0.25">
      <c r="B16" s="2"/>
      <c r="C16" s="56" t="s">
        <v>18</v>
      </c>
      <c r="D16" s="16" t="s">
        <v>8</v>
      </c>
      <c r="E16" s="18"/>
      <c r="F16" s="18"/>
      <c r="G16" s="18"/>
      <c r="H16" s="19">
        <f t="shared" si="0"/>
        <v>0</v>
      </c>
      <c r="I16" s="18">
        <f t="shared" si="1"/>
        <v>0</v>
      </c>
      <c r="J16" s="20"/>
      <c r="K16" s="18"/>
      <c r="L16" s="19">
        <f t="shared" si="2"/>
        <v>0</v>
      </c>
      <c r="M16">
        <f t="shared" si="3"/>
        <v>0</v>
      </c>
      <c r="N16">
        <f t="shared" si="4"/>
        <v>0</v>
      </c>
    </row>
    <row r="17" spans="2:37" ht="16.5" thickBot="1" x14ac:dyDescent="0.3">
      <c r="B17" s="2"/>
      <c r="C17" s="57"/>
      <c r="D17" s="26" t="s">
        <v>22</v>
      </c>
      <c r="E17" s="23"/>
      <c r="F17" s="23"/>
      <c r="G17" s="23"/>
      <c r="H17" s="24">
        <f t="shared" si="0"/>
        <v>0</v>
      </c>
      <c r="I17" s="23">
        <f t="shared" si="1"/>
        <v>0</v>
      </c>
      <c r="J17" s="25"/>
      <c r="K17" s="23"/>
      <c r="L17" s="24">
        <f t="shared" si="2"/>
        <v>0</v>
      </c>
      <c r="M17">
        <f t="shared" si="3"/>
        <v>0</v>
      </c>
      <c r="N17">
        <f t="shared" si="4"/>
        <v>0</v>
      </c>
    </row>
    <row r="18" spans="2:37" ht="15.75" x14ac:dyDescent="0.25">
      <c r="B18" s="2"/>
      <c r="C18" s="7"/>
      <c r="D18" s="6"/>
      <c r="E18" s="7"/>
      <c r="F18" s="7"/>
      <c r="G18" s="7"/>
      <c r="H18" s="7"/>
      <c r="I18" s="7"/>
      <c r="J18" s="7"/>
      <c r="K18" s="7"/>
      <c r="L18" s="7"/>
    </row>
    <row r="19" spans="2:37" ht="24" thickBot="1" x14ac:dyDescent="0.3">
      <c r="B19" s="2"/>
      <c r="C19" s="58" t="s">
        <v>11</v>
      </c>
      <c r="D19" s="58"/>
      <c r="E19" s="58"/>
      <c r="F19" s="58"/>
      <c r="G19" s="58"/>
      <c r="H19" s="58"/>
      <c r="I19" s="58"/>
      <c r="J19" s="58"/>
      <c r="K19" s="58"/>
      <c r="L19" s="58"/>
    </row>
    <row r="20" spans="2:37" ht="15.75" x14ac:dyDescent="0.25">
      <c r="B20" s="2"/>
      <c r="C20" s="45" t="s">
        <v>21</v>
      </c>
      <c r="D20" s="27">
        <v>3122</v>
      </c>
      <c r="E20" s="18"/>
      <c r="F20" s="18"/>
      <c r="G20" s="18"/>
      <c r="H20" s="19">
        <f t="shared" ref="H20:H29" si="5">(E20-G20)+M20</f>
        <v>0</v>
      </c>
      <c r="I20" s="18">
        <f t="shared" ref="I20:I29" si="6">G20</f>
        <v>0</v>
      </c>
      <c r="J20" s="18"/>
      <c r="K20" s="28"/>
      <c r="L20" s="19">
        <f t="shared" ref="L20:L29" si="7">(I20-K20)+N20</f>
        <v>0</v>
      </c>
      <c r="M20">
        <f t="shared" ref="M20:M29" si="8">F20*20</f>
        <v>0</v>
      </c>
      <c r="N20">
        <f t="shared" ref="N20:N29" si="9">J20*20</f>
        <v>0</v>
      </c>
    </row>
    <row r="21" spans="2:37" ht="16.5" thickBot="1" x14ac:dyDescent="0.3">
      <c r="B21" s="2"/>
      <c r="C21" s="46"/>
      <c r="D21" s="21">
        <v>3125</v>
      </c>
      <c r="E21" s="29"/>
      <c r="F21" s="23"/>
      <c r="G21" s="29"/>
      <c r="H21" s="24">
        <f t="shared" si="5"/>
        <v>0</v>
      </c>
      <c r="I21" s="23">
        <f t="shared" si="6"/>
        <v>0</v>
      </c>
      <c r="J21" s="23"/>
      <c r="K21" s="29"/>
      <c r="L21" s="24">
        <f t="shared" si="7"/>
        <v>0</v>
      </c>
      <c r="M21">
        <f t="shared" si="8"/>
        <v>0</v>
      </c>
      <c r="N21">
        <f t="shared" si="9"/>
        <v>0</v>
      </c>
    </row>
    <row r="22" spans="2:37" ht="15.75" x14ac:dyDescent="0.25">
      <c r="B22" s="2"/>
      <c r="C22" s="45" t="s">
        <v>7</v>
      </c>
      <c r="D22" s="16" t="s">
        <v>8</v>
      </c>
      <c r="E22" s="28"/>
      <c r="F22" s="18"/>
      <c r="G22" s="28"/>
      <c r="H22" s="19">
        <f t="shared" si="5"/>
        <v>0</v>
      </c>
      <c r="I22" s="18">
        <f>G22</f>
        <v>0</v>
      </c>
      <c r="J22" s="18"/>
      <c r="K22" s="28"/>
      <c r="L22" s="19">
        <f t="shared" si="7"/>
        <v>0</v>
      </c>
      <c r="M22">
        <f t="shared" si="8"/>
        <v>0</v>
      </c>
      <c r="N22">
        <f t="shared" si="9"/>
        <v>0</v>
      </c>
    </row>
    <row r="23" spans="2:37" ht="16.5" thickBot="1" x14ac:dyDescent="0.3">
      <c r="B23" s="2"/>
      <c r="C23" s="46"/>
      <c r="D23" s="26" t="s">
        <v>22</v>
      </c>
      <c r="E23" s="29"/>
      <c r="F23" s="23"/>
      <c r="G23" s="29"/>
      <c r="H23" s="24">
        <f t="shared" si="5"/>
        <v>0</v>
      </c>
      <c r="I23" s="23">
        <f t="shared" si="6"/>
        <v>0</v>
      </c>
      <c r="J23" s="23"/>
      <c r="K23" s="29"/>
      <c r="L23" s="24">
        <f t="shared" si="7"/>
        <v>0</v>
      </c>
      <c r="M23">
        <f t="shared" si="8"/>
        <v>0</v>
      </c>
      <c r="N23">
        <f t="shared" si="9"/>
        <v>0</v>
      </c>
    </row>
    <row r="24" spans="2:37" ht="15.75" x14ac:dyDescent="0.25">
      <c r="B24" s="2"/>
      <c r="C24" s="45" t="s">
        <v>9</v>
      </c>
      <c r="D24" s="16" t="s">
        <v>8</v>
      </c>
      <c r="E24" s="28"/>
      <c r="F24" s="18"/>
      <c r="G24" s="28"/>
      <c r="H24" s="19">
        <f t="shared" si="5"/>
        <v>0</v>
      </c>
      <c r="I24" s="18">
        <f t="shared" si="6"/>
        <v>0</v>
      </c>
      <c r="J24" s="18"/>
      <c r="K24" s="28"/>
      <c r="L24" s="19">
        <f t="shared" si="7"/>
        <v>0</v>
      </c>
      <c r="M24">
        <f t="shared" si="8"/>
        <v>0</v>
      </c>
      <c r="N24">
        <f t="shared" si="9"/>
        <v>0</v>
      </c>
    </row>
    <row r="25" spans="2:37" ht="16.5" thickBot="1" x14ac:dyDescent="0.3">
      <c r="B25" s="2"/>
      <c r="C25" s="46"/>
      <c r="D25" s="26" t="s">
        <v>22</v>
      </c>
      <c r="E25" s="29"/>
      <c r="F25" s="23"/>
      <c r="G25" s="29"/>
      <c r="H25" s="24">
        <f t="shared" si="5"/>
        <v>0</v>
      </c>
      <c r="I25" s="23">
        <f t="shared" si="6"/>
        <v>0</v>
      </c>
      <c r="J25" s="23"/>
      <c r="K25" s="29"/>
      <c r="L25" s="24">
        <f t="shared" si="7"/>
        <v>0</v>
      </c>
      <c r="M25">
        <f t="shared" si="8"/>
        <v>0</v>
      </c>
      <c r="N25">
        <f t="shared" si="9"/>
        <v>0</v>
      </c>
    </row>
    <row r="26" spans="2:37" ht="15.75" x14ac:dyDescent="0.25">
      <c r="B26" s="2"/>
      <c r="C26" s="45" t="s">
        <v>23</v>
      </c>
      <c r="D26" s="16" t="s">
        <v>8</v>
      </c>
      <c r="E26" s="28"/>
      <c r="F26" s="18"/>
      <c r="G26" s="28"/>
      <c r="H26" s="19">
        <f t="shared" si="5"/>
        <v>0</v>
      </c>
      <c r="I26" s="18">
        <f t="shared" si="6"/>
        <v>0</v>
      </c>
      <c r="J26" s="18"/>
      <c r="K26" s="28"/>
      <c r="L26" s="19">
        <f t="shared" si="7"/>
        <v>0</v>
      </c>
      <c r="M26">
        <f t="shared" si="8"/>
        <v>0</v>
      </c>
      <c r="N26">
        <f t="shared" si="9"/>
        <v>0</v>
      </c>
    </row>
    <row r="27" spans="2:37" ht="16.5" thickBot="1" x14ac:dyDescent="0.3">
      <c r="B27" s="2"/>
      <c r="C27" s="46"/>
      <c r="D27" s="26" t="s">
        <v>22</v>
      </c>
      <c r="E27" s="29"/>
      <c r="F27" s="23"/>
      <c r="G27" s="29"/>
      <c r="H27" s="24">
        <f t="shared" si="5"/>
        <v>0</v>
      </c>
      <c r="I27" s="23">
        <f t="shared" si="6"/>
        <v>0</v>
      </c>
      <c r="J27" s="23"/>
      <c r="K27" s="29"/>
      <c r="L27" s="24">
        <f t="shared" si="7"/>
        <v>0</v>
      </c>
      <c r="M27">
        <f t="shared" si="8"/>
        <v>0</v>
      </c>
      <c r="N27">
        <f t="shared" si="9"/>
        <v>0</v>
      </c>
    </row>
    <row r="28" spans="2:37" ht="15.75" x14ac:dyDescent="0.25">
      <c r="B28" s="2"/>
      <c r="C28" s="56" t="s">
        <v>18</v>
      </c>
      <c r="D28" s="16" t="s">
        <v>8</v>
      </c>
      <c r="E28" s="28"/>
      <c r="F28" s="18"/>
      <c r="G28" s="28"/>
      <c r="H28" s="19">
        <f t="shared" si="5"/>
        <v>0</v>
      </c>
      <c r="I28" s="18">
        <f t="shared" si="6"/>
        <v>0</v>
      </c>
      <c r="J28" s="18"/>
      <c r="K28" s="28"/>
      <c r="L28" s="19">
        <f t="shared" si="7"/>
        <v>0</v>
      </c>
      <c r="M28">
        <f t="shared" si="8"/>
        <v>0</v>
      </c>
      <c r="N28">
        <f t="shared" si="9"/>
        <v>0</v>
      </c>
    </row>
    <row r="29" spans="2:37" ht="16.5" thickBot="1" x14ac:dyDescent="0.3">
      <c r="B29" s="2"/>
      <c r="C29" s="57"/>
      <c r="D29" s="26" t="s">
        <v>22</v>
      </c>
      <c r="E29" s="29"/>
      <c r="F29" s="23"/>
      <c r="G29" s="29"/>
      <c r="H29" s="24">
        <f t="shared" si="5"/>
        <v>0</v>
      </c>
      <c r="I29" s="23">
        <f t="shared" si="6"/>
        <v>0</v>
      </c>
      <c r="J29" s="23"/>
      <c r="K29" s="29"/>
      <c r="L29" s="24">
        <f t="shared" si="7"/>
        <v>0</v>
      </c>
      <c r="M29">
        <f t="shared" si="8"/>
        <v>0</v>
      </c>
      <c r="N29">
        <f t="shared" si="9"/>
        <v>0</v>
      </c>
    </row>
    <row r="30" spans="2:37" ht="15.75" thickBot="1" x14ac:dyDescent="0.3"/>
    <row r="31" spans="2:37" ht="15" customHeight="1" x14ac:dyDescent="0.25">
      <c r="B31" s="47" t="s">
        <v>19</v>
      </c>
      <c r="C31" s="48"/>
      <c r="D31" s="48"/>
      <c r="E31" s="48"/>
      <c r="F31" s="49"/>
    </row>
    <row r="32" spans="2:37" s="4" customFormat="1" ht="15" customHeight="1" thickBot="1" x14ac:dyDescent="0.3">
      <c r="B32" s="50"/>
      <c r="C32" s="51"/>
      <c r="D32" s="51"/>
      <c r="E32" s="51"/>
      <c r="F32" s="5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</row>
    <row r="33" spans="2:37" s="4" customFormat="1" ht="45" customHeight="1" thickBot="1" x14ac:dyDescent="0.3">
      <c r="B33" s="3" t="s">
        <v>2</v>
      </c>
      <c r="C33" s="5" t="s">
        <v>12</v>
      </c>
      <c r="D33" s="9" t="s">
        <v>13</v>
      </c>
      <c r="E33" s="10" t="s">
        <v>33</v>
      </c>
      <c r="F33" s="11" t="s">
        <v>14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</row>
    <row r="34" spans="2:37" s="4" customFormat="1" ht="15" customHeight="1" x14ac:dyDescent="0.3">
      <c r="B34" s="43" t="s">
        <v>28</v>
      </c>
      <c r="C34" s="30" t="s">
        <v>15</v>
      </c>
      <c r="D34" s="32">
        <f>E6</f>
        <v>0</v>
      </c>
      <c r="E34" s="33">
        <f>F6</f>
        <v>0</v>
      </c>
      <c r="F34" s="34">
        <f>G6</f>
        <v>0</v>
      </c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</row>
    <row r="35" spans="2:37" s="4" customFormat="1" ht="15.75" customHeight="1" thickBot="1" x14ac:dyDescent="0.35">
      <c r="B35" s="44"/>
      <c r="C35" s="31" t="s">
        <v>16</v>
      </c>
      <c r="D35" s="35">
        <f>I6</f>
        <v>0</v>
      </c>
      <c r="E35" s="36">
        <f>J6</f>
        <v>0</v>
      </c>
      <c r="F35" s="37">
        <f>K6</f>
        <v>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</row>
    <row r="36" spans="2:37" s="4" customFormat="1" ht="15.75" customHeight="1" x14ac:dyDescent="0.3">
      <c r="B36" s="43" t="s">
        <v>29</v>
      </c>
      <c r="C36" s="30" t="s">
        <v>15</v>
      </c>
      <c r="D36" s="38">
        <f>E7</f>
        <v>0</v>
      </c>
      <c r="E36" s="33">
        <f>F7</f>
        <v>0</v>
      </c>
      <c r="F36" s="34">
        <f>G7</f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</row>
    <row r="37" spans="2:37" s="4" customFormat="1" ht="15.75" customHeight="1" thickBot="1" x14ac:dyDescent="0.35">
      <c r="B37" s="44"/>
      <c r="C37" s="31" t="s">
        <v>16</v>
      </c>
      <c r="D37" s="39">
        <f>I7</f>
        <v>0</v>
      </c>
      <c r="E37" s="36">
        <f>J7</f>
        <v>0</v>
      </c>
      <c r="F37" s="37">
        <f>K7</f>
        <v>0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</row>
    <row r="38" spans="2:37" ht="15.75" x14ac:dyDescent="0.3">
      <c r="B38" s="55" t="s">
        <v>7</v>
      </c>
      <c r="C38" s="30" t="s">
        <v>15</v>
      </c>
      <c r="D38" s="38">
        <f>E8</f>
        <v>0</v>
      </c>
      <c r="E38" s="33">
        <f>F8</f>
        <v>0</v>
      </c>
      <c r="F38" s="34">
        <f>G8</f>
        <v>0</v>
      </c>
    </row>
    <row r="39" spans="2:37" ht="16.5" thickBot="1" x14ac:dyDescent="0.35">
      <c r="B39" s="54"/>
      <c r="C39" s="31" t="s">
        <v>16</v>
      </c>
      <c r="D39" s="39">
        <f>I8</f>
        <v>0</v>
      </c>
      <c r="E39" s="36">
        <f>J8</f>
        <v>0</v>
      </c>
      <c r="F39" s="37">
        <f>K8</f>
        <v>0</v>
      </c>
    </row>
    <row r="40" spans="2:37" ht="15.75" x14ac:dyDescent="0.3">
      <c r="B40" s="55" t="s">
        <v>9</v>
      </c>
      <c r="C40" s="30" t="s">
        <v>15</v>
      </c>
      <c r="D40" s="38">
        <f>E10</f>
        <v>0</v>
      </c>
      <c r="E40" s="33">
        <f>F10</f>
        <v>0</v>
      </c>
      <c r="F40" s="34">
        <f>G10</f>
        <v>0</v>
      </c>
    </row>
    <row r="41" spans="2:37" ht="16.5" thickBot="1" x14ac:dyDescent="0.35">
      <c r="B41" s="54"/>
      <c r="C41" s="31" t="s">
        <v>16</v>
      </c>
      <c r="D41" s="39">
        <f>I10</f>
        <v>0</v>
      </c>
      <c r="E41" s="36">
        <f>J10</f>
        <v>0</v>
      </c>
      <c r="F41" s="37">
        <f>K10</f>
        <v>0</v>
      </c>
    </row>
    <row r="42" spans="2:37" ht="15.75" x14ac:dyDescent="0.3">
      <c r="B42" s="55" t="s">
        <v>10</v>
      </c>
      <c r="C42" s="30" t="s">
        <v>15</v>
      </c>
      <c r="D42" s="38">
        <f>E12</f>
        <v>0</v>
      </c>
      <c r="E42" s="33">
        <f>F12</f>
        <v>0</v>
      </c>
      <c r="F42" s="34">
        <f>G12</f>
        <v>0</v>
      </c>
    </row>
    <row r="43" spans="2:37" ht="16.5" thickBot="1" x14ac:dyDescent="0.35">
      <c r="B43" s="54"/>
      <c r="C43" s="31" t="s">
        <v>16</v>
      </c>
      <c r="D43" s="39">
        <f>I12</f>
        <v>0</v>
      </c>
      <c r="E43" s="36">
        <f>J12</f>
        <v>0</v>
      </c>
      <c r="F43" s="37">
        <f>K12</f>
        <v>0</v>
      </c>
    </row>
    <row r="44" spans="2:37" ht="15.75" x14ac:dyDescent="0.3">
      <c r="B44" s="55" t="s">
        <v>17</v>
      </c>
      <c r="C44" s="30" t="s">
        <v>15</v>
      </c>
      <c r="D44" s="38">
        <f>E14</f>
        <v>0</v>
      </c>
      <c r="E44" s="33">
        <f>F14</f>
        <v>0</v>
      </c>
      <c r="F44" s="34">
        <f>G14</f>
        <v>0</v>
      </c>
    </row>
    <row r="45" spans="2:37" ht="16.5" thickBot="1" x14ac:dyDescent="0.35">
      <c r="B45" s="54"/>
      <c r="C45" s="31" t="s">
        <v>16</v>
      </c>
      <c r="D45" s="39">
        <f>I14</f>
        <v>0</v>
      </c>
      <c r="E45" s="36">
        <f>J14</f>
        <v>0</v>
      </c>
      <c r="F45" s="37">
        <f>K14</f>
        <v>0</v>
      </c>
    </row>
    <row r="46" spans="2:37" ht="15.75" x14ac:dyDescent="0.3">
      <c r="B46" s="55" t="s">
        <v>18</v>
      </c>
      <c r="C46" s="30" t="s">
        <v>15</v>
      </c>
      <c r="D46" s="38">
        <f>E16</f>
        <v>0</v>
      </c>
      <c r="E46" s="33">
        <f>F16</f>
        <v>0</v>
      </c>
      <c r="F46" s="34">
        <f>G16</f>
        <v>0</v>
      </c>
    </row>
    <row r="47" spans="2:37" ht="16.5" thickBot="1" x14ac:dyDescent="0.35">
      <c r="B47" s="54"/>
      <c r="C47" s="31" t="s">
        <v>16</v>
      </c>
      <c r="D47" s="39">
        <f>I16</f>
        <v>0</v>
      </c>
      <c r="E47" s="36">
        <f>J17</f>
        <v>0</v>
      </c>
      <c r="F47" s="37">
        <f>K16</f>
        <v>0</v>
      </c>
    </row>
    <row r="48" spans="2:37" ht="15.75" thickBot="1" x14ac:dyDescent="0.3"/>
    <row r="49" spans="2:6" ht="15" customHeight="1" x14ac:dyDescent="0.25">
      <c r="B49" s="47" t="s">
        <v>20</v>
      </c>
      <c r="C49" s="48"/>
      <c r="D49" s="48"/>
      <c r="E49" s="48"/>
      <c r="F49" s="49"/>
    </row>
    <row r="50" spans="2:6" ht="15.75" customHeight="1" thickBot="1" x14ac:dyDescent="0.3">
      <c r="B50" s="50"/>
      <c r="C50" s="51"/>
      <c r="D50" s="51"/>
      <c r="E50" s="51"/>
      <c r="F50" s="52"/>
    </row>
    <row r="51" spans="2:6" ht="45" customHeight="1" thickBot="1" x14ac:dyDescent="0.3">
      <c r="B51" s="3" t="s">
        <v>2</v>
      </c>
      <c r="C51" s="5" t="s">
        <v>12</v>
      </c>
      <c r="D51" s="9" t="s">
        <v>13</v>
      </c>
      <c r="E51" s="10" t="s">
        <v>33</v>
      </c>
      <c r="F51" s="11" t="s">
        <v>14</v>
      </c>
    </row>
    <row r="52" spans="2:6" ht="15.75" x14ac:dyDescent="0.3">
      <c r="B52" s="55" t="s">
        <v>7</v>
      </c>
      <c r="C52" s="30" t="s">
        <v>15</v>
      </c>
      <c r="D52" s="38">
        <f>E9</f>
        <v>0</v>
      </c>
      <c r="E52" s="33">
        <f>F9</f>
        <v>0</v>
      </c>
      <c r="F52" s="34">
        <f>G9</f>
        <v>0</v>
      </c>
    </row>
    <row r="53" spans="2:6" ht="16.5" thickBot="1" x14ac:dyDescent="0.35">
      <c r="B53" s="54"/>
      <c r="C53" s="31" t="s">
        <v>16</v>
      </c>
      <c r="D53" s="39">
        <f>I9</f>
        <v>0</v>
      </c>
      <c r="E53" s="36">
        <f>J9</f>
        <v>0</v>
      </c>
      <c r="F53" s="37">
        <f>K9</f>
        <v>0</v>
      </c>
    </row>
    <row r="54" spans="2:6" ht="15.75" x14ac:dyDescent="0.3">
      <c r="B54" s="55" t="s">
        <v>9</v>
      </c>
      <c r="C54" s="30" t="s">
        <v>15</v>
      </c>
      <c r="D54" s="38">
        <f>E11</f>
        <v>0</v>
      </c>
      <c r="E54" s="33">
        <f>F11</f>
        <v>0</v>
      </c>
      <c r="F54" s="34">
        <f>G11</f>
        <v>0</v>
      </c>
    </row>
    <row r="55" spans="2:6" ht="16.5" thickBot="1" x14ac:dyDescent="0.35">
      <c r="B55" s="54"/>
      <c r="C55" s="31" t="s">
        <v>16</v>
      </c>
      <c r="D55" s="39">
        <f>I11</f>
        <v>0</v>
      </c>
      <c r="E55" s="36">
        <f>J11</f>
        <v>0</v>
      </c>
      <c r="F55" s="37">
        <f>K11</f>
        <v>0</v>
      </c>
    </row>
    <row r="56" spans="2:6" ht="15.75" x14ac:dyDescent="0.3">
      <c r="B56" s="55" t="s">
        <v>10</v>
      </c>
      <c r="C56" s="30" t="s">
        <v>15</v>
      </c>
      <c r="D56" s="38">
        <f>E13</f>
        <v>0</v>
      </c>
      <c r="E56" s="33">
        <f>F13</f>
        <v>0</v>
      </c>
      <c r="F56" s="34">
        <f>G13</f>
        <v>0</v>
      </c>
    </row>
    <row r="57" spans="2:6" ht="16.5" thickBot="1" x14ac:dyDescent="0.35">
      <c r="B57" s="54"/>
      <c r="C57" s="31" t="s">
        <v>16</v>
      </c>
      <c r="D57" s="39">
        <f>I13</f>
        <v>0</v>
      </c>
      <c r="E57" s="36">
        <f>J13</f>
        <v>0</v>
      </c>
      <c r="F57" s="37">
        <f>K13</f>
        <v>0</v>
      </c>
    </row>
    <row r="58" spans="2:6" ht="15.75" x14ac:dyDescent="0.3">
      <c r="B58" s="55" t="s">
        <v>17</v>
      </c>
      <c r="C58" s="30" t="s">
        <v>15</v>
      </c>
      <c r="D58" s="38">
        <f>E15</f>
        <v>0</v>
      </c>
      <c r="E58" s="33">
        <f>F15</f>
        <v>0</v>
      </c>
      <c r="F58" s="34">
        <f>G15</f>
        <v>0</v>
      </c>
    </row>
    <row r="59" spans="2:6" ht="16.5" thickBot="1" x14ac:dyDescent="0.35">
      <c r="B59" s="54"/>
      <c r="C59" s="31" t="s">
        <v>16</v>
      </c>
      <c r="D59" s="39">
        <f>I15</f>
        <v>0</v>
      </c>
      <c r="E59" s="36">
        <f>J15</f>
        <v>0</v>
      </c>
      <c r="F59" s="37">
        <f>K15</f>
        <v>0</v>
      </c>
    </row>
    <row r="60" spans="2:6" ht="15.75" x14ac:dyDescent="0.3">
      <c r="B60" s="55" t="s">
        <v>18</v>
      </c>
      <c r="C60" s="30" t="s">
        <v>15</v>
      </c>
      <c r="D60" s="38">
        <f>E17</f>
        <v>0</v>
      </c>
      <c r="E60" s="33">
        <f>F17</f>
        <v>0</v>
      </c>
      <c r="F60" s="34">
        <f>G17</f>
        <v>0</v>
      </c>
    </row>
    <row r="61" spans="2:6" ht="16.5" thickBot="1" x14ac:dyDescent="0.35">
      <c r="B61" s="54"/>
      <c r="C61" s="31" t="s">
        <v>16</v>
      </c>
      <c r="D61" s="39">
        <f>I17</f>
        <v>0</v>
      </c>
      <c r="E61" s="36">
        <f>J17</f>
        <v>0</v>
      </c>
      <c r="F61" s="37">
        <f>K17</f>
        <v>0</v>
      </c>
    </row>
    <row r="62" spans="2:6" ht="15.75" thickBot="1" x14ac:dyDescent="0.3"/>
    <row r="63" spans="2:6" ht="15" customHeight="1" x14ac:dyDescent="0.25">
      <c r="B63" s="47" t="s">
        <v>25</v>
      </c>
      <c r="C63" s="48"/>
      <c r="D63" s="48"/>
      <c r="E63" s="48"/>
      <c r="F63" s="49"/>
    </row>
    <row r="64" spans="2:6" ht="15.75" customHeight="1" thickBot="1" x14ac:dyDescent="0.3">
      <c r="B64" s="50"/>
      <c r="C64" s="51"/>
      <c r="D64" s="51"/>
      <c r="E64" s="51"/>
      <c r="F64" s="52"/>
    </row>
    <row r="65" spans="2:6" ht="45" customHeight="1" thickBot="1" x14ac:dyDescent="0.3">
      <c r="B65" s="3" t="s">
        <v>2</v>
      </c>
      <c r="C65" s="5" t="s">
        <v>12</v>
      </c>
      <c r="D65" s="9" t="s">
        <v>13</v>
      </c>
      <c r="E65" s="10" t="s">
        <v>33</v>
      </c>
      <c r="F65" s="11" t="s">
        <v>14</v>
      </c>
    </row>
    <row r="66" spans="2:6" ht="15.75" x14ac:dyDescent="0.3">
      <c r="B66" s="43" t="s">
        <v>28</v>
      </c>
      <c r="C66" s="30" t="s">
        <v>15</v>
      </c>
      <c r="D66" s="38">
        <f>E20</f>
        <v>0</v>
      </c>
      <c r="E66" s="33">
        <f>F20</f>
        <v>0</v>
      </c>
      <c r="F66" s="34">
        <f>G20</f>
        <v>0</v>
      </c>
    </row>
    <row r="67" spans="2:6" ht="16.5" thickBot="1" x14ac:dyDescent="0.35">
      <c r="B67" s="44"/>
      <c r="C67" s="31" t="s">
        <v>16</v>
      </c>
      <c r="D67" s="39">
        <f>I20</f>
        <v>0</v>
      </c>
      <c r="E67" s="36">
        <f>J20</f>
        <v>0</v>
      </c>
      <c r="F67" s="37">
        <f>K20</f>
        <v>0</v>
      </c>
    </row>
    <row r="68" spans="2:6" ht="15.75" x14ac:dyDescent="0.3">
      <c r="B68" s="43" t="s">
        <v>29</v>
      </c>
      <c r="C68" s="30" t="s">
        <v>15</v>
      </c>
      <c r="D68" s="38">
        <f>E21</f>
        <v>0</v>
      </c>
      <c r="E68" s="33">
        <f>F21</f>
        <v>0</v>
      </c>
      <c r="F68" s="34">
        <f>G21</f>
        <v>0</v>
      </c>
    </row>
    <row r="69" spans="2:6" ht="16.5" thickBot="1" x14ac:dyDescent="0.35">
      <c r="B69" s="44"/>
      <c r="C69" s="31" t="s">
        <v>16</v>
      </c>
      <c r="D69" s="39">
        <f>I21</f>
        <v>0</v>
      </c>
      <c r="E69" s="36">
        <f>J21</f>
        <v>0</v>
      </c>
      <c r="F69" s="37">
        <f>K21</f>
        <v>0</v>
      </c>
    </row>
    <row r="70" spans="2:6" ht="15.75" x14ac:dyDescent="0.3">
      <c r="B70" s="55" t="s">
        <v>7</v>
      </c>
      <c r="C70" s="30" t="s">
        <v>15</v>
      </c>
      <c r="D70" s="38">
        <f>E22</f>
        <v>0</v>
      </c>
      <c r="E70" s="33">
        <f>F22</f>
        <v>0</v>
      </c>
      <c r="F70" s="34">
        <f>G22</f>
        <v>0</v>
      </c>
    </row>
    <row r="71" spans="2:6" ht="16.5" thickBot="1" x14ac:dyDescent="0.35">
      <c r="B71" s="54"/>
      <c r="C71" s="31" t="s">
        <v>16</v>
      </c>
      <c r="D71" s="39">
        <f>I22</f>
        <v>0</v>
      </c>
      <c r="E71" s="36">
        <f>J22</f>
        <v>0</v>
      </c>
      <c r="F71" s="37">
        <f>K22</f>
        <v>0</v>
      </c>
    </row>
    <row r="72" spans="2:6" ht="15.75" x14ac:dyDescent="0.3">
      <c r="B72" s="55" t="s">
        <v>9</v>
      </c>
      <c r="C72" s="30" t="s">
        <v>15</v>
      </c>
      <c r="D72" s="38">
        <f>E24</f>
        <v>0</v>
      </c>
      <c r="E72" s="33">
        <f>F24</f>
        <v>0</v>
      </c>
      <c r="F72" s="34">
        <f>G24</f>
        <v>0</v>
      </c>
    </row>
    <row r="73" spans="2:6" ht="16.5" thickBot="1" x14ac:dyDescent="0.35">
      <c r="B73" s="54"/>
      <c r="C73" s="31" t="s">
        <v>16</v>
      </c>
      <c r="D73" s="39">
        <f>I24</f>
        <v>0</v>
      </c>
      <c r="E73" s="36">
        <f>J24</f>
        <v>0</v>
      </c>
      <c r="F73" s="37">
        <f>K24</f>
        <v>0</v>
      </c>
    </row>
    <row r="74" spans="2:6" ht="15.75" x14ac:dyDescent="0.3">
      <c r="B74" s="43" t="s">
        <v>26</v>
      </c>
      <c r="C74" s="30" t="s">
        <v>15</v>
      </c>
      <c r="D74" s="38">
        <f>E26</f>
        <v>0</v>
      </c>
      <c r="E74" s="33">
        <f>F26</f>
        <v>0</v>
      </c>
      <c r="F74" s="34">
        <f>G26</f>
        <v>0</v>
      </c>
    </row>
    <row r="75" spans="2:6" ht="16.5" thickBot="1" x14ac:dyDescent="0.35">
      <c r="B75" s="44"/>
      <c r="C75" s="31" t="s">
        <v>16</v>
      </c>
      <c r="D75" s="39">
        <f>I26</f>
        <v>0</v>
      </c>
      <c r="E75" s="36">
        <f>J26</f>
        <v>0</v>
      </c>
      <c r="F75" s="37">
        <f>K26</f>
        <v>0</v>
      </c>
    </row>
    <row r="76" spans="2:6" ht="15.75" customHeight="1" x14ac:dyDescent="0.3">
      <c r="B76" s="45" t="s">
        <v>30</v>
      </c>
      <c r="C76" s="30" t="s">
        <v>15</v>
      </c>
      <c r="D76" s="38">
        <f>E28</f>
        <v>0</v>
      </c>
      <c r="E76" s="33">
        <f>F28</f>
        <v>0</v>
      </c>
      <c r="F76" s="34">
        <f>G28</f>
        <v>0</v>
      </c>
    </row>
    <row r="77" spans="2:6" ht="16.5" thickBot="1" x14ac:dyDescent="0.35">
      <c r="B77" s="46"/>
      <c r="C77" s="31" t="s">
        <v>16</v>
      </c>
      <c r="D77" s="39">
        <f>I28</f>
        <v>0</v>
      </c>
      <c r="E77" s="36">
        <f>J28</f>
        <v>0</v>
      </c>
      <c r="F77" s="37">
        <f>K28</f>
        <v>0</v>
      </c>
    </row>
    <row r="78" spans="2:6" ht="16.5" thickBot="1" x14ac:dyDescent="0.35">
      <c r="B78" s="40"/>
      <c r="C78" s="41"/>
      <c r="D78" s="42"/>
      <c r="E78" s="42"/>
      <c r="F78" s="42"/>
    </row>
    <row r="79" spans="2:6" ht="15" customHeight="1" x14ac:dyDescent="0.25">
      <c r="B79" s="47" t="s">
        <v>27</v>
      </c>
      <c r="C79" s="48"/>
      <c r="D79" s="48"/>
      <c r="E79" s="48"/>
      <c r="F79" s="49"/>
    </row>
    <row r="80" spans="2:6" ht="15.75" customHeight="1" thickBot="1" x14ac:dyDescent="0.3">
      <c r="B80" s="50"/>
      <c r="C80" s="51"/>
      <c r="D80" s="51"/>
      <c r="E80" s="51"/>
      <c r="F80" s="52"/>
    </row>
    <row r="81" spans="2:6" ht="45" customHeight="1" thickBot="1" x14ac:dyDescent="0.3">
      <c r="B81" s="3" t="s">
        <v>2</v>
      </c>
      <c r="C81" s="5" t="s">
        <v>12</v>
      </c>
      <c r="D81" s="9" t="s">
        <v>13</v>
      </c>
      <c r="E81" s="10" t="s">
        <v>33</v>
      </c>
      <c r="F81" s="11" t="s">
        <v>14</v>
      </c>
    </row>
    <row r="82" spans="2:6" ht="15.75" x14ac:dyDescent="0.3">
      <c r="B82" s="53" t="s">
        <v>7</v>
      </c>
      <c r="C82" s="30" t="s">
        <v>15</v>
      </c>
      <c r="D82" s="32">
        <f>E23</f>
        <v>0</v>
      </c>
      <c r="E82" s="33">
        <f>F23</f>
        <v>0</v>
      </c>
      <c r="F82" s="34">
        <f>G23</f>
        <v>0</v>
      </c>
    </row>
    <row r="83" spans="2:6" ht="16.5" thickBot="1" x14ac:dyDescent="0.35">
      <c r="B83" s="54"/>
      <c r="C83" s="31" t="s">
        <v>16</v>
      </c>
      <c r="D83" s="35">
        <f>I23</f>
        <v>0</v>
      </c>
      <c r="E83" s="36">
        <f>J23</f>
        <v>0</v>
      </c>
      <c r="F83" s="37">
        <f>K23</f>
        <v>0</v>
      </c>
    </row>
    <row r="84" spans="2:6" ht="15.75" x14ac:dyDescent="0.3">
      <c r="B84" s="55" t="s">
        <v>9</v>
      </c>
      <c r="C84" s="30" t="s">
        <v>15</v>
      </c>
      <c r="D84" s="32">
        <f>E25</f>
        <v>0</v>
      </c>
      <c r="E84" s="33">
        <f>F25</f>
        <v>0</v>
      </c>
      <c r="F84" s="34">
        <f>G25</f>
        <v>0</v>
      </c>
    </row>
    <row r="85" spans="2:6" ht="16.5" thickBot="1" x14ac:dyDescent="0.35">
      <c r="B85" s="54"/>
      <c r="C85" s="31" t="s">
        <v>16</v>
      </c>
      <c r="D85" s="35">
        <f>I25</f>
        <v>0</v>
      </c>
      <c r="E85" s="36">
        <f>J25</f>
        <v>0</v>
      </c>
      <c r="F85" s="37">
        <f>K25</f>
        <v>0</v>
      </c>
    </row>
    <row r="86" spans="2:6" ht="15.75" customHeight="1" x14ac:dyDescent="0.3">
      <c r="B86" s="43" t="s">
        <v>26</v>
      </c>
      <c r="C86" s="30" t="s">
        <v>15</v>
      </c>
      <c r="D86" s="32">
        <f>E27</f>
        <v>0</v>
      </c>
      <c r="E86" s="33">
        <f>F27</f>
        <v>0</v>
      </c>
      <c r="F86" s="34">
        <f>G27</f>
        <v>0</v>
      </c>
    </row>
    <row r="87" spans="2:6" ht="16.5" thickBot="1" x14ac:dyDescent="0.35">
      <c r="B87" s="44"/>
      <c r="C87" s="31" t="s">
        <v>16</v>
      </c>
      <c r="D87" s="35">
        <f>I27</f>
        <v>0</v>
      </c>
      <c r="E87" s="36">
        <f>J27</f>
        <v>0</v>
      </c>
      <c r="F87" s="37">
        <f>K27</f>
        <v>0</v>
      </c>
    </row>
    <row r="88" spans="2:6" ht="15.75" customHeight="1" x14ac:dyDescent="0.3">
      <c r="B88" s="45" t="s">
        <v>30</v>
      </c>
      <c r="C88" s="30" t="s">
        <v>15</v>
      </c>
      <c r="D88" s="32">
        <f>E29</f>
        <v>0</v>
      </c>
      <c r="E88" s="33">
        <f>F29</f>
        <v>0</v>
      </c>
      <c r="F88" s="34">
        <f>G29</f>
        <v>0</v>
      </c>
    </row>
    <row r="89" spans="2:6" ht="16.5" thickBot="1" x14ac:dyDescent="0.35">
      <c r="B89" s="46"/>
      <c r="C89" s="31" t="s">
        <v>16</v>
      </c>
      <c r="D89" s="35">
        <f>I29</f>
        <v>0</v>
      </c>
      <c r="E89" s="36">
        <f>J29</f>
        <v>0</v>
      </c>
      <c r="F89" s="37">
        <f>K29</f>
        <v>0</v>
      </c>
    </row>
  </sheetData>
  <mergeCells count="48">
    <mergeCell ref="B3:B4"/>
    <mergeCell ref="C3:L3"/>
    <mergeCell ref="C4:C5"/>
    <mergeCell ref="D4:D5"/>
    <mergeCell ref="E4:H4"/>
    <mergeCell ref="I4:L4"/>
    <mergeCell ref="C16:C17"/>
    <mergeCell ref="D1:F1"/>
    <mergeCell ref="J1:L1"/>
    <mergeCell ref="D2:F2"/>
    <mergeCell ref="J2:L2"/>
    <mergeCell ref="C6:C7"/>
    <mergeCell ref="C8:C9"/>
    <mergeCell ref="C10:C11"/>
    <mergeCell ref="C12:C13"/>
    <mergeCell ref="C14:C15"/>
    <mergeCell ref="B42:B43"/>
    <mergeCell ref="C19:L19"/>
    <mergeCell ref="C20:C21"/>
    <mergeCell ref="C22:C23"/>
    <mergeCell ref="C24:C25"/>
    <mergeCell ref="C26:C27"/>
    <mergeCell ref="C28:C29"/>
    <mergeCell ref="B31:F32"/>
    <mergeCell ref="B34:B35"/>
    <mergeCell ref="B36:B37"/>
    <mergeCell ref="B38:B39"/>
    <mergeCell ref="B40:B41"/>
    <mergeCell ref="B70:B71"/>
    <mergeCell ref="B44:B45"/>
    <mergeCell ref="B46:B47"/>
    <mergeCell ref="B49:F50"/>
    <mergeCell ref="B52:B53"/>
    <mergeCell ref="B54:B55"/>
    <mergeCell ref="B56:B57"/>
    <mergeCell ref="B58:B59"/>
    <mergeCell ref="B60:B61"/>
    <mergeCell ref="B63:F64"/>
    <mergeCell ref="B66:B67"/>
    <mergeCell ref="B68:B69"/>
    <mergeCell ref="B86:B87"/>
    <mergeCell ref="B88:B89"/>
    <mergeCell ref="B72:B73"/>
    <mergeCell ref="B74:B75"/>
    <mergeCell ref="B76:B77"/>
    <mergeCell ref="B79:F80"/>
    <mergeCell ref="B82:B83"/>
    <mergeCell ref="B84:B85"/>
  </mergeCells>
  <conditionalFormatting sqref="H6:H17 H20:H29">
    <cfRule type="cellIs" dxfId="5" priority="3" operator="lessThan">
      <formula>0</formula>
    </cfRule>
  </conditionalFormatting>
  <conditionalFormatting sqref="L6:L17">
    <cfRule type="cellIs" dxfId="4" priority="2" operator="lessThan">
      <formula>0</formula>
    </cfRule>
  </conditionalFormatting>
  <conditionalFormatting sqref="L20:L29">
    <cfRule type="cellIs" dxfId="3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89"/>
  <sheetViews>
    <sheetView zoomScale="75" zoomScaleNormal="75" workbookViewId="0">
      <selection activeCell="C4" sqref="C4:C5"/>
    </sheetView>
  </sheetViews>
  <sheetFormatPr defaultRowHeight="15" x14ac:dyDescent="0.25"/>
  <cols>
    <col min="2" max="2" width="16" customWidth="1"/>
    <col min="3" max="3" width="22.28515625" customWidth="1"/>
    <col min="4" max="4" width="11.28515625" customWidth="1"/>
    <col min="5" max="12" width="12.5703125" customWidth="1"/>
  </cols>
  <sheetData>
    <row r="1" spans="1:14" ht="18.75" customHeight="1" x14ac:dyDescent="0.25">
      <c r="A1" s="1"/>
      <c r="C1" s="13" t="s">
        <v>15</v>
      </c>
      <c r="D1" s="59"/>
      <c r="E1" s="60"/>
      <c r="F1" s="61"/>
      <c r="I1" s="14" t="s">
        <v>16</v>
      </c>
      <c r="J1" s="62"/>
      <c r="K1" s="63"/>
      <c r="L1" s="64"/>
    </row>
    <row r="2" spans="1:14" ht="18.75" customHeight="1" x14ac:dyDescent="0.25">
      <c r="C2" s="13" t="s">
        <v>31</v>
      </c>
      <c r="D2" s="59"/>
      <c r="E2" s="60"/>
      <c r="F2" s="61"/>
      <c r="I2" s="14" t="s">
        <v>31</v>
      </c>
      <c r="J2" s="62"/>
      <c r="K2" s="63"/>
      <c r="L2" s="64"/>
    </row>
    <row r="3" spans="1:14" ht="24" thickBot="1" x14ac:dyDescent="0.3">
      <c r="B3" s="66"/>
      <c r="C3" s="67" t="s">
        <v>24</v>
      </c>
      <c r="D3" s="67"/>
      <c r="E3" s="67"/>
      <c r="F3" s="67"/>
      <c r="G3" s="67"/>
      <c r="H3" s="67"/>
      <c r="I3" s="67"/>
      <c r="J3" s="67"/>
      <c r="K3" s="67"/>
      <c r="L3" s="67"/>
    </row>
    <row r="4" spans="1:14" ht="19.5" thickBot="1" x14ac:dyDescent="0.3">
      <c r="B4" s="66"/>
      <c r="C4" s="55" t="s">
        <v>2</v>
      </c>
      <c r="D4" s="55" t="s">
        <v>3</v>
      </c>
      <c r="E4" s="69" t="s">
        <v>0</v>
      </c>
      <c r="F4" s="70"/>
      <c r="G4" s="70"/>
      <c r="H4" s="71"/>
      <c r="I4" s="72" t="s">
        <v>1</v>
      </c>
      <c r="J4" s="73"/>
      <c r="K4" s="73"/>
      <c r="L4" s="74"/>
    </row>
    <row r="5" spans="1:14" ht="32.25" thickBot="1" x14ac:dyDescent="0.3">
      <c r="B5" s="2"/>
      <c r="C5" s="54"/>
      <c r="D5" s="68"/>
      <c r="E5" s="12" t="s">
        <v>4</v>
      </c>
      <c r="F5" s="12" t="s">
        <v>32</v>
      </c>
      <c r="G5" s="12" t="s">
        <v>5</v>
      </c>
      <c r="H5" s="12" t="s">
        <v>6</v>
      </c>
      <c r="I5" s="8" t="s">
        <v>4</v>
      </c>
      <c r="J5" s="12" t="s">
        <v>32</v>
      </c>
      <c r="K5" s="12" t="s">
        <v>5</v>
      </c>
      <c r="L5" s="15" t="s">
        <v>6</v>
      </c>
    </row>
    <row r="6" spans="1:14" ht="16.5" customHeight="1" x14ac:dyDescent="0.25">
      <c r="B6" s="2"/>
      <c r="C6" s="45" t="s">
        <v>21</v>
      </c>
      <c r="D6" s="16">
        <v>3122</v>
      </c>
      <c r="E6" s="17"/>
      <c r="F6" s="18"/>
      <c r="G6" s="18"/>
      <c r="H6" s="19">
        <f t="shared" ref="H6:H17" si="0">(E6-G6)+M6</f>
        <v>0</v>
      </c>
      <c r="I6" s="18">
        <f t="shared" ref="I6:I17" si="1">G6</f>
        <v>0</v>
      </c>
      <c r="J6" s="20"/>
      <c r="K6" s="17"/>
      <c r="L6" s="19">
        <f t="shared" ref="L6:L17" si="2">(I6-K6)+N6</f>
        <v>0</v>
      </c>
      <c r="M6">
        <f t="shared" ref="M6:M17" si="3">F6*20</f>
        <v>0</v>
      </c>
      <c r="N6">
        <f t="shared" ref="N6:N17" si="4">J6*20</f>
        <v>0</v>
      </c>
    </row>
    <row r="7" spans="1:14" ht="15.75" customHeight="1" thickBot="1" x14ac:dyDescent="0.3">
      <c r="B7" s="2"/>
      <c r="C7" s="46"/>
      <c r="D7" s="21">
        <v>3125</v>
      </c>
      <c r="E7" s="22"/>
      <c r="F7" s="23"/>
      <c r="G7" s="23"/>
      <c r="H7" s="24">
        <f t="shared" si="0"/>
        <v>0</v>
      </c>
      <c r="I7" s="23">
        <f t="shared" si="1"/>
        <v>0</v>
      </c>
      <c r="J7" s="25"/>
      <c r="K7" s="22"/>
      <c r="L7" s="24">
        <f t="shared" si="2"/>
        <v>0</v>
      </c>
      <c r="M7">
        <f t="shared" si="3"/>
        <v>0</v>
      </c>
      <c r="N7">
        <f t="shared" si="4"/>
        <v>0</v>
      </c>
    </row>
    <row r="8" spans="1:14" ht="15.75" x14ac:dyDescent="0.25">
      <c r="B8" s="2"/>
      <c r="C8" s="45" t="s">
        <v>7</v>
      </c>
      <c r="D8" s="16" t="s">
        <v>8</v>
      </c>
      <c r="E8" s="17"/>
      <c r="F8" s="18"/>
      <c r="G8" s="18"/>
      <c r="H8" s="19">
        <f t="shared" si="0"/>
        <v>0</v>
      </c>
      <c r="I8" s="18">
        <f t="shared" si="1"/>
        <v>0</v>
      </c>
      <c r="J8" s="20"/>
      <c r="K8" s="17"/>
      <c r="L8" s="19">
        <f t="shared" si="2"/>
        <v>0</v>
      </c>
      <c r="M8">
        <f t="shared" si="3"/>
        <v>0</v>
      </c>
      <c r="N8">
        <f t="shared" si="4"/>
        <v>0</v>
      </c>
    </row>
    <row r="9" spans="1:14" ht="16.5" thickBot="1" x14ac:dyDescent="0.3">
      <c r="B9" s="2"/>
      <c r="C9" s="46"/>
      <c r="D9" s="26" t="s">
        <v>22</v>
      </c>
      <c r="E9" s="22"/>
      <c r="F9" s="23"/>
      <c r="G9" s="23"/>
      <c r="H9" s="24">
        <f t="shared" si="0"/>
        <v>0</v>
      </c>
      <c r="I9" s="23">
        <f t="shared" si="1"/>
        <v>0</v>
      </c>
      <c r="J9" s="25"/>
      <c r="K9" s="22"/>
      <c r="L9" s="24">
        <f t="shared" si="2"/>
        <v>0</v>
      </c>
      <c r="M9">
        <f t="shared" si="3"/>
        <v>0</v>
      </c>
      <c r="N9">
        <f t="shared" si="4"/>
        <v>0</v>
      </c>
    </row>
    <row r="10" spans="1:14" ht="15.75" x14ac:dyDescent="0.25">
      <c r="B10" s="2"/>
      <c r="C10" s="45" t="s">
        <v>9</v>
      </c>
      <c r="D10" s="16" t="s">
        <v>8</v>
      </c>
      <c r="E10" s="17"/>
      <c r="F10" s="18"/>
      <c r="G10" s="18"/>
      <c r="H10" s="19">
        <f t="shared" si="0"/>
        <v>0</v>
      </c>
      <c r="I10" s="18">
        <f t="shared" si="1"/>
        <v>0</v>
      </c>
      <c r="J10" s="20"/>
      <c r="K10" s="17"/>
      <c r="L10" s="19">
        <f t="shared" si="2"/>
        <v>0</v>
      </c>
      <c r="M10">
        <f t="shared" si="3"/>
        <v>0</v>
      </c>
      <c r="N10">
        <f t="shared" si="4"/>
        <v>0</v>
      </c>
    </row>
    <row r="11" spans="1:14" ht="16.5" thickBot="1" x14ac:dyDescent="0.3">
      <c r="B11" s="2"/>
      <c r="C11" s="46"/>
      <c r="D11" s="26" t="s">
        <v>22</v>
      </c>
      <c r="E11" s="22"/>
      <c r="F11" s="23"/>
      <c r="G11" s="23"/>
      <c r="H11" s="24">
        <f t="shared" si="0"/>
        <v>0</v>
      </c>
      <c r="I11" s="23">
        <f t="shared" si="1"/>
        <v>0</v>
      </c>
      <c r="J11" s="25"/>
      <c r="K11" s="22"/>
      <c r="L11" s="24">
        <f t="shared" si="2"/>
        <v>0</v>
      </c>
      <c r="M11">
        <f t="shared" si="3"/>
        <v>0</v>
      </c>
      <c r="N11">
        <f t="shared" si="4"/>
        <v>0</v>
      </c>
    </row>
    <row r="12" spans="1:14" ht="15.75" x14ac:dyDescent="0.25">
      <c r="B12" s="2"/>
      <c r="C12" s="65" t="s">
        <v>10</v>
      </c>
      <c r="D12" s="16" t="s">
        <v>8</v>
      </c>
      <c r="E12" s="17"/>
      <c r="F12" s="18"/>
      <c r="G12" s="18"/>
      <c r="H12" s="19">
        <f t="shared" si="0"/>
        <v>0</v>
      </c>
      <c r="I12" s="18">
        <f t="shared" si="1"/>
        <v>0</v>
      </c>
      <c r="J12" s="20"/>
      <c r="K12" s="17"/>
      <c r="L12" s="19">
        <f t="shared" si="2"/>
        <v>0</v>
      </c>
      <c r="M12">
        <f t="shared" si="3"/>
        <v>0</v>
      </c>
      <c r="N12">
        <f t="shared" si="4"/>
        <v>0</v>
      </c>
    </row>
    <row r="13" spans="1:14" ht="16.5" thickBot="1" x14ac:dyDescent="0.3">
      <c r="B13" s="2"/>
      <c r="C13" s="46"/>
      <c r="D13" s="26" t="s">
        <v>22</v>
      </c>
      <c r="E13" s="22"/>
      <c r="F13" s="23"/>
      <c r="G13" s="23"/>
      <c r="H13" s="24">
        <f t="shared" si="0"/>
        <v>0</v>
      </c>
      <c r="I13" s="23">
        <f t="shared" si="1"/>
        <v>0</v>
      </c>
      <c r="J13" s="25"/>
      <c r="K13" s="22"/>
      <c r="L13" s="24">
        <f t="shared" si="2"/>
        <v>0</v>
      </c>
      <c r="M13">
        <f t="shared" si="3"/>
        <v>0</v>
      </c>
      <c r="N13">
        <f t="shared" si="4"/>
        <v>0</v>
      </c>
    </row>
    <row r="14" spans="1:14" ht="15.75" x14ac:dyDescent="0.25">
      <c r="B14" s="2"/>
      <c r="C14" s="56" t="s">
        <v>17</v>
      </c>
      <c r="D14" s="16" t="s">
        <v>8</v>
      </c>
      <c r="E14" s="17"/>
      <c r="F14" s="18"/>
      <c r="G14" s="18"/>
      <c r="H14" s="19">
        <f t="shared" si="0"/>
        <v>0</v>
      </c>
      <c r="I14" s="18">
        <f t="shared" si="1"/>
        <v>0</v>
      </c>
      <c r="J14" s="20"/>
      <c r="K14" s="17"/>
      <c r="L14" s="19">
        <f t="shared" si="2"/>
        <v>0</v>
      </c>
      <c r="M14">
        <f t="shared" si="3"/>
        <v>0</v>
      </c>
      <c r="N14">
        <f t="shared" si="4"/>
        <v>0</v>
      </c>
    </row>
    <row r="15" spans="1:14" ht="16.5" thickBot="1" x14ac:dyDescent="0.3">
      <c r="B15" s="2"/>
      <c r="C15" s="57"/>
      <c r="D15" s="26" t="s">
        <v>22</v>
      </c>
      <c r="E15" s="22"/>
      <c r="F15" s="23"/>
      <c r="G15" s="23"/>
      <c r="H15" s="24">
        <f t="shared" si="0"/>
        <v>0</v>
      </c>
      <c r="I15" s="23">
        <f t="shared" si="1"/>
        <v>0</v>
      </c>
      <c r="J15" s="25"/>
      <c r="K15" s="22"/>
      <c r="L15" s="24">
        <f t="shared" si="2"/>
        <v>0</v>
      </c>
      <c r="M15">
        <f t="shared" si="3"/>
        <v>0</v>
      </c>
      <c r="N15">
        <f t="shared" si="4"/>
        <v>0</v>
      </c>
    </row>
    <row r="16" spans="1:14" ht="15.75" x14ac:dyDescent="0.25">
      <c r="B16" s="2"/>
      <c r="C16" s="56" t="s">
        <v>18</v>
      </c>
      <c r="D16" s="16" t="s">
        <v>8</v>
      </c>
      <c r="E16" s="18"/>
      <c r="F16" s="18"/>
      <c r="G16" s="18"/>
      <c r="H16" s="19">
        <f t="shared" si="0"/>
        <v>0</v>
      </c>
      <c r="I16" s="18">
        <f t="shared" si="1"/>
        <v>0</v>
      </c>
      <c r="J16" s="20"/>
      <c r="K16" s="18"/>
      <c r="L16" s="19">
        <f t="shared" si="2"/>
        <v>0</v>
      </c>
      <c r="M16">
        <f t="shared" si="3"/>
        <v>0</v>
      </c>
      <c r="N16">
        <f t="shared" si="4"/>
        <v>0</v>
      </c>
    </row>
    <row r="17" spans="2:37" ht="16.5" thickBot="1" x14ac:dyDescent="0.3">
      <c r="B17" s="2"/>
      <c r="C17" s="57"/>
      <c r="D17" s="26" t="s">
        <v>22</v>
      </c>
      <c r="E17" s="23"/>
      <c r="F17" s="23"/>
      <c r="G17" s="23"/>
      <c r="H17" s="24">
        <f t="shared" si="0"/>
        <v>0</v>
      </c>
      <c r="I17" s="23">
        <f t="shared" si="1"/>
        <v>0</v>
      </c>
      <c r="J17" s="25"/>
      <c r="K17" s="23"/>
      <c r="L17" s="24">
        <f t="shared" si="2"/>
        <v>0</v>
      </c>
      <c r="M17">
        <f t="shared" si="3"/>
        <v>0</v>
      </c>
      <c r="N17">
        <f t="shared" si="4"/>
        <v>0</v>
      </c>
    </row>
    <row r="18" spans="2:37" ht="15.75" x14ac:dyDescent="0.25">
      <c r="B18" s="2"/>
      <c r="C18" s="7"/>
      <c r="D18" s="6"/>
      <c r="E18" s="7"/>
      <c r="F18" s="7"/>
      <c r="G18" s="7"/>
      <c r="H18" s="7"/>
      <c r="I18" s="7"/>
      <c r="J18" s="7"/>
      <c r="K18" s="7"/>
      <c r="L18" s="7"/>
    </row>
    <row r="19" spans="2:37" ht="24" thickBot="1" x14ac:dyDescent="0.3">
      <c r="B19" s="2"/>
      <c r="C19" s="58" t="s">
        <v>11</v>
      </c>
      <c r="D19" s="58"/>
      <c r="E19" s="58"/>
      <c r="F19" s="58"/>
      <c r="G19" s="58"/>
      <c r="H19" s="58"/>
      <c r="I19" s="58"/>
      <c r="J19" s="58"/>
      <c r="K19" s="58"/>
      <c r="L19" s="58"/>
    </row>
    <row r="20" spans="2:37" ht="15.75" x14ac:dyDescent="0.25">
      <c r="B20" s="2"/>
      <c r="C20" s="45" t="s">
        <v>21</v>
      </c>
      <c r="D20" s="27">
        <v>3122</v>
      </c>
      <c r="E20" s="18"/>
      <c r="F20" s="18"/>
      <c r="G20" s="18"/>
      <c r="H20" s="19">
        <f t="shared" ref="H20:H29" si="5">(E20-G20)+M20</f>
        <v>0</v>
      </c>
      <c r="I20" s="18">
        <f t="shared" ref="I20:I29" si="6">G20</f>
        <v>0</v>
      </c>
      <c r="J20" s="18"/>
      <c r="K20" s="28"/>
      <c r="L20" s="19">
        <f t="shared" ref="L20:L29" si="7">(I20-K20)+N20</f>
        <v>0</v>
      </c>
      <c r="M20">
        <f t="shared" ref="M20:M29" si="8">F20*20</f>
        <v>0</v>
      </c>
      <c r="N20">
        <f t="shared" ref="N20:N29" si="9">J20*20</f>
        <v>0</v>
      </c>
    </row>
    <row r="21" spans="2:37" ht="16.5" thickBot="1" x14ac:dyDescent="0.3">
      <c r="B21" s="2"/>
      <c r="C21" s="46"/>
      <c r="D21" s="21">
        <v>3125</v>
      </c>
      <c r="E21" s="29"/>
      <c r="F21" s="23"/>
      <c r="G21" s="29"/>
      <c r="H21" s="24">
        <f t="shared" si="5"/>
        <v>0</v>
      </c>
      <c r="I21" s="23">
        <f t="shared" si="6"/>
        <v>0</v>
      </c>
      <c r="J21" s="23"/>
      <c r="K21" s="29"/>
      <c r="L21" s="24">
        <f t="shared" si="7"/>
        <v>0</v>
      </c>
      <c r="M21">
        <f t="shared" si="8"/>
        <v>0</v>
      </c>
      <c r="N21">
        <f t="shared" si="9"/>
        <v>0</v>
      </c>
    </row>
    <row r="22" spans="2:37" ht="15.75" x14ac:dyDescent="0.25">
      <c r="B22" s="2"/>
      <c r="C22" s="45" t="s">
        <v>7</v>
      </c>
      <c r="D22" s="16" t="s">
        <v>8</v>
      </c>
      <c r="E22" s="28"/>
      <c r="F22" s="18"/>
      <c r="G22" s="28"/>
      <c r="H22" s="19">
        <f t="shared" si="5"/>
        <v>0</v>
      </c>
      <c r="I22" s="18">
        <f>G22</f>
        <v>0</v>
      </c>
      <c r="J22" s="18"/>
      <c r="K22" s="28"/>
      <c r="L22" s="19">
        <f t="shared" si="7"/>
        <v>0</v>
      </c>
      <c r="M22">
        <f t="shared" si="8"/>
        <v>0</v>
      </c>
      <c r="N22">
        <f t="shared" si="9"/>
        <v>0</v>
      </c>
    </row>
    <row r="23" spans="2:37" ht="16.5" thickBot="1" x14ac:dyDescent="0.3">
      <c r="B23" s="2"/>
      <c r="C23" s="46"/>
      <c r="D23" s="26" t="s">
        <v>22</v>
      </c>
      <c r="E23" s="29"/>
      <c r="F23" s="23"/>
      <c r="G23" s="29"/>
      <c r="H23" s="24">
        <f t="shared" si="5"/>
        <v>0</v>
      </c>
      <c r="I23" s="23">
        <f t="shared" si="6"/>
        <v>0</v>
      </c>
      <c r="J23" s="23"/>
      <c r="K23" s="29"/>
      <c r="L23" s="24">
        <f t="shared" si="7"/>
        <v>0</v>
      </c>
      <c r="M23">
        <f t="shared" si="8"/>
        <v>0</v>
      </c>
      <c r="N23">
        <f t="shared" si="9"/>
        <v>0</v>
      </c>
    </row>
    <row r="24" spans="2:37" ht="15.75" x14ac:dyDescent="0.25">
      <c r="B24" s="2"/>
      <c r="C24" s="45" t="s">
        <v>9</v>
      </c>
      <c r="D24" s="16" t="s">
        <v>8</v>
      </c>
      <c r="E24" s="28"/>
      <c r="F24" s="18"/>
      <c r="G24" s="28"/>
      <c r="H24" s="19">
        <f t="shared" si="5"/>
        <v>0</v>
      </c>
      <c r="I24" s="18">
        <f t="shared" si="6"/>
        <v>0</v>
      </c>
      <c r="J24" s="18"/>
      <c r="K24" s="28"/>
      <c r="L24" s="19">
        <f t="shared" si="7"/>
        <v>0</v>
      </c>
      <c r="M24">
        <f t="shared" si="8"/>
        <v>0</v>
      </c>
      <c r="N24">
        <f t="shared" si="9"/>
        <v>0</v>
      </c>
    </row>
    <row r="25" spans="2:37" ht="16.5" thickBot="1" x14ac:dyDescent="0.3">
      <c r="B25" s="2"/>
      <c r="C25" s="46"/>
      <c r="D25" s="26" t="s">
        <v>22</v>
      </c>
      <c r="E25" s="29"/>
      <c r="F25" s="23"/>
      <c r="G25" s="29"/>
      <c r="H25" s="24">
        <f t="shared" si="5"/>
        <v>0</v>
      </c>
      <c r="I25" s="23">
        <f t="shared" si="6"/>
        <v>0</v>
      </c>
      <c r="J25" s="23"/>
      <c r="K25" s="29"/>
      <c r="L25" s="24">
        <f t="shared" si="7"/>
        <v>0</v>
      </c>
      <c r="M25">
        <f t="shared" si="8"/>
        <v>0</v>
      </c>
      <c r="N25">
        <f t="shared" si="9"/>
        <v>0</v>
      </c>
    </row>
    <row r="26" spans="2:37" ht="15.75" x14ac:dyDescent="0.25">
      <c r="B26" s="2"/>
      <c r="C26" s="45" t="s">
        <v>23</v>
      </c>
      <c r="D26" s="16" t="s">
        <v>8</v>
      </c>
      <c r="E26" s="28"/>
      <c r="F26" s="18"/>
      <c r="G26" s="28"/>
      <c r="H26" s="19">
        <f t="shared" si="5"/>
        <v>0</v>
      </c>
      <c r="I26" s="18">
        <f t="shared" si="6"/>
        <v>0</v>
      </c>
      <c r="J26" s="18"/>
      <c r="K26" s="28"/>
      <c r="L26" s="19">
        <f t="shared" si="7"/>
        <v>0</v>
      </c>
      <c r="M26">
        <f t="shared" si="8"/>
        <v>0</v>
      </c>
      <c r="N26">
        <f t="shared" si="9"/>
        <v>0</v>
      </c>
    </row>
    <row r="27" spans="2:37" ht="16.5" thickBot="1" x14ac:dyDescent="0.3">
      <c r="B27" s="2"/>
      <c r="C27" s="46"/>
      <c r="D27" s="26" t="s">
        <v>22</v>
      </c>
      <c r="E27" s="29"/>
      <c r="F27" s="23"/>
      <c r="G27" s="29"/>
      <c r="H27" s="24">
        <f t="shared" si="5"/>
        <v>0</v>
      </c>
      <c r="I27" s="23">
        <f t="shared" si="6"/>
        <v>0</v>
      </c>
      <c r="J27" s="23"/>
      <c r="K27" s="29"/>
      <c r="L27" s="24">
        <f t="shared" si="7"/>
        <v>0</v>
      </c>
      <c r="M27">
        <f t="shared" si="8"/>
        <v>0</v>
      </c>
      <c r="N27">
        <f t="shared" si="9"/>
        <v>0</v>
      </c>
    </row>
    <row r="28" spans="2:37" ht="15.75" x14ac:dyDescent="0.25">
      <c r="B28" s="2"/>
      <c r="C28" s="56" t="s">
        <v>18</v>
      </c>
      <c r="D28" s="16" t="s">
        <v>8</v>
      </c>
      <c r="E28" s="28"/>
      <c r="F28" s="18"/>
      <c r="G28" s="28"/>
      <c r="H28" s="19">
        <f t="shared" si="5"/>
        <v>0</v>
      </c>
      <c r="I28" s="18">
        <f t="shared" si="6"/>
        <v>0</v>
      </c>
      <c r="J28" s="18"/>
      <c r="K28" s="28"/>
      <c r="L28" s="19">
        <f t="shared" si="7"/>
        <v>0</v>
      </c>
      <c r="M28">
        <f t="shared" si="8"/>
        <v>0</v>
      </c>
      <c r="N28">
        <f t="shared" si="9"/>
        <v>0</v>
      </c>
    </row>
    <row r="29" spans="2:37" ht="16.5" thickBot="1" x14ac:dyDescent="0.3">
      <c r="B29" s="2"/>
      <c r="C29" s="57"/>
      <c r="D29" s="26" t="s">
        <v>22</v>
      </c>
      <c r="E29" s="29"/>
      <c r="F29" s="23"/>
      <c r="G29" s="29"/>
      <c r="H29" s="24">
        <f t="shared" si="5"/>
        <v>0</v>
      </c>
      <c r="I29" s="23">
        <f t="shared" si="6"/>
        <v>0</v>
      </c>
      <c r="J29" s="23"/>
      <c r="K29" s="29"/>
      <c r="L29" s="24">
        <f t="shared" si="7"/>
        <v>0</v>
      </c>
      <c r="M29">
        <f t="shared" si="8"/>
        <v>0</v>
      </c>
      <c r="N29">
        <f t="shared" si="9"/>
        <v>0</v>
      </c>
    </row>
    <row r="30" spans="2:37" ht="15.75" thickBot="1" x14ac:dyDescent="0.3"/>
    <row r="31" spans="2:37" ht="15" customHeight="1" x14ac:dyDescent="0.25">
      <c r="B31" s="47" t="s">
        <v>19</v>
      </c>
      <c r="C31" s="48"/>
      <c r="D31" s="48"/>
      <c r="E31" s="48"/>
      <c r="F31" s="49"/>
    </row>
    <row r="32" spans="2:37" s="4" customFormat="1" ht="15" customHeight="1" thickBot="1" x14ac:dyDescent="0.3">
      <c r="B32" s="50"/>
      <c r="C32" s="51"/>
      <c r="D32" s="51"/>
      <c r="E32" s="51"/>
      <c r="F32" s="5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</row>
    <row r="33" spans="2:37" s="4" customFormat="1" ht="45" customHeight="1" thickBot="1" x14ac:dyDescent="0.3">
      <c r="B33" s="3" t="s">
        <v>2</v>
      </c>
      <c r="C33" s="5" t="s">
        <v>12</v>
      </c>
      <c r="D33" s="9" t="s">
        <v>13</v>
      </c>
      <c r="E33" s="10" t="s">
        <v>33</v>
      </c>
      <c r="F33" s="11" t="s">
        <v>14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</row>
    <row r="34" spans="2:37" s="4" customFormat="1" ht="15" customHeight="1" x14ac:dyDescent="0.3">
      <c r="B34" s="43" t="s">
        <v>28</v>
      </c>
      <c r="C34" s="30" t="s">
        <v>15</v>
      </c>
      <c r="D34" s="32">
        <f>E6</f>
        <v>0</v>
      </c>
      <c r="E34" s="33">
        <f>F6</f>
        <v>0</v>
      </c>
      <c r="F34" s="34">
        <f>G6</f>
        <v>0</v>
      </c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</row>
    <row r="35" spans="2:37" s="4" customFormat="1" ht="15.75" customHeight="1" thickBot="1" x14ac:dyDescent="0.35">
      <c r="B35" s="44"/>
      <c r="C35" s="31" t="s">
        <v>16</v>
      </c>
      <c r="D35" s="35">
        <f>I6</f>
        <v>0</v>
      </c>
      <c r="E35" s="36">
        <f>J6</f>
        <v>0</v>
      </c>
      <c r="F35" s="37">
        <f>K6</f>
        <v>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</row>
    <row r="36" spans="2:37" s="4" customFormat="1" ht="15.75" customHeight="1" x14ac:dyDescent="0.3">
      <c r="B36" s="43" t="s">
        <v>29</v>
      </c>
      <c r="C36" s="30" t="s">
        <v>15</v>
      </c>
      <c r="D36" s="38">
        <f>E7</f>
        <v>0</v>
      </c>
      <c r="E36" s="33">
        <f>F7</f>
        <v>0</v>
      </c>
      <c r="F36" s="34">
        <f>G7</f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</row>
    <row r="37" spans="2:37" s="4" customFormat="1" ht="15.75" customHeight="1" thickBot="1" x14ac:dyDescent="0.35">
      <c r="B37" s="44"/>
      <c r="C37" s="31" t="s">
        <v>16</v>
      </c>
      <c r="D37" s="39">
        <f>I7</f>
        <v>0</v>
      </c>
      <c r="E37" s="36">
        <f>J7</f>
        <v>0</v>
      </c>
      <c r="F37" s="37">
        <f>K7</f>
        <v>0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</row>
    <row r="38" spans="2:37" ht="15.75" x14ac:dyDescent="0.3">
      <c r="B38" s="55" t="s">
        <v>7</v>
      </c>
      <c r="C38" s="30" t="s">
        <v>15</v>
      </c>
      <c r="D38" s="38">
        <f>E8</f>
        <v>0</v>
      </c>
      <c r="E38" s="33">
        <f>F8</f>
        <v>0</v>
      </c>
      <c r="F38" s="34">
        <f>G8</f>
        <v>0</v>
      </c>
    </row>
    <row r="39" spans="2:37" ht="16.5" thickBot="1" x14ac:dyDescent="0.35">
      <c r="B39" s="54"/>
      <c r="C39" s="31" t="s">
        <v>16</v>
      </c>
      <c r="D39" s="39">
        <f>I8</f>
        <v>0</v>
      </c>
      <c r="E39" s="36">
        <f>J8</f>
        <v>0</v>
      </c>
      <c r="F39" s="37">
        <f>K8</f>
        <v>0</v>
      </c>
    </row>
    <row r="40" spans="2:37" ht="15.75" x14ac:dyDescent="0.3">
      <c r="B40" s="55" t="s">
        <v>9</v>
      </c>
      <c r="C40" s="30" t="s">
        <v>15</v>
      </c>
      <c r="D40" s="38">
        <f>E10</f>
        <v>0</v>
      </c>
      <c r="E40" s="33">
        <f>F10</f>
        <v>0</v>
      </c>
      <c r="F40" s="34">
        <f>G10</f>
        <v>0</v>
      </c>
    </row>
    <row r="41" spans="2:37" ht="16.5" thickBot="1" x14ac:dyDescent="0.35">
      <c r="B41" s="54"/>
      <c r="C41" s="31" t="s">
        <v>16</v>
      </c>
      <c r="D41" s="39">
        <f>I10</f>
        <v>0</v>
      </c>
      <c r="E41" s="36">
        <f>J10</f>
        <v>0</v>
      </c>
      <c r="F41" s="37">
        <f>K10</f>
        <v>0</v>
      </c>
    </row>
    <row r="42" spans="2:37" ht="15.75" x14ac:dyDescent="0.3">
      <c r="B42" s="55" t="s">
        <v>10</v>
      </c>
      <c r="C42" s="30" t="s">
        <v>15</v>
      </c>
      <c r="D42" s="38">
        <f>E12</f>
        <v>0</v>
      </c>
      <c r="E42" s="33">
        <f>F12</f>
        <v>0</v>
      </c>
      <c r="F42" s="34">
        <f>G12</f>
        <v>0</v>
      </c>
    </row>
    <row r="43" spans="2:37" ht="16.5" thickBot="1" x14ac:dyDescent="0.35">
      <c r="B43" s="54"/>
      <c r="C43" s="31" t="s">
        <v>16</v>
      </c>
      <c r="D43" s="39">
        <f>I12</f>
        <v>0</v>
      </c>
      <c r="E43" s="36">
        <f>J12</f>
        <v>0</v>
      </c>
      <c r="F43" s="37">
        <f>K12</f>
        <v>0</v>
      </c>
    </row>
    <row r="44" spans="2:37" ht="15.75" x14ac:dyDescent="0.3">
      <c r="B44" s="55" t="s">
        <v>17</v>
      </c>
      <c r="C44" s="30" t="s">
        <v>15</v>
      </c>
      <c r="D44" s="38">
        <f>E14</f>
        <v>0</v>
      </c>
      <c r="E44" s="33">
        <f>F14</f>
        <v>0</v>
      </c>
      <c r="F44" s="34">
        <f>G14</f>
        <v>0</v>
      </c>
    </row>
    <row r="45" spans="2:37" ht="16.5" thickBot="1" x14ac:dyDescent="0.35">
      <c r="B45" s="54"/>
      <c r="C45" s="31" t="s">
        <v>16</v>
      </c>
      <c r="D45" s="39">
        <f>I14</f>
        <v>0</v>
      </c>
      <c r="E45" s="36">
        <f>J14</f>
        <v>0</v>
      </c>
      <c r="F45" s="37">
        <f>K14</f>
        <v>0</v>
      </c>
    </row>
    <row r="46" spans="2:37" ht="15.75" x14ac:dyDescent="0.3">
      <c r="B46" s="55" t="s">
        <v>18</v>
      </c>
      <c r="C46" s="30" t="s">
        <v>15</v>
      </c>
      <c r="D46" s="38">
        <f>E16</f>
        <v>0</v>
      </c>
      <c r="E46" s="33">
        <f>F16</f>
        <v>0</v>
      </c>
      <c r="F46" s="34">
        <f>G16</f>
        <v>0</v>
      </c>
    </row>
    <row r="47" spans="2:37" ht="16.5" thickBot="1" x14ac:dyDescent="0.35">
      <c r="B47" s="54"/>
      <c r="C47" s="31" t="s">
        <v>16</v>
      </c>
      <c r="D47" s="39">
        <f>I16</f>
        <v>0</v>
      </c>
      <c r="E47" s="36">
        <f>J17</f>
        <v>0</v>
      </c>
      <c r="F47" s="37">
        <f>K16</f>
        <v>0</v>
      </c>
    </row>
    <row r="48" spans="2:37" ht="15.75" thickBot="1" x14ac:dyDescent="0.3"/>
    <row r="49" spans="2:6" ht="15" customHeight="1" x14ac:dyDescent="0.25">
      <c r="B49" s="47" t="s">
        <v>20</v>
      </c>
      <c r="C49" s="48"/>
      <c r="D49" s="48"/>
      <c r="E49" s="48"/>
      <c r="F49" s="49"/>
    </row>
    <row r="50" spans="2:6" ht="15.75" customHeight="1" thickBot="1" x14ac:dyDescent="0.3">
      <c r="B50" s="50"/>
      <c r="C50" s="51"/>
      <c r="D50" s="51"/>
      <c r="E50" s="51"/>
      <c r="F50" s="52"/>
    </row>
    <row r="51" spans="2:6" ht="45" customHeight="1" thickBot="1" x14ac:dyDescent="0.3">
      <c r="B51" s="3" t="s">
        <v>2</v>
      </c>
      <c r="C51" s="5" t="s">
        <v>12</v>
      </c>
      <c r="D51" s="9" t="s">
        <v>13</v>
      </c>
      <c r="E51" s="10" t="s">
        <v>33</v>
      </c>
      <c r="F51" s="11" t="s">
        <v>14</v>
      </c>
    </row>
    <row r="52" spans="2:6" ht="15.75" x14ac:dyDescent="0.3">
      <c r="B52" s="55" t="s">
        <v>7</v>
      </c>
      <c r="C52" s="30" t="s">
        <v>15</v>
      </c>
      <c r="D52" s="38">
        <f>E9</f>
        <v>0</v>
      </c>
      <c r="E52" s="33">
        <f>F9</f>
        <v>0</v>
      </c>
      <c r="F52" s="34">
        <f>G9</f>
        <v>0</v>
      </c>
    </row>
    <row r="53" spans="2:6" ht="16.5" thickBot="1" x14ac:dyDescent="0.35">
      <c r="B53" s="54"/>
      <c r="C53" s="31" t="s">
        <v>16</v>
      </c>
      <c r="D53" s="39">
        <f>I9</f>
        <v>0</v>
      </c>
      <c r="E53" s="36">
        <f>J9</f>
        <v>0</v>
      </c>
      <c r="F53" s="37">
        <f>K9</f>
        <v>0</v>
      </c>
    </row>
    <row r="54" spans="2:6" ht="15.75" x14ac:dyDescent="0.3">
      <c r="B54" s="55" t="s">
        <v>9</v>
      </c>
      <c r="C54" s="30" t="s">
        <v>15</v>
      </c>
      <c r="D54" s="38">
        <f>E11</f>
        <v>0</v>
      </c>
      <c r="E54" s="33">
        <f>F11</f>
        <v>0</v>
      </c>
      <c r="F54" s="34">
        <f>G11</f>
        <v>0</v>
      </c>
    </row>
    <row r="55" spans="2:6" ht="16.5" thickBot="1" x14ac:dyDescent="0.35">
      <c r="B55" s="54"/>
      <c r="C55" s="31" t="s">
        <v>16</v>
      </c>
      <c r="D55" s="39">
        <f>I11</f>
        <v>0</v>
      </c>
      <c r="E55" s="36">
        <f>J11</f>
        <v>0</v>
      </c>
      <c r="F55" s="37">
        <f>K11</f>
        <v>0</v>
      </c>
    </row>
    <row r="56" spans="2:6" ht="15.75" x14ac:dyDescent="0.3">
      <c r="B56" s="55" t="s">
        <v>10</v>
      </c>
      <c r="C56" s="30" t="s">
        <v>15</v>
      </c>
      <c r="D56" s="38">
        <f>E13</f>
        <v>0</v>
      </c>
      <c r="E56" s="33">
        <f>F13</f>
        <v>0</v>
      </c>
      <c r="F56" s="34">
        <f>G13</f>
        <v>0</v>
      </c>
    </row>
    <row r="57" spans="2:6" ht="16.5" thickBot="1" x14ac:dyDescent="0.35">
      <c r="B57" s="54"/>
      <c r="C57" s="31" t="s">
        <v>16</v>
      </c>
      <c r="D57" s="39">
        <f>I13</f>
        <v>0</v>
      </c>
      <c r="E57" s="36">
        <f>J13</f>
        <v>0</v>
      </c>
      <c r="F57" s="37">
        <f>K13</f>
        <v>0</v>
      </c>
    </row>
    <row r="58" spans="2:6" ht="15.75" x14ac:dyDescent="0.3">
      <c r="B58" s="55" t="s">
        <v>17</v>
      </c>
      <c r="C58" s="30" t="s">
        <v>15</v>
      </c>
      <c r="D58" s="38">
        <f>E15</f>
        <v>0</v>
      </c>
      <c r="E58" s="33">
        <f>F15</f>
        <v>0</v>
      </c>
      <c r="F58" s="34">
        <f>G15</f>
        <v>0</v>
      </c>
    </row>
    <row r="59" spans="2:6" ht="16.5" thickBot="1" x14ac:dyDescent="0.35">
      <c r="B59" s="54"/>
      <c r="C59" s="31" t="s">
        <v>16</v>
      </c>
      <c r="D59" s="39">
        <f>I15</f>
        <v>0</v>
      </c>
      <c r="E59" s="36">
        <f>J15</f>
        <v>0</v>
      </c>
      <c r="F59" s="37">
        <f>K15</f>
        <v>0</v>
      </c>
    </row>
    <row r="60" spans="2:6" ht="15.75" x14ac:dyDescent="0.3">
      <c r="B60" s="55" t="s">
        <v>18</v>
      </c>
      <c r="C60" s="30" t="s">
        <v>15</v>
      </c>
      <c r="D60" s="38">
        <f>E17</f>
        <v>0</v>
      </c>
      <c r="E60" s="33">
        <f>F17</f>
        <v>0</v>
      </c>
      <c r="F60" s="34">
        <f>G17</f>
        <v>0</v>
      </c>
    </row>
    <row r="61" spans="2:6" ht="16.5" thickBot="1" x14ac:dyDescent="0.35">
      <c r="B61" s="54"/>
      <c r="C61" s="31" t="s">
        <v>16</v>
      </c>
      <c r="D61" s="39">
        <f>I17</f>
        <v>0</v>
      </c>
      <c r="E61" s="36">
        <f>J17</f>
        <v>0</v>
      </c>
      <c r="F61" s="37">
        <f>K17</f>
        <v>0</v>
      </c>
    </row>
    <row r="62" spans="2:6" ht="15.75" thickBot="1" x14ac:dyDescent="0.3"/>
    <row r="63" spans="2:6" ht="15" customHeight="1" x14ac:dyDescent="0.25">
      <c r="B63" s="47" t="s">
        <v>25</v>
      </c>
      <c r="C63" s="48"/>
      <c r="D63" s="48"/>
      <c r="E63" s="48"/>
      <c r="F63" s="49"/>
    </row>
    <row r="64" spans="2:6" ht="15.75" customHeight="1" thickBot="1" x14ac:dyDescent="0.3">
      <c r="B64" s="50"/>
      <c r="C64" s="51"/>
      <c r="D64" s="51"/>
      <c r="E64" s="51"/>
      <c r="F64" s="52"/>
    </row>
    <row r="65" spans="2:6" ht="45" customHeight="1" thickBot="1" x14ac:dyDescent="0.3">
      <c r="B65" s="3" t="s">
        <v>2</v>
      </c>
      <c r="C65" s="5" t="s">
        <v>12</v>
      </c>
      <c r="D65" s="9" t="s">
        <v>13</v>
      </c>
      <c r="E65" s="10" t="s">
        <v>33</v>
      </c>
      <c r="F65" s="11" t="s">
        <v>14</v>
      </c>
    </row>
    <row r="66" spans="2:6" ht="15.75" x14ac:dyDescent="0.3">
      <c r="B66" s="43" t="s">
        <v>28</v>
      </c>
      <c r="C66" s="30" t="s">
        <v>15</v>
      </c>
      <c r="D66" s="38">
        <f>E20</f>
        <v>0</v>
      </c>
      <c r="E66" s="33">
        <f>F20</f>
        <v>0</v>
      </c>
      <c r="F66" s="34">
        <f>G20</f>
        <v>0</v>
      </c>
    </row>
    <row r="67" spans="2:6" ht="16.5" thickBot="1" x14ac:dyDescent="0.35">
      <c r="B67" s="44"/>
      <c r="C67" s="31" t="s">
        <v>16</v>
      </c>
      <c r="D67" s="39">
        <f>I20</f>
        <v>0</v>
      </c>
      <c r="E67" s="36">
        <f>J20</f>
        <v>0</v>
      </c>
      <c r="F67" s="37">
        <f>K20</f>
        <v>0</v>
      </c>
    </row>
    <row r="68" spans="2:6" ht="15.75" x14ac:dyDescent="0.3">
      <c r="B68" s="43" t="s">
        <v>29</v>
      </c>
      <c r="C68" s="30" t="s">
        <v>15</v>
      </c>
      <c r="D68" s="38">
        <f>E21</f>
        <v>0</v>
      </c>
      <c r="E68" s="33">
        <f>F21</f>
        <v>0</v>
      </c>
      <c r="F68" s="34">
        <f>G21</f>
        <v>0</v>
      </c>
    </row>
    <row r="69" spans="2:6" ht="16.5" thickBot="1" x14ac:dyDescent="0.35">
      <c r="B69" s="44"/>
      <c r="C69" s="31" t="s">
        <v>16</v>
      </c>
      <c r="D69" s="39">
        <f>I21</f>
        <v>0</v>
      </c>
      <c r="E69" s="36">
        <f>J21</f>
        <v>0</v>
      </c>
      <c r="F69" s="37">
        <f>K21</f>
        <v>0</v>
      </c>
    </row>
    <row r="70" spans="2:6" ht="15.75" x14ac:dyDescent="0.3">
      <c r="B70" s="55" t="s">
        <v>7</v>
      </c>
      <c r="C70" s="30" t="s">
        <v>15</v>
      </c>
      <c r="D70" s="38">
        <f>E22</f>
        <v>0</v>
      </c>
      <c r="E70" s="33">
        <f>F22</f>
        <v>0</v>
      </c>
      <c r="F70" s="34">
        <f>G22</f>
        <v>0</v>
      </c>
    </row>
    <row r="71" spans="2:6" ht="16.5" thickBot="1" x14ac:dyDescent="0.35">
      <c r="B71" s="54"/>
      <c r="C71" s="31" t="s">
        <v>16</v>
      </c>
      <c r="D71" s="39">
        <f>I22</f>
        <v>0</v>
      </c>
      <c r="E71" s="36">
        <f>J22</f>
        <v>0</v>
      </c>
      <c r="F71" s="37">
        <f>K22</f>
        <v>0</v>
      </c>
    </row>
    <row r="72" spans="2:6" ht="15.75" x14ac:dyDescent="0.3">
      <c r="B72" s="55" t="s">
        <v>9</v>
      </c>
      <c r="C72" s="30" t="s">
        <v>15</v>
      </c>
      <c r="D72" s="38">
        <f>E24</f>
        <v>0</v>
      </c>
      <c r="E72" s="33">
        <f>F24</f>
        <v>0</v>
      </c>
      <c r="F72" s="34">
        <f>G24</f>
        <v>0</v>
      </c>
    </row>
    <row r="73" spans="2:6" ht="16.5" thickBot="1" x14ac:dyDescent="0.35">
      <c r="B73" s="54"/>
      <c r="C73" s="31" t="s">
        <v>16</v>
      </c>
      <c r="D73" s="39">
        <f>I24</f>
        <v>0</v>
      </c>
      <c r="E73" s="36">
        <f>J24</f>
        <v>0</v>
      </c>
      <c r="F73" s="37">
        <f>K24</f>
        <v>0</v>
      </c>
    </row>
    <row r="74" spans="2:6" ht="15.75" x14ac:dyDescent="0.3">
      <c r="B74" s="43" t="s">
        <v>26</v>
      </c>
      <c r="C74" s="30" t="s">
        <v>15</v>
      </c>
      <c r="D74" s="38">
        <f>E26</f>
        <v>0</v>
      </c>
      <c r="E74" s="33">
        <f>F26</f>
        <v>0</v>
      </c>
      <c r="F74" s="34">
        <f>G26</f>
        <v>0</v>
      </c>
    </row>
    <row r="75" spans="2:6" ht="16.5" thickBot="1" x14ac:dyDescent="0.35">
      <c r="B75" s="44"/>
      <c r="C75" s="31" t="s">
        <v>16</v>
      </c>
      <c r="D75" s="39">
        <f>I26</f>
        <v>0</v>
      </c>
      <c r="E75" s="36">
        <f>J26</f>
        <v>0</v>
      </c>
      <c r="F75" s="37">
        <f>K26</f>
        <v>0</v>
      </c>
    </row>
    <row r="76" spans="2:6" ht="15.75" customHeight="1" x14ac:dyDescent="0.3">
      <c r="B76" s="45" t="s">
        <v>30</v>
      </c>
      <c r="C76" s="30" t="s">
        <v>15</v>
      </c>
      <c r="D76" s="38">
        <f>E28</f>
        <v>0</v>
      </c>
      <c r="E76" s="33">
        <f>F28</f>
        <v>0</v>
      </c>
      <c r="F76" s="34">
        <f>G28</f>
        <v>0</v>
      </c>
    </row>
    <row r="77" spans="2:6" ht="16.5" thickBot="1" x14ac:dyDescent="0.35">
      <c r="B77" s="46"/>
      <c r="C77" s="31" t="s">
        <v>16</v>
      </c>
      <c r="D77" s="39">
        <f>I28</f>
        <v>0</v>
      </c>
      <c r="E77" s="36">
        <f>J28</f>
        <v>0</v>
      </c>
      <c r="F77" s="37">
        <f>K28</f>
        <v>0</v>
      </c>
    </row>
    <row r="78" spans="2:6" ht="16.5" thickBot="1" x14ac:dyDescent="0.35">
      <c r="B78" s="40"/>
      <c r="C78" s="41"/>
      <c r="D78" s="42"/>
      <c r="E78" s="42"/>
      <c r="F78" s="42"/>
    </row>
    <row r="79" spans="2:6" ht="15" customHeight="1" x14ac:dyDescent="0.25">
      <c r="B79" s="47" t="s">
        <v>27</v>
      </c>
      <c r="C79" s="48"/>
      <c r="D79" s="48"/>
      <c r="E79" s="48"/>
      <c r="F79" s="49"/>
    </row>
    <row r="80" spans="2:6" ht="15.75" customHeight="1" thickBot="1" x14ac:dyDescent="0.3">
      <c r="B80" s="50"/>
      <c r="C80" s="51"/>
      <c r="D80" s="51"/>
      <c r="E80" s="51"/>
      <c r="F80" s="52"/>
    </row>
    <row r="81" spans="2:6" ht="45" customHeight="1" thickBot="1" x14ac:dyDescent="0.3">
      <c r="B81" s="3" t="s">
        <v>2</v>
      </c>
      <c r="C81" s="5" t="s">
        <v>12</v>
      </c>
      <c r="D81" s="9" t="s">
        <v>13</v>
      </c>
      <c r="E81" s="10" t="s">
        <v>33</v>
      </c>
      <c r="F81" s="11" t="s">
        <v>14</v>
      </c>
    </row>
    <row r="82" spans="2:6" ht="15.75" x14ac:dyDescent="0.3">
      <c r="B82" s="53" t="s">
        <v>7</v>
      </c>
      <c r="C82" s="30" t="s">
        <v>15</v>
      </c>
      <c r="D82" s="32">
        <f>E23</f>
        <v>0</v>
      </c>
      <c r="E82" s="33">
        <f>F23</f>
        <v>0</v>
      </c>
      <c r="F82" s="34">
        <f>G23</f>
        <v>0</v>
      </c>
    </row>
    <row r="83" spans="2:6" ht="16.5" thickBot="1" x14ac:dyDescent="0.35">
      <c r="B83" s="54"/>
      <c r="C83" s="31" t="s">
        <v>16</v>
      </c>
      <c r="D83" s="35">
        <f>I23</f>
        <v>0</v>
      </c>
      <c r="E83" s="36">
        <f>J23</f>
        <v>0</v>
      </c>
      <c r="F83" s="37">
        <f>K23</f>
        <v>0</v>
      </c>
    </row>
    <row r="84" spans="2:6" ht="15.75" x14ac:dyDescent="0.3">
      <c r="B84" s="55" t="s">
        <v>9</v>
      </c>
      <c r="C84" s="30" t="s">
        <v>15</v>
      </c>
      <c r="D84" s="32">
        <f>E25</f>
        <v>0</v>
      </c>
      <c r="E84" s="33">
        <f>F25</f>
        <v>0</v>
      </c>
      <c r="F84" s="34">
        <f>G25</f>
        <v>0</v>
      </c>
    </row>
    <row r="85" spans="2:6" ht="16.5" thickBot="1" x14ac:dyDescent="0.35">
      <c r="B85" s="54"/>
      <c r="C85" s="31" t="s">
        <v>16</v>
      </c>
      <c r="D85" s="35">
        <f>I25</f>
        <v>0</v>
      </c>
      <c r="E85" s="36">
        <f>J25</f>
        <v>0</v>
      </c>
      <c r="F85" s="37">
        <f>K25</f>
        <v>0</v>
      </c>
    </row>
    <row r="86" spans="2:6" ht="15.75" customHeight="1" x14ac:dyDescent="0.3">
      <c r="B86" s="43" t="s">
        <v>26</v>
      </c>
      <c r="C86" s="30" t="s">
        <v>15</v>
      </c>
      <c r="D86" s="32">
        <f>E27</f>
        <v>0</v>
      </c>
      <c r="E86" s="33">
        <f>F27</f>
        <v>0</v>
      </c>
      <c r="F86" s="34">
        <f>G27</f>
        <v>0</v>
      </c>
    </row>
    <row r="87" spans="2:6" ht="16.5" thickBot="1" x14ac:dyDescent="0.35">
      <c r="B87" s="44"/>
      <c r="C87" s="31" t="s">
        <v>16</v>
      </c>
      <c r="D87" s="35">
        <f>I27</f>
        <v>0</v>
      </c>
      <c r="E87" s="36">
        <f>J27</f>
        <v>0</v>
      </c>
      <c r="F87" s="37">
        <f>K27</f>
        <v>0</v>
      </c>
    </row>
    <row r="88" spans="2:6" ht="15.75" customHeight="1" x14ac:dyDescent="0.3">
      <c r="B88" s="45" t="s">
        <v>30</v>
      </c>
      <c r="C88" s="30" t="s">
        <v>15</v>
      </c>
      <c r="D88" s="32">
        <f>E29</f>
        <v>0</v>
      </c>
      <c r="E88" s="33">
        <f>F29</f>
        <v>0</v>
      </c>
      <c r="F88" s="34">
        <f>G29</f>
        <v>0</v>
      </c>
    </row>
    <row r="89" spans="2:6" ht="16.5" thickBot="1" x14ac:dyDescent="0.35">
      <c r="B89" s="46"/>
      <c r="C89" s="31" t="s">
        <v>16</v>
      </c>
      <c r="D89" s="35">
        <f>I29</f>
        <v>0</v>
      </c>
      <c r="E89" s="36">
        <f>J29</f>
        <v>0</v>
      </c>
      <c r="F89" s="37">
        <f>K29</f>
        <v>0</v>
      </c>
    </row>
  </sheetData>
  <mergeCells count="48">
    <mergeCell ref="B3:B4"/>
    <mergeCell ref="C3:L3"/>
    <mergeCell ref="C4:C5"/>
    <mergeCell ref="D4:D5"/>
    <mergeCell ref="E4:H4"/>
    <mergeCell ref="I4:L4"/>
    <mergeCell ref="C16:C17"/>
    <mergeCell ref="D1:F1"/>
    <mergeCell ref="J1:L1"/>
    <mergeCell ref="D2:F2"/>
    <mergeCell ref="J2:L2"/>
    <mergeCell ref="C6:C7"/>
    <mergeCell ref="C8:C9"/>
    <mergeCell ref="C10:C11"/>
    <mergeCell ref="C12:C13"/>
    <mergeCell ref="C14:C15"/>
    <mergeCell ref="B42:B43"/>
    <mergeCell ref="C19:L19"/>
    <mergeCell ref="C20:C21"/>
    <mergeCell ref="C22:C23"/>
    <mergeCell ref="C24:C25"/>
    <mergeCell ref="C26:C27"/>
    <mergeCell ref="C28:C29"/>
    <mergeCell ref="B31:F32"/>
    <mergeCell ref="B34:B35"/>
    <mergeCell ref="B36:B37"/>
    <mergeCell ref="B38:B39"/>
    <mergeCell ref="B40:B41"/>
    <mergeCell ref="B70:B71"/>
    <mergeCell ref="B44:B45"/>
    <mergeCell ref="B46:B47"/>
    <mergeCell ref="B49:F50"/>
    <mergeCell ref="B52:B53"/>
    <mergeCell ref="B54:B55"/>
    <mergeCell ref="B56:B57"/>
    <mergeCell ref="B58:B59"/>
    <mergeCell ref="B60:B61"/>
    <mergeCell ref="B63:F64"/>
    <mergeCell ref="B66:B67"/>
    <mergeCell ref="B68:B69"/>
    <mergeCell ref="B86:B87"/>
    <mergeCell ref="B88:B89"/>
    <mergeCell ref="B72:B73"/>
    <mergeCell ref="B74:B75"/>
    <mergeCell ref="B76:B77"/>
    <mergeCell ref="B79:F80"/>
    <mergeCell ref="B82:B83"/>
    <mergeCell ref="B84:B85"/>
  </mergeCells>
  <conditionalFormatting sqref="H6:H17 H20:H29">
    <cfRule type="cellIs" dxfId="2" priority="3" operator="lessThan">
      <formula>0</formula>
    </cfRule>
  </conditionalFormatting>
  <conditionalFormatting sqref="L6:L17">
    <cfRule type="cellIs" dxfId="1" priority="2" operator="lessThan">
      <formula>0</formula>
    </cfRule>
  </conditionalFormatting>
  <conditionalFormatting sqref="L20:L29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89"/>
  <sheetViews>
    <sheetView zoomScale="75" zoomScaleNormal="75" workbookViewId="0">
      <selection activeCell="K18" sqref="K18"/>
    </sheetView>
  </sheetViews>
  <sheetFormatPr defaultRowHeight="15" x14ac:dyDescent="0.25"/>
  <cols>
    <col min="2" max="2" width="16" customWidth="1"/>
    <col min="3" max="3" width="22.28515625" customWidth="1"/>
    <col min="4" max="4" width="11.28515625" customWidth="1"/>
    <col min="5" max="12" width="12.5703125" customWidth="1"/>
  </cols>
  <sheetData>
    <row r="1" spans="1:14" ht="18.75" customHeight="1" x14ac:dyDescent="0.25">
      <c r="A1" s="1"/>
      <c r="C1" s="13" t="s">
        <v>15</v>
      </c>
      <c r="D1" s="59" t="s">
        <v>41</v>
      </c>
      <c r="E1" s="60"/>
      <c r="F1" s="61"/>
      <c r="I1" s="14" t="s">
        <v>16</v>
      </c>
      <c r="J1" s="62"/>
      <c r="K1" s="63"/>
      <c r="L1" s="64"/>
    </row>
    <row r="2" spans="1:14" ht="18.75" customHeight="1" x14ac:dyDescent="0.25">
      <c r="C2" s="13" t="s">
        <v>31</v>
      </c>
      <c r="D2" s="59" t="s">
        <v>40</v>
      </c>
      <c r="E2" s="60"/>
      <c r="F2" s="61"/>
      <c r="I2" s="14" t="s">
        <v>31</v>
      </c>
      <c r="J2" s="62"/>
      <c r="K2" s="63"/>
      <c r="L2" s="64"/>
    </row>
    <row r="3" spans="1:14" ht="24" thickBot="1" x14ac:dyDescent="0.3">
      <c r="B3" s="66"/>
      <c r="C3" s="67" t="s">
        <v>24</v>
      </c>
      <c r="D3" s="67"/>
      <c r="E3" s="67"/>
      <c r="F3" s="67"/>
      <c r="G3" s="67"/>
      <c r="H3" s="67"/>
      <c r="I3" s="67"/>
      <c r="J3" s="67"/>
      <c r="K3" s="67"/>
      <c r="L3" s="67"/>
    </row>
    <row r="4" spans="1:14" ht="19.5" thickBot="1" x14ac:dyDescent="0.3">
      <c r="B4" s="66"/>
      <c r="C4" s="55" t="s">
        <v>2</v>
      </c>
      <c r="D4" s="55" t="s">
        <v>3</v>
      </c>
      <c r="E4" s="69" t="s">
        <v>0</v>
      </c>
      <c r="F4" s="70"/>
      <c r="G4" s="70"/>
      <c r="H4" s="71"/>
      <c r="I4" s="72" t="s">
        <v>1</v>
      </c>
      <c r="J4" s="73"/>
      <c r="K4" s="73"/>
      <c r="L4" s="74"/>
    </row>
    <row r="5" spans="1:14" ht="32.25" thickBot="1" x14ac:dyDescent="0.3">
      <c r="B5" s="2"/>
      <c r="C5" s="54"/>
      <c r="D5" s="68"/>
      <c r="E5" s="12" t="s">
        <v>4</v>
      </c>
      <c r="F5" s="12" t="s">
        <v>32</v>
      </c>
      <c r="G5" s="12" t="s">
        <v>5</v>
      </c>
      <c r="H5" s="12" t="s">
        <v>6</v>
      </c>
      <c r="I5" s="8" t="s">
        <v>4</v>
      </c>
      <c r="J5" s="12" t="s">
        <v>32</v>
      </c>
      <c r="K5" s="12" t="s">
        <v>5</v>
      </c>
      <c r="L5" s="15" t="s">
        <v>6</v>
      </c>
    </row>
    <row r="6" spans="1:14" ht="16.5" customHeight="1" x14ac:dyDescent="0.25">
      <c r="B6" s="2"/>
      <c r="C6" s="45" t="s">
        <v>21</v>
      </c>
      <c r="D6" s="16">
        <v>3122</v>
      </c>
      <c r="E6" s="17">
        <f>26+24</f>
        <v>50</v>
      </c>
      <c r="F6" s="18"/>
      <c r="G6" s="18">
        <f>26+22</f>
        <v>48</v>
      </c>
      <c r="H6" s="19">
        <f t="shared" ref="H6:H17" si="0">(E6-G6)+M6</f>
        <v>2</v>
      </c>
      <c r="I6" s="18">
        <f t="shared" ref="I6:I17" si="1">G6</f>
        <v>48</v>
      </c>
      <c r="J6" s="20"/>
      <c r="K6" s="17">
        <f>22+26</f>
        <v>48</v>
      </c>
      <c r="L6" s="19">
        <f t="shared" ref="L6:L17" si="2">(I6-K6)+N6</f>
        <v>0</v>
      </c>
      <c r="M6">
        <f t="shared" ref="M6:M17" si="3">F6*20</f>
        <v>0</v>
      </c>
      <c r="N6">
        <f t="shared" ref="N6:N17" si="4">J6*20</f>
        <v>0</v>
      </c>
    </row>
    <row r="7" spans="1:14" ht="15.75" customHeight="1" thickBot="1" x14ac:dyDescent="0.3">
      <c r="B7" s="2"/>
      <c r="C7" s="46"/>
      <c r="D7" s="21">
        <v>3125</v>
      </c>
      <c r="E7" s="22"/>
      <c r="F7" s="23"/>
      <c r="G7" s="23"/>
      <c r="H7" s="24">
        <f t="shared" si="0"/>
        <v>0</v>
      </c>
      <c r="I7" s="23">
        <f t="shared" si="1"/>
        <v>0</v>
      </c>
      <c r="J7" s="25"/>
      <c r="K7" s="22"/>
      <c r="L7" s="24">
        <f t="shared" si="2"/>
        <v>0</v>
      </c>
      <c r="M7">
        <f t="shared" si="3"/>
        <v>0</v>
      </c>
      <c r="N7">
        <f t="shared" si="4"/>
        <v>0</v>
      </c>
    </row>
    <row r="8" spans="1:14" ht="15.75" x14ac:dyDescent="0.25">
      <c r="B8" s="2"/>
      <c r="C8" s="45" t="s">
        <v>7</v>
      </c>
      <c r="D8" s="16" t="s">
        <v>8</v>
      </c>
      <c r="E8" s="17"/>
      <c r="F8" s="18"/>
      <c r="G8" s="18"/>
      <c r="H8" s="19">
        <f t="shared" si="0"/>
        <v>0</v>
      </c>
      <c r="I8" s="18">
        <f t="shared" si="1"/>
        <v>0</v>
      </c>
      <c r="J8" s="20"/>
      <c r="K8" s="17"/>
      <c r="L8" s="19">
        <f t="shared" si="2"/>
        <v>0</v>
      </c>
      <c r="M8">
        <f t="shared" si="3"/>
        <v>0</v>
      </c>
      <c r="N8">
        <f t="shared" si="4"/>
        <v>0</v>
      </c>
    </row>
    <row r="9" spans="1:14" ht="16.5" thickBot="1" x14ac:dyDescent="0.3">
      <c r="B9" s="2"/>
      <c r="C9" s="46"/>
      <c r="D9" s="26" t="s">
        <v>22</v>
      </c>
      <c r="E9" s="22"/>
      <c r="F9" s="23"/>
      <c r="G9" s="23"/>
      <c r="H9" s="24">
        <f t="shared" si="0"/>
        <v>0</v>
      </c>
      <c r="I9" s="23">
        <f t="shared" si="1"/>
        <v>0</v>
      </c>
      <c r="J9" s="25"/>
      <c r="K9" s="22"/>
      <c r="L9" s="24">
        <f t="shared" si="2"/>
        <v>0</v>
      </c>
      <c r="M9">
        <f t="shared" si="3"/>
        <v>0</v>
      </c>
      <c r="N9">
        <f t="shared" si="4"/>
        <v>0</v>
      </c>
    </row>
    <row r="10" spans="1:14" ht="15.75" x14ac:dyDescent="0.25">
      <c r="B10" s="2"/>
      <c r="C10" s="45" t="s">
        <v>9</v>
      </c>
      <c r="D10" s="16" t="s">
        <v>8</v>
      </c>
      <c r="E10" s="17">
        <f>17+14</f>
        <v>31</v>
      </c>
      <c r="F10" s="18">
        <v>1</v>
      </c>
      <c r="G10" s="18">
        <f>9+28</f>
        <v>37</v>
      </c>
      <c r="H10" s="19">
        <f t="shared" si="0"/>
        <v>14</v>
      </c>
      <c r="I10" s="18">
        <f t="shared" si="1"/>
        <v>37</v>
      </c>
      <c r="J10" s="20"/>
      <c r="K10" s="17">
        <f>9+28</f>
        <v>37</v>
      </c>
      <c r="L10" s="19">
        <f t="shared" si="2"/>
        <v>0</v>
      </c>
      <c r="M10">
        <f t="shared" si="3"/>
        <v>20</v>
      </c>
      <c r="N10">
        <f t="shared" si="4"/>
        <v>0</v>
      </c>
    </row>
    <row r="11" spans="1:14" ht="16.5" thickBot="1" x14ac:dyDescent="0.3">
      <c r="B11" s="2"/>
      <c r="C11" s="46"/>
      <c r="D11" s="26" t="s">
        <v>22</v>
      </c>
      <c r="E11" s="22">
        <f>20+27</f>
        <v>47</v>
      </c>
      <c r="F11" s="23"/>
      <c r="G11" s="23">
        <f>15+26</f>
        <v>41</v>
      </c>
      <c r="H11" s="24">
        <f t="shared" si="0"/>
        <v>6</v>
      </c>
      <c r="I11" s="23">
        <f t="shared" si="1"/>
        <v>41</v>
      </c>
      <c r="J11" s="25"/>
      <c r="K11" s="22">
        <f>26+15</f>
        <v>41</v>
      </c>
      <c r="L11" s="24">
        <f t="shared" si="2"/>
        <v>0</v>
      </c>
      <c r="M11">
        <f t="shared" si="3"/>
        <v>0</v>
      </c>
      <c r="N11">
        <f t="shared" si="4"/>
        <v>0</v>
      </c>
    </row>
    <row r="12" spans="1:14" ht="15.75" x14ac:dyDescent="0.25">
      <c r="B12" s="2"/>
      <c r="C12" s="65" t="s">
        <v>10</v>
      </c>
      <c r="D12" s="16" t="s">
        <v>8</v>
      </c>
      <c r="E12" s="17">
        <v>22</v>
      </c>
      <c r="F12" s="18"/>
      <c r="G12" s="18">
        <v>22</v>
      </c>
      <c r="H12" s="19">
        <f t="shared" si="0"/>
        <v>0</v>
      </c>
      <c r="I12" s="18">
        <f t="shared" si="1"/>
        <v>22</v>
      </c>
      <c r="J12" s="20"/>
      <c r="K12" s="17">
        <v>22</v>
      </c>
      <c r="L12" s="19">
        <f t="shared" si="2"/>
        <v>0</v>
      </c>
      <c r="M12">
        <f t="shared" si="3"/>
        <v>0</v>
      </c>
      <c r="N12">
        <f t="shared" si="4"/>
        <v>0</v>
      </c>
    </row>
    <row r="13" spans="1:14" ht="16.5" thickBot="1" x14ac:dyDescent="0.3">
      <c r="B13" s="2"/>
      <c r="C13" s="46"/>
      <c r="D13" s="26" t="s">
        <v>22</v>
      </c>
      <c r="E13" s="22">
        <v>15</v>
      </c>
      <c r="F13" s="23"/>
      <c r="G13" s="23">
        <v>15</v>
      </c>
      <c r="H13" s="24">
        <f t="shared" si="0"/>
        <v>0</v>
      </c>
      <c r="I13" s="23">
        <f t="shared" si="1"/>
        <v>15</v>
      </c>
      <c r="J13" s="25"/>
      <c r="K13" s="22">
        <v>15</v>
      </c>
      <c r="L13" s="24">
        <f t="shared" si="2"/>
        <v>0</v>
      </c>
      <c r="M13">
        <f t="shared" si="3"/>
        <v>0</v>
      </c>
      <c r="N13">
        <f t="shared" si="4"/>
        <v>0</v>
      </c>
    </row>
    <row r="14" spans="1:14" ht="15.75" x14ac:dyDescent="0.25">
      <c r="B14" s="2"/>
      <c r="C14" s="56" t="s">
        <v>17</v>
      </c>
      <c r="D14" s="16" t="s">
        <v>8</v>
      </c>
      <c r="E14" s="17"/>
      <c r="F14" s="18"/>
      <c r="G14" s="18"/>
      <c r="H14" s="19">
        <f t="shared" si="0"/>
        <v>0</v>
      </c>
      <c r="I14" s="18">
        <f t="shared" si="1"/>
        <v>0</v>
      </c>
      <c r="J14" s="20"/>
      <c r="K14" s="17"/>
      <c r="L14" s="19">
        <f t="shared" si="2"/>
        <v>0</v>
      </c>
      <c r="M14">
        <f t="shared" si="3"/>
        <v>0</v>
      </c>
      <c r="N14">
        <f t="shared" si="4"/>
        <v>0</v>
      </c>
    </row>
    <row r="15" spans="1:14" ht="16.5" thickBot="1" x14ac:dyDescent="0.3">
      <c r="B15" s="2"/>
      <c r="C15" s="57"/>
      <c r="D15" s="26" t="s">
        <v>22</v>
      </c>
      <c r="E15" s="22"/>
      <c r="F15" s="23"/>
      <c r="G15" s="23"/>
      <c r="H15" s="24">
        <f t="shared" si="0"/>
        <v>0</v>
      </c>
      <c r="I15" s="23">
        <f t="shared" si="1"/>
        <v>0</v>
      </c>
      <c r="J15" s="25"/>
      <c r="K15" s="22"/>
      <c r="L15" s="24">
        <f t="shared" si="2"/>
        <v>0</v>
      </c>
      <c r="M15">
        <f t="shared" si="3"/>
        <v>0</v>
      </c>
      <c r="N15">
        <f t="shared" si="4"/>
        <v>0</v>
      </c>
    </row>
    <row r="16" spans="1:14" ht="15.75" x14ac:dyDescent="0.25">
      <c r="B16" s="2"/>
      <c r="C16" s="56" t="s">
        <v>18</v>
      </c>
      <c r="D16" s="16" t="s">
        <v>8</v>
      </c>
      <c r="E16" s="18">
        <f>33+32</f>
        <v>65</v>
      </c>
      <c r="F16" s="18">
        <v>2</v>
      </c>
      <c r="G16" s="18">
        <f>29+60</f>
        <v>89</v>
      </c>
      <c r="H16" s="19">
        <f t="shared" si="0"/>
        <v>16</v>
      </c>
      <c r="I16" s="18">
        <f t="shared" si="1"/>
        <v>89</v>
      </c>
      <c r="J16" s="20"/>
      <c r="K16" s="18">
        <f>39+14</f>
        <v>53</v>
      </c>
      <c r="L16" s="19">
        <f t="shared" si="2"/>
        <v>36</v>
      </c>
      <c r="M16">
        <f t="shared" si="3"/>
        <v>40</v>
      </c>
      <c r="N16">
        <f t="shared" si="4"/>
        <v>0</v>
      </c>
    </row>
    <row r="17" spans="2:37" ht="16.5" thickBot="1" x14ac:dyDescent="0.3">
      <c r="B17" s="2"/>
      <c r="C17" s="57"/>
      <c r="D17" s="26" t="s">
        <v>22</v>
      </c>
      <c r="E17" s="23">
        <f>20+16</f>
        <v>36</v>
      </c>
      <c r="F17" s="23">
        <v>2</v>
      </c>
      <c r="G17" s="23">
        <f>26+27</f>
        <v>53</v>
      </c>
      <c r="H17" s="24">
        <f t="shared" si="0"/>
        <v>23</v>
      </c>
      <c r="I17" s="23">
        <f t="shared" si="1"/>
        <v>53</v>
      </c>
      <c r="J17" s="25"/>
      <c r="K17" s="23">
        <f>9+10</f>
        <v>19</v>
      </c>
      <c r="L17" s="24">
        <f t="shared" si="2"/>
        <v>34</v>
      </c>
      <c r="M17">
        <f t="shared" si="3"/>
        <v>40</v>
      </c>
      <c r="N17">
        <f t="shared" si="4"/>
        <v>0</v>
      </c>
    </row>
    <row r="18" spans="2:37" ht="15.75" x14ac:dyDescent="0.25">
      <c r="B18" s="2"/>
      <c r="C18" s="7"/>
      <c r="D18" s="6"/>
      <c r="E18" s="7"/>
      <c r="F18" s="7"/>
      <c r="G18" s="7"/>
      <c r="H18" s="7"/>
      <c r="I18" s="7"/>
      <c r="J18" s="7"/>
      <c r="K18" s="7"/>
      <c r="L18" s="7"/>
    </row>
    <row r="19" spans="2:37" ht="24" thickBot="1" x14ac:dyDescent="0.3">
      <c r="B19" s="2"/>
      <c r="C19" s="58" t="s">
        <v>11</v>
      </c>
      <c r="D19" s="58"/>
      <c r="E19" s="58"/>
      <c r="F19" s="58"/>
      <c r="G19" s="58"/>
      <c r="H19" s="58"/>
      <c r="I19" s="58"/>
      <c r="J19" s="58"/>
      <c r="K19" s="58"/>
      <c r="L19" s="58"/>
    </row>
    <row r="20" spans="2:37" ht="15.75" x14ac:dyDescent="0.25">
      <c r="B20" s="2"/>
      <c r="C20" s="45" t="s">
        <v>21</v>
      </c>
      <c r="D20" s="27">
        <v>3122</v>
      </c>
      <c r="E20" s="18"/>
      <c r="F20" s="18"/>
      <c r="G20" s="18"/>
      <c r="H20" s="19">
        <f t="shared" ref="H20:H29" si="5">(E20-G20)+M20</f>
        <v>0</v>
      </c>
      <c r="I20" s="18">
        <f t="shared" ref="I20:I29" si="6">G20</f>
        <v>0</v>
      </c>
      <c r="J20" s="18"/>
      <c r="K20" s="28"/>
      <c r="L20" s="19">
        <f t="shared" ref="L20:L29" si="7">(I20-K20)+N20</f>
        <v>0</v>
      </c>
      <c r="M20">
        <f t="shared" ref="M20:M29" si="8">F20*20</f>
        <v>0</v>
      </c>
      <c r="N20">
        <f t="shared" ref="N20:N29" si="9">J20*20</f>
        <v>0</v>
      </c>
    </row>
    <row r="21" spans="2:37" ht="16.5" thickBot="1" x14ac:dyDescent="0.3">
      <c r="B21" s="2"/>
      <c r="C21" s="46"/>
      <c r="D21" s="21">
        <v>3125</v>
      </c>
      <c r="E21" s="29"/>
      <c r="F21" s="23"/>
      <c r="G21" s="29"/>
      <c r="H21" s="24">
        <f t="shared" si="5"/>
        <v>0</v>
      </c>
      <c r="I21" s="23">
        <f t="shared" si="6"/>
        <v>0</v>
      </c>
      <c r="J21" s="23"/>
      <c r="K21" s="29"/>
      <c r="L21" s="24">
        <f t="shared" si="7"/>
        <v>0</v>
      </c>
      <c r="M21">
        <f t="shared" si="8"/>
        <v>0</v>
      </c>
      <c r="N21">
        <f t="shared" si="9"/>
        <v>0</v>
      </c>
    </row>
    <row r="22" spans="2:37" ht="15.75" x14ac:dyDescent="0.25">
      <c r="B22" s="2"/>
      <c r="C22" s="45" t="s">
        <v>7</v>
      </c>
      <c r="D22" s="16" t="s">
        <v>8</v>
      </c>
      <c r="E22" s="28"/>
      <c r="F22" s="18"/>
      <c r="G22" s="28"/>
      <c r="H22" s="19">
        <f t="shared" si="5"/>
        <v>0</v>
      </c>
      <c r="I22" s="18">
        <f>G22</f>
        <v>0</v>
      </c>
      <c r="J22" s="18"/>
      <c r="K22" s="28"/>
      <c r="L22" s="19">
        <f t="shared" si="7"/>
        <v>0</v>
      </c>
      <c r="M22">
        <f t="shared" si="8"/>
        <v>0</v>
      </c>
      <c r="N22">
        <f t="shared" si="9"/>
        <v>0</v>
      </c>
    </row>
    <row r="23" spans="2:37" ht="16.5" thickBot="1" x14ac:dyDescent="0.3">
      <c r="B23" s="2"/>
      <c r="C23" s="46"/>
      <c r="D23" s="26" t="s">
        <v>22</v>
      </c>
      <c r="E23" s="29"/>
      <c r="F23" s="23"/>
      <c r="G23" s="29"/>
      <c r="H23" s="24">
        <f t="shared" si="5"/>
        <v>0</v>
      </c>
      <c r="I23" s="23">
        <f t="shared" si="6"/>
        <v>0</v>
      </c>
      <c r="J23" s="23"/>
      <c r="K23" s="29"/>
      <c r="L23" s="24">
        <f t="shared" si="7"/>
        <v>0</v>
      </c>
      <c r="M23">
        <f t="shared" si="8"/>
        <v>0</v>
      </c>
      <c r="N23">
        <f t="shared" si="9"/>
        <v>0</v>
      </c>
    </row>
    <row r="24" spans="2:37" ht="15.75" x14ac:dyDescent="0.25">
      <c r="B24" s="2"/>
      <c r="C24" s="45" t="s">
        <v>9</v>
      </c>
      <c r="D24" s="16" t="s">
        <v>8</v>
      </c>
      <c r="E24" s="28"/>
      <c r="F24" s="18"/>
      <c r="G24" s="28"/>
      <c r="H24" s="19">
        <f t="shared" si="5"/>
        <v>0</v>
      </c>
      <c r="I24" s="18">
        <f t="shared" si="6"/>
        <v>0</v>
      </c>
      <c r="J24" s="18"/>
      <c r="K24" s="28"/>
      <c r="L24" s="19">
        <f t="shared" si="7"/>
        <v>0</v>
      </c>
      <c r="M24">
        <f t="shared" si="8"/>
        <v>0</v>
      </c>
      <c r="N24">
        <f t="shared" si="9"/>
        <v>0</v>
      </c>
    </row>
    <row r="25" spans="2:37" ht="16.5" thickBot="1" x14ac:dyDescent="0.3">
      <c r="B25" s="2"/>
      <c r="C25" s="46"/>
      <c r="D25" s="26" t="s">
        <v>22</v>
      </c>
      <c r="E25" s="29"/>
      <c r="F25" s="23"/>
      <c r="G25" s="29"/>
      <c r="H25" s="24">
        <f t="shared" si="5"/>
        <v>0</v>
      </c>
      <c r="I25" s="23">
        <f t="shared" si="6"/>
        <v>0</v>
      </c>
      <c r="J25" s="23"/>
      <c r="K25" s="29"/>
      <c r="L25" s="24">
        <f t="shared" si="7"/>
        <v>0</v>
      </c>
      <c r="M25">
        <f t="shared" si="8"/>
        <v>0</v>
      </c>
      <c r="N25">
        <f t="shared" si="9"/>
        <v>0</v>
      </c>
    </row>
    <row r="26" spans="2:37" ht="15.75" x14ac:dyDescent="0.25">
      <c r="B26" s="2"/>
      <c r="C26" s="45" t="s">
        <v>23</v>
      </c>
      <c r="D26" s="16" t="s">
        <v>8</v>
      </c>
      <c r="E26" s="28"/>
      <c r="F26" s="18"/>
      <c r="G26" s="28"/>
      <c r="H26" s="19">
        <f t="shared" si="5"/>
        <v>0</v>
      </c>
      <c r="I26" s="18">
        <f t="shared" si="6"/>
        <v>0</v>
      </c>
      <c r="J26" s="18"/>
      <c r="K26" s="28"/>
      <c r="L26" s="19">
        <f t="shared" si="7"/>
        <v>0</v>
      </c>
      <c r="M26">
        <f t="shared" si="8"/>
        <v>0</v>
      </c>
      <c r="N26">
        <f t="shared" si="9"/>
        <v>0</v>
      </c>
    </row>
    <row r="27" spans="2:37" ht="16.5" thickBot="1" x14ac:dyDescent="0.3">
      <c r="B27" s="2"/>
      <c r="C27" s="46"/>
      <c r="D27" s="26" t="s">
        <v>22</v>
      </c>
      <c r="E27" s="29"/>
      <c r="F27" s="23"/>
      <c r="G27" s="29"/>
      <c r="H27" s="24">
        <f t="shared" si="5"/>
        <v>0</v>
      </c>
      <c r="I27" s="23">
        <f t="shared" si="6"/>
        <v>0</v>
      </c>
      <c r="J27" s="23"/>
      <c r="K27" s="29"/>
      <c r="L27" s="24">
        <f t="shared" si="7"/>
        <v>0</v>
      </c>
      <c r="M27">
        <f t="shared" si="8"/>
        <v>0</v>
      </c>
      <c r="N27">
        <f t="shared" si="9"/>
        <v>0</v>
      </c>
    </row>
    <row r="28" spans="2:37" ht="15.75" x14ac:dyDescent="0.25">
      <c r="B28" s="2"/>
      <c r="C28" s="56" t="s">
        <v>18</v>
      </c>
      <c r="D28" s="16" t="s">
        <v>8</v>
      </c>
      <c r="E28" s="28"/>
      <c r="F28" s="18"/>
      <c r="G28" s="28"/>
      <c r="H28" s="19">
        <f t="shared" si="5"/>
        <v>0</v>
      </c>
      <c r="I28" s="18">
        <f t="shared" si="6"/>
        <v>0</v>
      </c>
      <c r="J28" s="18"/>
      <c r="K28" s="28"/>
      <c r="L28" s="19">
        <f t="shared" si="7"/>
        <v>0</v>
      </c>
      <c r="M28">
        <f t="shared" si="8"/>
        <v>0</v>
      </c>
      <c r="N28">
        <f t="shared" si="9"/>
        <v>0</v>
      </c>
    </row>
    <row r="29" spans="2:37" ht="16.5" thickBot="1" x14ac:dyDescent="0.3">
      <c r="B29" s="2"/>
      <c r="C29" s="57"/>
      <c r="D29" s="26" t="s">
        <v>22</v>
      </c>
      <c r="E29" s="29"/>
      <c r="F29" s="23"/>
      <c r="G29" s="29"/>
      <c r="H29" s="24">
        <f t="shared" si="5"/>
        <v>0</v>
      </c>
      <c r="I29" s="23">
        <f t="shared" si="6"/>
        <v>0</v>
      </c>
      <c r="J29" s="23"/>
      <c r="K29" s="29"/>
      <c r="L29" s="24">
        <f t="shared" si="7"/>
        <v>0</v>
      </c>
      <c r="M29">
        <f t="shared" si="8"/>
        <v>0</v>
      </c>
      <c r="N29">
        <f t="shared" si="9"/>
        <v>0</v>
      </c>
    </row>
    <row r="30" spans="2:37" ht="15.75" thickBot="1" x14ac:dyDescent="0.3"/>
    <row r="31" spans="2:37" ht="15" customHeight="1" x14ac:dyDescent="0.25">
      <c r="B31" s="47" t="s">
        <v>19</v>
      </c>
      <c r="C31" s="48"/>
      <c r="D31" s="48"/>
      <c r="E31" s="48"/>
      <c r="F31" s="49"/>
    </row>
    <row r="32" spans="2:37" s="4" customFormat="1" ht="15" customHeight="1" thickBot="1" x14ac:dyDescent="0.3">
      <c r="B32" s="50"/>
      <c r="C32" s="51"/>
      <c r="D32" s="51"/>
      <c r="E32" s="51"/>
      <c r="F32" s="5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</row>
    <row r="33" spans="2:37" s="4" customFormat="1" ht="45" customHeight="1" thickBot="1" x14ac:dyDescent="0.3">
      <c r="B33" s="3" t="s">
        <v>2</v>
      </c>
      <c r="C33" s="5" t="s">
        <v>12</v>
      </c>
      <c r="D33" s="9" t="s">
        <v>13</v>
      </c>
      <c r="E33" s="10" t="s">
        <v>33</v>
      </c>
      <c r="F33" s="11" t="s">
        <v>14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</row>
    <row r="34" spans="2:37" s="4" customFormat="1" ht="15" customHeight="1" x14ac:dyDescent="0.3">
      <c r="B34" s="43" t="s">
        <v>28</v>
      </c>
      <c r="C34" s="30" t="s">
        <v>15</v>
      </c>
      <c r="D34" s="32">
        <f>E6</f>
        <v>50</v>
      </c>
      <c r="E34" s="33">
        <f>F6</f>
        <v>0</v>
      </c>
      <c r="F34" s="34">
        <f>G6</f>
        <v>48</v>
      </c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</row>
    <row r="35" spans="2:37" s="4" customFormat="1" ht="15.75" customHeight="1" thickBot="1" x14ac:dyDescent="0.35">
      <c r="B35" s="44"/>
      <c r="C35" s="31" t="s">
        <v>16</v>
      </c>
      <c r="D35" s="35">
        <f>I6</f>
        <v>48</v>
      </c>
      <c r="E35" s="36">
        <f>J6</f>
        <v>0</v>
      </c>
      <c r="F35" s="37">
        <f>K6</f>
        <v>48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</row>
    <row r="36" spans="2:37" s="4" customFormat="1" ht="15.75" customHeight="1" x14ac:dyDescent="0.3">
      <c r="B36" s="43" t="s">
        <v>29</v>
      </c>
      <c r="C36" s="30" t="s">
        <v>15</v>
      </c>
      <c r="D36" s="38">
        <f>E7</f>
        <v>0</v>
      </c>
      <c r="E36" s="33">
        <f>F7</f>
        <v>0</v>
      </c>
      <c r="F36" s="34">
        <f>G7</f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</row>
    <row r="37" spans="2:37" s="4" customFormat="1" ht="15.75" customHeight="1" thickBot="1" x14ac:dyDescent="0.35">
      <c r="B37" s="44"/>
      <c r="C37" s="31" t="s">
        <v>16</v>
      </c>
      <c r="D37" s="39">
        <f>I7</f>
        <v>0</v>
      </c>
      <c r="E37" s="36">
        <f>J7</f>
        <v>0</v>
      </c>
      <c r="F37" s="37">
        <f>K7</f>
        <v>0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</row>
    <row r="38" spans="2:37" ht="15.75" x14ac:dyDescent="0.3">
      <c r="B38" s="55" t="s">
        <v>7</v>
      </c>
      <c r="C38" s="30" t="s">
        <v>15</v>
      </c>
      <c r="D38" s="38">
        <f>E8</f>
        <v>0</v>
      </c>
      <c r="E38" s="33">
        <f>F8</f>
        <v>0</v>
      </c>
      <c r="F38" s="34">
        <f>G8</f>
        <v>0</v>
      </c>
    </row>
    <row r="39" spans="2:37" ht="16.5" thickBot="1" x14ac:dyDescent="0.35">
      <c r="B39" s="54"/>
      <c r="C39" s="31" t="s">
        <v>16</v>
      </c>
      <c r="D39" s="39">
        <f>I8</f>
        <v>0</v>
      </c>
      <c r="E39" s="36">
        <f>J8</f>
        <v>0</v>
      </c>
      <c r="F39" s="37">
        <f>K8</f>
        <v>0</v>
      </c>
    </row>
    <row r="40" spans="2:37" ht="15.75" x14ac:dyDescent="0.3">
      <c r="B40" s="55" t="s">
        <v>9</v>
      </c>
      <c r="C40" s="30" t="s">
        <v>15</v>
      </c>
      <c r="D40" s="38">
        <f>E10</f>
        <v>31</v>
      </c>
      <c r="E40" s="33">
        <f>F10</f>
        <v>1</v>
      </c>
      <c r="F40" s="34">
        <f>G10</f>
        <v>37</v>
      </c>
    </row>
    <row r="41" spans="2:37" ht="16.5" thickBot="1" x14ac:dyDescent="0.35">
      <c r="B41" s="54"/>
      <c r="C41" s="31" t="s">
        <v>16</v>
      </c>
      <c r="D41" s="39">
        <f>I10</f>
        <v>37</v>
      </c>
      <c r="E41" s="36">
        <f>J10</f>
        <v>0</v>
      </c>
      <c r="F41" s="37">
        <f>K10</f>
        <v>37</v>
      </c>
    </row>
    <row r="42" spans="2:37" ht="15.75" x14ac:dyDescent="0.3">
      <c r="B42" s="55" t="s">
        <v>10</v>
      </c>
      <c r="C42" s="30" t="s">
        <v>15</v>
      </c>
      <c r="D42" s="38">
        <f>E12</f>
        <v>22</v>
      </c>
      <c r="E42" s="33">
        <f>F12</f>
        <v>0</v>
      </c>
      <c r="F42" s="34">
        <f>G12</f>
        <v>22</v>
      </c>
    </row>
    <row r="43" spans="2:37" ht="16.5" thickBot="1" x14ac:dyDescent="0.35">
      <c r="B43" s="54"/>
      <c r="C43" s="31" t="s">
        <v>16</v>
      </c>
      <c r="D43" s="39">
        <f>I12</f>
        <v>22</v>
      </c>
      <c r="E43" s="36">
        <f>J12</f>
        <v>0</v>
      </c>
      <c r="F43" s="37">
        <f>K12</f>
        <v>22</v>
      </c>
    </row>
    <row r="44" spans="2:37" ht="15.75" x14ac:dyDescent="0.3">
      <c r="B44" s="55" t="s">
        <v>17</v>
      </c>
      <c r="C44" s="30" t="s">
        <v>15</v>
      </c>
      <c r="D44" s="38">
        <f>E14</f>
        <v>0</v>
      </c>
      <c r="E44" s="33">
        <f>F14</f>
        <v>0</v>
      </c>
      <c r="F44" s="34">
        <f>G14</f>
        <v>0</v>
      </c>
    </row>
    <row r="45" spans="2:37" ht="16.5" thickBot="1" x14ac:dyDescent="0.35">
      <c r="B45" s="54"/>
      <c r="C45" s="31" t="s">
        <v>16</v>
      </c>
      <c r="D45" s="39">
        <f>I14</f>
        <v>0</v>
      </c>
      <c r="E45" s="36">
        <f>J14</f>
        <v>0</v>
      </c>
      <c r="F45" s="37">
        <f>K14</f>
        <v>0</v>
      </c>
    </row>
    <row r="46" spans="2:37" ht="15.75" x14ac:dyDescent="0.3">
      <c r="B46" s="55" t="s">
        <v>18</v>
      </c>
      <c r="C46" s="30" t="s">
        <v>15</v>
      </c>
      <c r="D46" s="38">
        <f>E16</f>
        <v>65</v>
      </c>
      <c r="E46" s="33">
        <f>F16</f>
        <v>2</v>
      </c>
      <c r="F46" s="34">
        <f>G16</f>
        <v>89</v>
      </c>
    </row>
    <row r="47" spans="2:37" ht="16.5" thickBot="1" x14ac:dyDescent="0.35">
      <c r="B47" s="54"/>
      <c r="C47" s="31" t="s">
        <v>16</v>
      </c>
      <c r="D47" s="39">
        <f>I16</f>
        <v>89</v>
      </c>
      <c r="E47" s="36">
        <f>J17</f>
        <v>0</v>
      </c>
      <c r="F47" s="37">
        <f>K16</f>
        <v>53</v>
      </c>
    </row>
    <row r="48" spans="2:37" ht="15.75" thickBot="1" x14ac:dyDescent="0.3"/>
    <row r="49" spans="2:6" ht="15" customHeight="1" x14ac:dyDescent="0.25">
      <c r="B49" s="47" t="s">
        <v>20</v>
      </c>
      <c r="C49" s="48"/>
      <c r="D49" s="48"/>
      <c r="E49" s="48"/>
      <c r="F49" s="49"/>
    </row>
    <row r="50" spans="2:6" ht="15.75" customHeight="1" thickBot="1" x14ac:dyDescent="0.3">
      <c r="B50" s="50"/>
      <c r="C50" s="51"/>
      <c r="D50" s="51"/>
      <c r="E50" s="51"/>
      <c r="F50" s="52"/>
    </row>
    <row r="51" spans="2:6" ht="45" customHeight="1" thickBot="1" x14ac:dyDescent="0.3">
      <c r="B51" s="3" t="s">
        <v>2</v>
      </c>
      <c r="C51" s="5" t="s">
        <v>12</v>
      </c>
      <c r="D51" s="9" t="s">
        <v>13</v>
      </c>
      <c r="E51" s="10" t="s">
        <v>33</v>
      </c>
      <c r="F51" s="11" t="s">
        <v>14</v>
      </c>
    </row>
    <row r="52" spans="2:6" ht="15.75" x14ac:dyDescent="0.3">
      <c r="B52" s="55" t="s">
        <v>7</v>
      </c>
      <c r="C52" s="30" t="s">
        <v>15</v>
      </c>
      <c r="D52" s="38">
        <f>E9</f>
        <v>0</v>
      </c>
      <c r="E52" s="33">
        <f>F9</f>
        <v>0</v>
      </c>
      <c r="F52" s="34">
        <f>G9</f>
        <v>0</v>
      </c>
    </row>
    <row r="53" spans="2:6" ht="16.5" thickBot="1" x14ac:dyDescent="0.35">
      <c r="B53" s="54"/>
      <c r="C53" s="31" t="s">
        <v>16</v>
      </c>
      <c r="D53" s="39">
        <f>I9</f>
        <v>0</v>
      </c>
      <c r="E53" s="36">
        <f>J9</f>
        <v>0</v>
      </c>
      <c r="F53" s="37">
        <f>K9</f>
        <v>0</v>
      </c>
    </row>
    <row r="54" spans="2:6" ht="15.75" x14ac:dyDescent="0.3">
      <c r="B54" s="55" t="s">
        <v>9</v>
      </c>
      <c r="C54" s="30" t="s">
        <v>15</v>
      </c>
      <c r="D54" s="38">
        <f>E11</f>
        <v>47</v>
      </c>
      <c r="E54" s="33">
        <f>F11</f>
        <v>0</v>
      </c>
      <c r="F54" s="34">
        <f>G11</f>
        <v>41</v>
      </c>
    </row>
    <row r="55" spans="2:6" ht="16.5" thickBot="1" x14ac:dyDescent="0.35">
      <c r="B55" s="54"/>
      <c r="C55" s="31" t="s">
        <v>16</v>
      </c>
      <c r="D55" s="39">
        <f>I11</f>
        <v>41</v>
      </c>
      <c r="E55" s="36">
        <f>J11</f>
        <v>0</v>
      </c>
      <c r="F55" s="37">
        <f>K11</f>
        <v>41</v>
      </c>
    </row>
    <row r="56" spans="2:6" ht="15.75" x14ac:dyDescent="0.3">
      <c r="B56" s="55" t="s">
        <v>10</v>
      </c>
      <c r="C56" s="30" t="s">
        <v>15</v>
      </c>
      <c r="D56" s="38">
        <f>E13</f>
        <v>15</v>
      </c>
      <c r="E56" s="33">
        <f>F13</f>
        <v>0</v>
      </c>
      <c r="F56" s="34">
        <f>G13</f>
        <v>15</v>
      </c>
    </row>
    <row r="57" spans="2:6" ht="16.5" thickBot="1" x14ac:dyDescent="0.35">
      <c r="B57" s="54"/>
      <c r="C57" s="31" t="s">
        <v>16</v>
      </c>
      <c r="D57" s="39">
        <f>I13</f>
        <v>15</v>
      </c>
      <c r="E57" s="36">
        <f>J13</f>
        <v>0</v>
      </c>
      <c r="F57" s="37">
        <f>K13</f>
        <v>15</v>
      </c>
    </row>
    <row r="58" spans="2:6" ht="15.75" x14ac:dyDescent="0.3">
      <c r="B58" s="55" t="s">
        <v>17</v>
      </c>
      <c r="C58" s="30" t="s">
        <v>15</v>
      </c>
      <c r="D58" s="38">
        <f>E15</f>
        <v>0</v>
      </c>
      <c r="E58" s="33">
        <f>F15</f>
        <v>0</v>
      </c>
      <c r="F58" s="34">
        <f>G15</f>
        <v>0</v>
      </c>
    </row>
    <row r="59" spans="2:6" ht="16.5" thickBot="1" x14ac:dyDescent="0.35">
      <c r="B59" s="54"/>
      <c r="C59" s="31" t="s">
        <v>16</v>
      </c>
      <c r="D59" s="39">
        <f>I15</f>
        <v>0</v>
      </c>
      <c r="E59" s="36">
        <f>J15</f>
        <v>0</v>
      </c>
      <c r="F59" s="37">
        <f>K15</f>
        <v>0</v>
      </c>
    </row>
    <row r="60" spans="2:6" ht="15.75" x14ac:dyDescent="0.3">
      <c r="B60" s="55" t="s">
        <v>18</v>
      </c>
      <c r="C60" s="30" t="s">
        <v>15</v>
      </c>
      <c r="D60" s="38">
        <f>E17</f>
        <v>36</v>
      </c>
      <c r="E60" s="33">
        <f>F17</f>
        <v>2</v>
      </c>
      <c r="F60" s="34">
        <f>G17</f>
        <v>53</v>
      </c>
    </row>
    <row r="61" spans="2:6" ht="16.5" thickBot="1" x14ac:dyDescent="0.35">
      <c r="B61" s="54"/>
      <c r="C61" s="31" t="s">
        <v>16</v>
      </c>
      <c r="D61" s="39">
        <f>I17</f>
        <v>53</v>
      </c>
      <c r="E61" s="36">
        <f>J17</f>
        <v>0</v>
      </c>
      <c r="F61" s="37">
        <f>K17</f>
        <v>19</v>
      </c>
    </row>
    <row r="62" spans="2:6" ht="15.75" thickBot="1" x14ac:dyDescent="0.3"/>
    <row r="63" spans="2:6" ht="15" customHeight="1" x14ac:dyDescent="0.25">
      <c r="B63" s="47" t="s">
        <v>25</v>
      </c>
      <c r="C63" s="48"/>
      <c r="D63" s="48"/>
      <c r="E63" s="48"/>
      <c r="F63" s="49"/>
    </row>
    <row r="64" spans="2:6" ht="15.75" customHeight="1" thickBot="1" x14ac:dyDescent="0.3">
      <c r="B64" s="50"/>
      <c r="C64" s="51"/>
      <c r="D64" s="51"/>
      <c r="E64" s="51"/>
      <c r="F64" s="52"/>
    </row>
    <row r="65" spans="2:6" ht="45" customHeight="1" thickBot="1" x14ac:dyDescent="0.3">
      <c r="B65" s="3" t="s">
        <v>2</v>
      </c>
      <c r="C65" s="5" t="s">
        <v>12</v>
      </c>
      <c r="D65" s="9" t="s">
        <v>13</v>
      </c>
      <c r="E65" s="10" t="s">
        <v>33</v>
      </c>
      <c r="F65" s="11" t="s">
        <v>14</v>
      </c>
    </row>
    <row r="66" spans="2:6" ht="15.75" x14ac:dyDescent="0.3">
      <c r="B66" s="43" t="s">
        <v>28</v>
      </c>
      <c r="C66" s="30" t="s">
        <v>15</v>
      </c>
      <c r="D66" s="38">
        <f>E20</f>
        <v>0</v>
      </c>
      <c r="E66" s="33">
        <f>F20</f>
        <v>0</v>
      </c>
      <c r="F66" s="34">
        <f>G20</f>
        <v>0</v>
      </c>
    </row>
    <row r="67" spans="2:6" ht="16.5" thickBot="1" x14ac:dyDescent="0.35">
      <c r="B67" s="44"/>
      <c r="C67" s="31" t="s">
        <v>16</v>
      </c>
      <c r="D67" s="39">
        <f>I20</f>
        <v>0</v>
      </c>
      <c r="E67" s="36">
        <f>J20</f>
        <v>0</v>
      </c>
      <c r="F67" s="37">
        <f>K20</f>
        <v>0</v>
      </c>
    </row>
    <row r="68" spans="2:6" ht="15.75" x14ac:dyDescent="0.3">
      <c r="B68" s="43" t="s">
        <v>29</v>
      </c>
      <c r="C68" s="30" t="s">
        <v>15</v>
      </c>
      <c r="D68" s="38">
        <f>E21</f>
        <v>0</v>
      </c>
      <c r="E68" s="33">
        <f>F21</f>
        <v>0</v>
      </c>
      <c r="F68" s="34">
        <f>G21</f>
        <v>0</v>
      </c>
    </row>
    <row r="69" spans="2:6" ht="16.5" thickBot="1" x14ac:dyDescent="0.35">
      <c r="B69" s="44"/>
      <c r="C69" s="31" t="s">
        <v>16</v>
      </c>
      <c r="D69" s="39">
        <f>I21</f>
        <v>0</v>
      </c>
      <c r="E69" s="36">
        <f>J21</f>
        <v>0</v>
      </c>
      <c r="F69" s="37">
        <f>K21</f>
        <v>0</v>
      </c>
    </row>
    <row r="70" spans="2:6" ht="15.75" x14ac:dyDescent="0.3">
      <c r="B70" s="55" t="s">
        <v>7</v>
      </c>
      <c r="C70" s="30" t="s">
        <v>15</v>
      </c>
      <c r="D70" s="38">
        <f>E22</f>
        <v>0</v>
      </c>
      <c r="E70" s="33">
        <f>F22</f>
        <v>0</v>
      </c>
      <c r="F70" s="34">
        <f>G22</f>
        <v>0</v>
      </c>
    </row>
    <row r="71" spans="2:6" ht="16.5" thickBot="1" x14ac:dyDescent="0.35">
      <c r="B71" s="54"/>
      <c r="C71" s="31" t="s">
        <v>16</v>
      </c>
      <c r="D71" s="39">
        <f>I22</f>
        <v>0</v>
      </c>
      <c r="E71" s="36">
        <f>J22</f>
        <v>0</v>
      </c>
      <c r="F71" s="37">
        <f>K22</f>
        <v>0</v>
      </c>
    </row>
    <row r="72" spans="2:6" ht="15.75" x14ac:dyDescent="0.3">
      <c r="B72" s="55" t="s">
        <v>9</v>
      </c>
      <c r="C72" s="30" t="s">
        <v>15</v>
      </c>
      <c r="D72" s="38">
        <f>E24</f>
        <v>0</v>
      </c>
      <c r="E72" s="33">
        <f>F24</f>
        <v>0</v>
      </c>
      <c r="F72" s="34">
        <f>G24</f>
        <v>0</v>
      </c>
    </row>
    <row r="73" spans="2:6" ht="16.5" thickBot="1" x14ac:dyDescent="0.35">
      <c r="B73" s="54"/>
      <c r="C73" s="31" t="s">
        <v>16</v>
      </c>
      <c r="D73" s="39">
        <f>I24</f>
        <v>0</v>
      </c>
      <c r="E73" s="36">
        <f>J24</f>
        <v>0</v>
      </c>
      <c r="F73" s="37">
        <f>K24</f>
        <v>0</v>
      </c>
    </row>
    <row r="74" spans="2:6" ht="15.75" x14ac:dyDescent="0.3">
      <c r="B74" s="43" t="s">
        <v>26</v>
      </c>
      <c r="C74" s="30" t="s">
        <v>15</v>
      </c>
      <c r="D74" s="38">
        <f>E26</f>
        <v>0</v>
      </c>
      <c r="E74" s="33">
        <f>F26</f>
        <v>0</v>
      </c>
      <c r="F74" s="34">
        <f>G26</f>
        <v>0</v>
      </c>
    </row>
    <row r="75" spans="2:6" ht="16.5" thickBot="1" x14ac:dyDescent="0.35">
      <c r="B75" s="44"/>
      <c r="C75" s="31" t="s">
        <v>16</v>
      </c>
      <c r="D75" s="39">
        <f>I26</f>
        <v>0</v>
      </c>
      <c r="E75" s="36">
        <f>J26</f>
        <v>0</v>
      </c>
      <c r="F75" s="37">
        <f>K26</f>
        <v>0</v>
      </c>
    </row>
    <row r="76" spans="2:6" ht="15.75" customHeight="1" x14ac:dyDescent="0.3">
      <c r="B76" s="45" t="s">
        <v>30</v>
      </c>
      <c r="C76" s="30" t="s">
        <v>15</v>
      </c>
      <c r="D76" s="38">
        <f>E28</f>
        <v>0</v>
      </c>
      <c r="E76" s="33">
        <f>F28</f>
        <v>0</v>
      </c>
      <c r="F76" s="34">
        <f>G28</f>
        <v>0</v>
      </c>
    </row>
    <row r="77" spans="2:6" ht="16.5" thickBot="1" x14ac:dyDescent="0.35">
      <c r="B77" s="46"/>
      <c r="C77" s="31" t="s">
        <v>16</v>
      </c>
      <c r="D77" s="39">
        <f>I28</f>
        <v>0</v>
      </c>
      <c r="E77" s="36">
        <f>J28</f>
        <v>0</v>
      </c>
      <c r="F77" s="37">
        <f>K28</f>
        <v>0</v>
      </c>
    </row>
    <row r="78" spans="2:6" ht="16.5" thickBot="1" x14ac:dyDescent="0.35">
      <c r="B78" s="40"/>
      <c r="C78" s="41"/>
      <c r="D78" s="42"/>
      <c r="E78" s="42"/>
      <c r="F78" s="42"/>
    </row>
    <row r="79" spans="2:6" ht="15" customHeight="1" x14ac:dyDescent="0.25">
      <c r="B79" s="47" t="s">
        <v>27</v>
      </c>
      <c r="C79" s="48"/>
      <c r="D79" s="48"/>
      <c r="E79" s="48"/>
      <c r="F79" s="49"/>
    </row>
    <row r="80" spans="2:6" ht="15.75" customHeight="1" thickBot="1" x14ac:dyDescent="0.3">
      <c r="B80" s="50"/>
      <c r="C80" s="51"/>
      <c r="D80" s="51"/>
      <c r="E80" s="51"/>
      <c r="F80" s="52"/>
    </row>
    <row r="81" spans="2:6" ht="45" customHeight="1" thickBot="1" x14ac:dyDescent="0.3">
      <c r="B81" s="3" t="s">
        <v>2</v>
      </c>
      <c r="C81" s="5" t="s">
        <v>12</v>
      </c>
      <c r="D81" s="9" t="s">
        <v>13</v>
      </c>
      <c r="E81" s="10" t="s">
        <v>33</v>
      </c>
      <c r="F81" s="11" t="s">
        <v>14</v>
      </c>
    </row>
    <row r="82" spans="2:6" ht="15.75" x14ac:dyDescent="0.3">
      <c r="B82" s="53" t="s">
        <v>7</v>
      </c>
      <c r="C82" s="30" t="s">
        <v>15</v>
      </c>
      <c r="D82" s="32">
        <f>E23</f>
        <v>0</v>
      </c>
      <c r="E82" s="33">
        <f>F23</f>
        <v>0</v>
      </c>
      <c r="F82" s="34">
        <f>G23</f>
        <v>0</v>
      </c>
    </row>
    <row r="83" spans="2:6" ht="16.5" thickBot="1" x14ac:dyDescent="0.35">
      <c r="B83" s="54"/>
      <c r="C83" s="31" t="s">
        <v>16</v>
      </c>
      <c r="D83" s="35">
        <f>I23</f>
        <v>0</v>
      </c>
      <c r="E83" s="36">
        <f>J23</f>
        <v>0</v>
      </c>
      <c r="F83" s="37">
        <f>K23</f>
        <v>0</v>
      </c>
    </row>
    <row r="84" spans="2:6" ht="15.75" x14ac:dyDescent="0.3">
      <c r="B84" s="55" t="s">
        <v>9</v>
      </c>
      <c r="C84" s="30" t="s">
        <v>15</v>
      </c>
      <c r="D84" s="32">
        <f>E25</f>
        <v>0</v>
      </c>
      <c r="E84" s="33">
        <f>F25</f>
        <v>0</v>
      </c>
      <c r="F84" s="34">
        <f>G25</f>
        <v>0</v>
      </c>
    </row>
    <row r="85" spans="2:6" ht="16.5" thickBot="1" x14ac:dyDescent="0.35">
      <c r="B85" s="54"/>
      <c r="C85" s="31" t="s">
        <v>16</v>
      </c>
      <c r="D85" s="35">
        <f>I25</f>
        <v>0</v>
      </c>
      <c r="E85" s="36">
        <f>J25</f>
        <v>0</v>
      </c>
      <c r="F85" s="37">
        <f>K25</f>
        <v>0</v>
      </c>
    </row>
    <row r="86" spans="2:6" ht="15.75" customHeight="1" x14ac:dyDescent="0.3">
      <c r="B86" s="43" t="s">
        <v>26</v>
      </c>
      <c r="C86" s="30" t="s">
        <v>15</v>
      </c>
      <c r="D86" s="32">
        <f>E27</f>
        <v>0</v>
      </c>
      <c r="E86" s="33">
        <f>F27</f>
        <v>0</v>
      </c>
      <c r="F86" s="34">
        <f>G27</f>
        <v>0</v>
      </c>
    </row>
    <row r="87" spans="2:6" ht="16.5" thickBot="1" x14ac:dyDescent="0.35">
      <c r="B87" s="44"/>
      <c r="C87" s="31" t="s">
        <v>16</v>
      </c>
      <c r="D87" s="35">
        <f>I27</f>
        <v>0</v>
      </c>
      <c r="E87" s="36">
        <f>J27</f>
        <v>0</v>
      </c>
      <c r="F87" s="37">
        <f>K27</f>
        <v>0</v>
      </c>
    </row>
    <row r="88" spans="2:6" ht="15.75" customHeight="1" x14ac:dyDescent="0.3">
      <c r="B88" s="45" t="s">
        <v>30</v>
      </c>
      <c r="C88" s="30" t="s">
        <v>15</v>
      </c>
      <c r="D88" s="32">
        <f>E29</f>
        <v>0</v>
      </c>
      <c r="E88" s="33">
        <f>F29</f>
        <v>0</v>
      </c>
      <c r="F88" s="34">
        <f>G29</f>
        <v>0</v>
      </c>
    </row>
    <row r="89" spans="2:6" ht="16.5" thickBot="1" x14ac:dyDescent="0.35">
      <c r="B89" s="46"/>
      <c r="C89" s="31" t="s">
        <v>16</v>
      </c>
      <c r="D89" s="35">
        <f>I29</f>
        <v>0</v>
      </c>
      <c r="E89" s="36">
        <f>J29</f>
        <v>0</v>
      </c>
      <c r="F89" s="37">
        <f>K29</f>
        <v>0</v>
      </c>
    </row>
  </sheetData>
  <mergeCells count="48">
    <mergeCell ref="B3:B4"/>
    <mergeCell ref="C3:L3"/>
    <mergeCell ref="C4:C5"/>
    <mergeCell ref="D4:D5"/>
    <mergeCell ref="E4:H4"/>
    <mergeCell ref="I4:L4"/>
    <mergeCell ref="C16:C17"/>
    <mergeCell ref="D1:F1"/>
    <mergeCell ref="J1:L1"/>
    <mergeCell ref="D2:F2"/>
    <mergeCell ref="J2:L2"/>
    <mergeCell ref="C6:C7"/>
    <mergeCell ref="C8:C9"/>
    <mergeCell ref="C10:C11"/>
    <mergeCell ref="C12:C13"/>
    <mergeCell ref="C14:C15"/>
    <mergeCell ref="B42:B43"/>
    <mergeCell ref="C19:L19"/>
    <mergeCell ref="C20:C21"/>
    <mergeCell ref="C22:C23"/>
    <mergeCell ref="C24:C25"/>
    <mergeCell ref="C26:C27"/>
    <mergeCell ref="C28:C29"/>
    <mergeCell ref="B31:F32"/>
    <mergeCell ref="B34:B35"/>
    <mergeCell ref="B36:B37"/>
    <mergeCell ref="B38:B39"/>
    <mergeCell ref="B40:B41"/>
    <mergeCell ref="B70:B71"/>
    <mergeCell ref="B44:B45"/>
    <mergeCell ref="B46:B47"/>
    <mergeCell ref="B49:F50"/>
    <mergeCell ref="B52:B53"/>
    <mergeCell ref="B54:B55"/>
    <mergeCell ref="B56:B57"/>
    <mergeCell ref="B58:B59"/>
    <mergeCell ref="B60:B61"/>
    <mergeCell ref="B63:F64"/>
    <mergeCell ref="B66:B67"/>
    <mergeCell ref="B68:B69"/>
    <mergeCell ref="B86:B87"/>
    <mergeCell ref="B88:B89"/>
    <mergeCell ref="B72:B73"/>
    <mergeCell ref="B74:B75"/>
    <mergeCell ref="B76:B77"/>
    <mergeCell ref="B79:F80"/>
    <mergeCell ref="B82:B83"/>
    <mergeCell ref="B84:B85"/>
  </mergeCells>
  <conditionalFormatting sqref="H6:H17 H20:H29">
    <cfRule type="cellIs" dxfId="83" priority="3" operator="lessThan">
      <formula>0</formula>
    </cfRule>
  </conditionalFormatting>
  <conditionalFormatting sqref="L6:L17">
    <cfRule type="cellIs" dxfId="82" priority="2" operator="lessThan">
      <formula>0</formula>
    </cfRule>
  </conditionalFormatting>
  <conditionalFormatting sqref="L20:L29">
    <cfRule type="cellIs" dxfId="81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89"/>
  <sheetViews>
    <sheetView zoomScale="75" zoomScaleNormal="75" workbookViewId="0">
      <selection activeCell="I33" sqref="I33"/>
    </sheetView>
  </sheetViews>
  <sheetFormatPr defaultRowHeight="15" x14ac:dyDescent="0.25"/>
  <cols>
    <col min="2" max="2" width="16" customWidth="1"/>
    <col min="3" max="3" width="22.28515625" customWidth="1"/>
    <col min="4" max="4" width="11.28515625" customWidth="1"/>
    <col min="5" max="12" width="12.5703125" customWidth="1"/>
  </cols>
  <sheetData>
    <row r="1" spans="1:14" ht="18.75" customHeight="1" x14ac:dyDescent="0.25">
      <c r="A1" s="1"/>
      <c r="C1" s="13" t="s">
        <v>15</v>
      </c>
      <c r="D1" s="59" t="s">
        <v>34</v>
      </c>
      <c r="E1" s="60"/>
      <c r="F1" s="61"/>
      <c r="I1" s="14" t="s">
        <v>16</v>
      </c>
      <c r="J1" s="62"/>
      <c r="K1" s="63"/>
      <c r="L1" s="64"/>
    </row>
    <row r="2" spans="1:14" ht="18.75" customHeight="1" x14ac:dyDescent="0.25">
      <c r="C2" s="13" t="s">
        <v>31</v>
      </c>
      <c r="D2" s="59" t="s">
        <v>35</v>
      </c>
      <c r="E2" s="60"/>
      <c r="F2" s="61"/>
      <c r="I2" s="14" t="s">
        <v>31</v>
      </c>
      <c r="J2" s="62"/>
      <c r="K2" s="63"/>
      <c r="L2" s="64"/>
    </row>
    <row r="3" spans="1:14" ht="24" thickBot="1" x14ac:dyDescent="0.3">
      <c r="B3" s="66"/>
      <c r="C3" s="67" t="s">
        <v>24</v>
      </c>
      <c r="D3" s="67"/>
      <c r="E3" s="67"/>
      <c r="F3" s="67"/>
      <c r="G3" s="67"/>
      <c r="H3" s="67"/>
      <c r="I3" s="67"/>
      <c r="J3" s="67"/>
      <c r="K3" s="67"/>
      <c r="L3" s="67"/>
    </row>
    <row r="4" spans="1:14" ht="19.5" thickBot="1" x14ac:dyDescent="0.3">
      <c r="B4" s="66"/>
      <c r="C4" s="55" t="s">
        <v>2</v>
      </c>
      <c r="D4" s="55" t="s">
        <v>3</v>
      </c>
      <c r="E4" s="69" t="s">
        <v>0</v>
      </c>
      <c r="F4" s="70"/>
      <c r="G4" s="70"/>
      <c r="H4" s="71"/>
      <c r="I4" s="72" t="s">
        <v>1</v>
      </c>
      <c r="J4" s="73"/>
      <c r="K4" s="73"/>
      <c r="L4" s="74"/>
    </row>
    <row r="5" spans="1:14" ht="32.25" thickBot="1" x14ac:dyDescent="0.3">
      <c r="B5" s="2"/>
      <c r="C5" s="54"/>
      <c r="D5" s="68"/>
      <c r="E5" s="12" t="s">
        <v>4</v>
      </c>
      <c r="F5" s="12" t="s">
        <v>32</v>
      </c>
      <c r="G5" s="12" t="s">
        <v>5</v>
      </c>
      <c r="H5" s="12" t="s">
        <v>6</v>
      </c>
      <c r="I5" s="8" t="s">
        <v>4</v>
      </c>
      <c r="J5" s="12" t="s">
        <v>32</v>
      </c>
      <c r="K5" s="12" t="s">
        <v>5</v>
      </c>
      <c r="L5" s="15" t="s">
        <v>6</v>
      </c>
    </row>
    <row r="6" spans="1:14" ht="16.5" customHeight="1" x14ac:dyDescent="0.25">
      <c r="B6" s="2"/>
      <c r="C6" s="45" t="s">
        <v>21</v>
      </c>
      <c r="D6" s="16">
        <v>3122</v>
      </c>
      <c r="E6" s="17">
        <f>26+22</f>
        <v>48</v>
      </c>
      <c r="F6" s="18"/>
      <c r="G6" s="18">
        <v>48</v>
      </c>
      <c r="H6" s="19">
        <f t="shared" ref="H6:H17" si="0">(E6-G6)+M6</f>
        <v>0</v>
      </c>
      <c r="I6" s="18">
        <f t="shared" ref="I6:I17" si="1">G6</f>
        <v>48</v>
      </c>
      <c r="J6" s="20"/>
      <c r="K6" s="17">
        <v>48</v>
      </c>
      <c r="L6" s="19">
        <f t="shared" ref="L6:L17" si="2">(I6-K6)+N6</f>
        <v>0</v>
      </c>
      <c r="M6">
        <f t="shared" ref="M6:M17" si="3">F6*20</f>
        <v>0</v>
      </c>
      <c r="N6">
        <f t="shared" ref="N6:N17" si="4">J6*20</f>
        <v>0</v>
      </c>
    </row>
    <row r="7" spans="1:14" ht="15.75" customHeight="1" thickBot="1" x14ac:dyDescent="0.3">
      <c r="B7" s="2"/>
      <c r="C7" s="46"/>
      <c r="D7" s="21">
        <v>3125</v>
      </c>
      <c r="E7" s="22"/>
      <c r="F7" s="23"/>
      <c r="G7" s="23"/>
      <c r="H7" s="24">
        <f t="shared" si="0"/>
        <v>0</v>
      </c>
      <c r="I7" s="23">
        <f t="shared" si="1"/>
        <v>0</v>
      </c>
      <c r="J7" s="25"/>
      <c r="K7" s="22"/>
      <c r="L7" s="24">
        <f t="shared" si="2"/>
        <v>0</v>
      </c>
      <c r="M7">
        <f t="shared" si="3"/>
        <v>0</v>
      </c>
      <c r="N7">
        <f t="shared" si="4"/>
        <v>0</v>
      </c>
    </row>
    <row r="8" spans="1:14" ht="15.75" x14ac:dyDescent="0.25">
      <c r="B8" s="2"/>
      <c r="C8" s="45" t="s">
        <v>7</v>
      </c>
      <c r="D8" s="16" t="s">
        <v>8</v>
      </c>
      <c r="E8" s="17"/>
      <c r="F8" s="18"/>
      <c r="G8" s="18"/>
      <c r="H8" s="19">
        <f t="shared" si="0"/>
        <v>0</v>
      </c>
      <c r="I8" s="18">
        <f t="shared" si="1"/>
        <v>0</v>
      </c>
      <c r="J8" s="20"/>
      <c r="K8" s="17"/>
      <c r="L8" s="19">
        <f t="shared" si="2"/>
        <v>0</v>
      </c>
      <c r="M8">
        <f t="shared" si="3"/>
        <v>0</v>
      </c>
      <c r="N8">
        <f t="shared" si="4"/>
        <v>0</v>
      </c>
    </row>
    <row r="9" spans="1:14" ht="16.5" thickBot="1" x14ac:dyDescent="0.3">
      <c r="B9" s="2"/>
      <c r="C9" s="46"/>
      <c r="D9" s="26" t="s">
        <v>22</v>
      </c>
      <c r="E9" s="22"/>
      <c r="F9" s="23"/>
      <c r="G9" s="23"/>
      <c r="H9" s="24">
        <f t="shared" si="0"/>
        <v>0</v>
      </c>
      <c r="I9" s="23">
        <f t="shared" si="1"/>
        <v>0</v>
      </c>
      <c r="J9" s="25"/>
      <c r="K9" s="22"/>
      <c r="L9" s="24">
        <f t="shared" si="2"/>
        <v>0</v>
      </c>
      <c r="M9">
        <f t="shared" si="3"/>
        <v>0</v>
      </c>
      <c r="N9">
        <f t="shared" si="4"/>
        <v>0</v>
      </c>
    </row>
    <row r="10" spans="1:14" ht="15.75" x14ac:dyDescent="0.25">
      <c r="B10" s="2"/>
      <c r="C10" s="45" t="s">
        <v>9</v>
      </c>
      <c r="D10" s="16" t="s">
        <v>8</v>
      </c>
      <c r="E10" s="17">
        <f>28+9</f>
        <v>37</v>
      </c>
      <c r="F10" s="18">
        <v>1</v>
      </c>
      <c r="G10" s="18">
        <v>57</v>
      </c>
      <c r="H10" s="19">
        <f t="shared" si="0"/>
        <v>0</v>
      </c>
      <c r="I10" s="18">
        <f t="shared" si="1"/>
        <v>57</v>
      </c>
      <c r="J10" s="20"/>
      <c r="K10" s="17">
        <v>55</v>
      </c>
      <c r="L10" s="19">
        <f t="shared" si="2"/>
        <v>2</v>
      </c>
      <c r="M10">
        <f t="shared" si="3"/>
        <v>20</v>
      </c>
      <c r="N10">
        <f t="shared" si="4"/>
        <v>0</v>
      </c>
    </row>
    <row r="11" spans="1:14" ht="16.5" thickBot="1" x14ac:dyDescent="0.3">
      <c r="B11" s="2"/>
      <c r="C11" s="46"/>
      <c r="D11" s="26" t="s">
        <v>22</v>
      </c>
      <c r="E11" s="22">
        <f>15+26</f>
        <v>41</v>
      </c>
      <c r="F11" s="23"/>
      <c r="G11" s="23">
        <v>41</v>
      </c>
      <c r="H11" s="24">
        <f t="shared" si="0"/>
        <v>0</v>
      </c>
      <c r="I11" s="23">
        <f t="shared" si="1"/>
        <v>41</v>
      </c>
      <c r="J11" s="25"/>
      <c r="K11" s="22">
        <v>38</v>
      </c>
      <c r="L11" s="24">
        <f t="shared" si="2"/>
        <v>3</v>
      </c>
      <c r="M11">
        <f t="shared" si="3"/>
        <v>0</v>
      </c>
      <c r="N11">
        <f t="shared" si="4"/>
        <v>0</v>
      </c>
    </row>
    <row r="12" spans="1:14" ht="15.75" x14ac:dyDescent="0.25">
      <c r="B12" s="2"/>
      <c r="C12" s="65" t="s">
        <v>10</v>
      </c>
      <c r="D12" s="16" t="s">
        <v>8</v>
      </c>
      <c r="E12" s="17">
        <v>22</v>
      </c>
      <c r="F12" s="18"/>
      <c r="G12" s="18">
        <v>22</v>
      </c>
      <c r="H12" s="19">
        <f t="shared" si="0"/>
        <v>0</v>
      </c>
      <c r="I12" s="18">
        <f t="shared" si="1"/>
        <v>22</v>
      </c>
      <c r="J12" s="20"/>
      <c r="K12" s="17">
        <v>22</v>
      </c>
      <c r="L12" s="19">
        <f t="shared" si="2"/>
        <v>0</v>
      </c>
      <c r="M12">
        <f t="shared" si="3"/>
        <v>0</v>
      </c>
      <c r="N12">
        <f t="shared" si="4"/>
        <v>0</v>
      </c>
    </row>
    <row r="13" spans="1:14" ht="16.5" thickBot="1" x14ac:dyDescent="0.3">
      <c r="B13" s="2"/>
      <c r="C13" s="46"/>
      <c r="D13" s="26" t="s">
        <v>22</v>
      </c>
      <c r="E13" s="22">
        <v>15</v>
      </c>
      <c r="F13" s="23"/>
      <c r="G13" s="23">
        <v>15</v>
      </c>
      <c r="H13" s="24">
        <f t="shared" si="0"/>
        <v>0</v>
      </c>
      <c r="I13" s="23">
        <f t="shared" si="1"/>
        <v>15</v>
      </c>
      <c r="J13" s="25"/>
      <c r="K13" s="22">
        <v>15</v>
      </c>
      <c r="L13" s="24">
        <f t="shared" si="2"/>
        <v>0</v>
      </c>
      <c r="M13">
        <f t="shared" si="3"/>
        <v>0</v>
      </c>
      <c r="N13">
        <f t="shared" si="4"/>
        <v>0</v>
      </c>
    </row>
    <row r="14" spans="1:14" ht="15.75" x14ac:dyDescent="0.25">
      <c r="B14" s="2"/>
      <c r="C14" s="56" t="s">
        <v>17</v>
      </c>
      <c r="D14" s="16" t="s">
        <v>8</v>
      </c>
      <c r="E14" s="17"/>
      <c r="F14" s="18"/>
      <c r="G14" s="18"/>
      <c r="H14" s="19">
        <f t="shared" si="0"/>
        <v>0</v>
      </c>
      <c r="I14" s="18">
        <f t="shared" si="1"/>
        <v>0</v>
      </c>
      <c r="J14" s="20"/>
      <c r="K14" s="17"/>
      <c r="L14" s="19">
        <f t="shared" si="2"/>
        <v>0</v>
      </c>
      <c r="M14">
        <f t="shared" si="3"/>
        <v>0</v>
      </c>
      <c r="N14">
        <f t="shared" si="4"/>
        <v>0</v>
      </c>
    </row>
    <row r="15" spans="1:14" ht="16.5" thickBot="1" x14ac:dyDescent="0.3">
      <c r="B15" s="2"/>
      <c r="C15" s="57"/>
      <c r="D15" s="26" t="s">
        <v>22</v>
      </c>
      <c r="E15" s="22"/>
      <c r="F15" s="23"/>
      <c r="G15" s="23"/>
      <c r="H15" s="24">
        <f t="shared" si="0"/>
        <v>0</v>
      </c>
      <c r="I15" s="23">
        <f t="shared" si="1"/>
        <v>0</v>
      </c>
      <c r="J15" s="25"/>
      <c r="K15" s="22"/>
      <c r="L15" s="24">
        <f t="shared" si="2"/>
        <v>0</v>
      </c>
      <c r="M15">
        <f t="shared" si="3"/>
        <v>0</v>
      </c>
      <c r="N15">
        <f t="shared" si="4"/>
        <v>0</v>
      </c>
    </row>
    <row r="16" spans="1:14" ht="15.75" x14ac:dyDescent="0.25">
      <c r="B16" s="2"/>
      <c r="C16" s="56" t="s">
        <v>18</v>
      </c>
      <c r="D16" s="16" t="s">
        <v>8</v>
      </c>
      <c r="E16" s="18">
        <f>14+39</f>
        <v>53</v>
      </c>
      <c r="F16" s="18">
        <v>1</v>
      </c>
      <c r="G16" s="18">
        <v>33</v>
      </c>
      <c r="H16" s="19">
        <f t="shared" si="0"/>
        <v>40</v>
      </c>
      <c r="I16" s="18">
        <f t="shared" si="1"/>
        <v>33</v>
      </c>
      <c r="J16" s="20"/>
      <c r="K16" s="18">
        <v>13</v>
      </c>
      <c r="L16" s="19">
        <f t="shared" si="2"/>
        <v>20</v>
      </c>
      <c r="M16">
        <f t="shared" si="3"/>
        <v>20</v>
      </c>
      <c r="N16">
        <f t="shared" si="4"/>
        <v>0</v>
      </c>
    </row>
    <row r="17" spans="2:37" ht="16.5" thickBot="1" x14ac:dyDescent="0.3">
      <c r="B17" s="2"/>
      <c r="C17" s="57"/>
      <c r="D17" s="26" t="s">
        <v>22</v>
      </c>
      <c r="E17" s="23">
        <f>10+9</f>
        <v>19</v>
      </c>
      <c r="F17" s="23">
        <v>3</v>
      </c>
      <c r="G17" s="23">
        <v>43</v>
      </c>
      <c r="H17" s="24">
        <f t="shared" si="0"/>
        <v>36</v>
      </c>
      <c r="I17" s="23">
        <f t="shared" si="1"/>
        <v>43</v>
      </c>
      <c r="J17" s="25"/>
      <c r="K17" s="23">
        <v>14</v>
      </c>
      <c r="L17" s="24">
        <f t="shared" si="2"/>
        <v>29</v>
      </c>
      <c r="M17">
        <f t="shared" si="3"/>
        <v>60</v>
      </c>
      <c r="N17">
        <f t="shared" si="4"/>
        <v>0</v>
      </c>
    </row>
    <row r="18" spans="2:37" ht="15.75" x14ac:dyDescent="0.25">
      <c r="B18" s="2"/>
      <c r="C18" s="7"/>
      <c r="D18" s="6"/>
      <c r="E18" s="7"/>
      <c r="F18" s="7"/>
      <c r="G18" s="7"/>
      <c r="H18" s="7"/>
      <c r="I18" s="7"/>
      <c r="J18" s="7"/>
      <c r="K18" s="7"/>
      <c r="L18" s="7"/>
    </row>
    <row r="19" spans="2:37" ht="24" thickBot="1" x14ac:dyDescent="0.3">
      <c r="B19" s="2"/>
      <c r="C19" s="58" t="s">
        <v>11</v>
      </c>
      <c r="D19" s="58"/>
      <c r="E19" s="58"/>
      <c r="F19" s="58"/>
      <c r="G19" s="58"/>
      <c r="H19" s="58"/>
      <c r="I19" s="58"/>
      <c r="J19" s="58"/>
      <c r="K19" s="58"/>
      <c r="L19" s="58"/>
    </row>
    <row r="20" spans="2:37" ht="15.75" x14ac:dyDescent="0.25">
      <c r="B20" s="2"/>
      <c r="C20" s="45" t="s">
        <v>21</v>
      </c>
      <c r="D20" s="27">
        <v>3122</v>
      </c>
      <c r="E20" s="18"/>
      <c r="F20" s="18"/>
      <c r="G20" s="18"/>
      <c r="H20" s="19">
        <f t="shared" ref="H20:H29" si="5">(E20-G20)+M20</f>
        <v>0</v>
      </c>
      <c r="I20" s="18">
        <f t="shared" ref="I20:I29" si="6">G20</f>
        <v>0</v>
      </c>
      <c r="J20" s="18"/>
      <c r="K20" s="28"/>
      <c r="L20" s="19">
        <f t="shared" ref="L20:L29" si="7">(I20-K20)+N20</f>
        <v>0</v>
      </c>
      <c r="M20">
        <f t="shared" ref="M20:M29" si="8">F20*20</f>
        <v>0</v>
      </c>
      <c r="N20">
        <f t="shared" ref="N20:N29" si="9">J20*20</f>
        <v>0</v>
      </c>
    </row>
    <row r="21" spans="2:37" ht="16.5" thickBot="1" x14ac:dyDescent="0.3">
      <c r="B21" s="2"/>
      <c r="C21" s="46"/>
      <c r="D21" s="21">
        <v>3125</v>
      </c>
      <c r="E21" s="29"/>
      <c r="F21" s="23"/>
      <c r="G21" s="29"/>
      <c r="H21" s="24">
        <f t="shared" si="5"/>
        <v>0</v>
      </c>
      <c r="I21" s="23">
        <f t="shared" si="6"/>
        <v>0</v>
      </c>
      <c r="J21" s="23"/>
      <c r="K21" s="29"/>
      <c r="L21" s="24">
        <f t="shared" si="7"/>
        <v>0</v>
      </c>
      <c r="M21">
        <f t="shared" si="8"/>
        <v>0</v>
      </c>
      <c r="N21">
        <f t="shared" si="9"/>
        <v>0</v>
      </c>
    </row>
    <row r="22" spans="2:37" ht="15.75" x14ac:dyDescent="0.25">
      <c r="B22" s="2"/>
      <c r="C22" s="45" t="s">
        <v>7</v>
      </c>
      <c r="D22" s="16" t="s">
        <v>8</v>
      </c>
      <c r="E22" s="28"/>
      <c r="F22" s="18"/>
      <c r="G22" s="28"/>
      <c r="H22" s="19">
        <f t="shared" si="5"/>
        <v>0</v>
      </c>
      <c r="I22" s="18">
        <f>G22</f>
        <v>0</v>
      </c>
      <c r="J22" s="18"/>
      <c r="K22" s="28"/>
      <c r="L22" s="19">
        <f t="shared" si="7"/>
        <v>0</v>
      </c>
      <c r="M22">
        <f t="shared" si="8"/>
        <v>0</v>
      </c>
      <c r="N22">
        <f t="shared" si="9"/>
        <v>0</v>
      </c>
    </row>
    <row r="23" spans="2:37" ht="16.5" thickBot="1" x14ac:dyDescent="0.3">
      <c r="B23" s="2"/>
      <c r="C23" s="46"/>
      <c r="D23" s="26" t="s">
        <v>22</v>
      </c>
      <c r="E23" s="29"/>
      <c r="F23" s="23"/>
      <c r="G23" s="29"/>
      <c r="H23" s="24">
        <f t="shared" si="5"/>
        <v>0</v>
      </c>
      <c r="I23" s="23">
        <f t="shared" si="6"/>
        <v>0</v>
      </c>
      <c r="J23" s="23"/>
      <c r="K23" s="29"/>
      <c r="L23" s="24">
        <f t="shared" si="7"/>
        <v>0</v>
      </c>
      <c r="M23">
        <f t="shared" si="8"/>
        <v>0</v>
      </c>
      <c r="N23">
        <f t="shared" si="9"/>
        <v>0</v>
      </c>
    </row>
    <row r="24" spans="2:37" ht="15.75" x14ac:dyDescent="0.25">
      <c r="B24" s="2"/>
      <c r="C24" s="45" t="s">
        <v>9</v>
      </c>
      <c r="D24" s="16" t="s">
        <v>8</v>
      </c>
      <c r="E24" s="28"/>
      <c r="F24" s="18"/>
      <c r="G24" s="28"/>
      <c r="H24" s="19">
        <f t="shared" si="5"/>
        <v>0</v>
      </c>
      <c r="I24" s="18">
        <f t="shared" si="6"/>
        <v>0</v>
      </c>
      <c r="J24" s="18"/>
      <c r="K24" s="28"/>
      <c r="L24" s="19">
        <f t="shared" si="7"/>
        <v>0</v>
      </c>
      <c r="M24">
        <f t="shared" si="8"/>
        <v>0</v>
      </c>
      <c r="N24">
        <f t="shared" si="9"/>
        <v>0</v>
      </c>
    </row>
    <row r="25" spans="2:37" ht="16.5" thickBot="1" x14ac:dyDescent="0.3">
      <c r="B25" s="2"/>
      <c r="C25" s="46"/>
      <c r="D25" s="26" t="s">
        <v>22</v>
      </c>
      <c r="E25" s="29"/>
      <c r="F25" s="23"/>
      <c r="G25" s="29"/>
      <c r="H25" s="24">
        <f t="shared" si="5"/>
        <v>0</v>
      </c>
      <c r="I25" s="23">
        <f t="shared" si="6"/>
        <v>0</v>
      </c>
      <c r="J25" s="23"/>
      <c r="K25" s="29"/>
      <c r="L25" s="24">
        <f t="shared" si="7"/>
        <v>0</v>
      </c>
      <c r="M25">
        <f t="shared" si="8"/>
        <v>0</v>
      </c>
      <c r="N25">
        <f t="shared" si="9"/>
        <v>0</v>
      </c>
    </row>
    <row r="26" spans="2:37" ht="15.75" x14ac:dyDescent="0.25">
      <c r="B26" s="2"/>
      <c r="C26" s="45" t="s">
        <v>23</v>
      </c>
      <c r="D26" s="16" t="s">
        <v>8</v>
      </c>
      <c r="E26" s="28"/>
      <c r="F26" s="18"/>
      <c r="G26" s="28"/>
      <c r="H26" s="19">
        <f t="shared" si="5"/>
        <v>0</v>
      </c>
      <c r="I26" s="18">
        <f t="shared" si="6"/>
        <v>0</v>
      </c>
      <c r="J26" s="18"/>
      <c r="K26" s="28"/>
      <c r="L26" s="19">
        <f t="shared" si="7"/>
        <v>0</v>
      </c>
      <c r="M26">
        <f t="shared" si="8"/>
        <v>0</v>
      </c>
      <c r="N26">
        <f t="shared" si="9"/>
        <v>0</v>
      </c>
    </row>
    <row r="27" spans="2:37" ht="16.5" thickBot="1" x14ac:dyDescent="0.3">
      <c r="B27" s="2"/>
      <c r="C27" s="46"/>
      <c r="D27" s="26" t="s">
        <v>22</v>
      </c>
      <c r="E27" s="29"/>
      <c r="F27" s="23"/>
      <c r="G27" s="29"/>
      <c r="H27" s="24">
        <f t="shared" si="5"/>
        <v>0</v>
      </c>
      <c r="I27" s="23">
        <f t="shared" si="6"/>
        <v>0</v>
      </c>
      <c r="J27" s="23"/>
      <c r="K27" s="29"/>
      <c r="L27" s="24">
        <f t="shared" si="7"/>
        <v>0</v>
      </c>
      <c r="M27">
        <f t="shared" si="8"/>
        <v>0</v>
      </c>
      <c r="N27">
        <f t="shared" si="9"/>
        <v>0</v>
      </c>
    </row>
    <row r="28" spans="2:37" ht="15.75" x14ac:dyDescent="0.25">
      <c r="B28" s="2"/>
      <c r="C28" s="56" t="s">
        <v>18</v>
      </c>
      <c r="D28" s="16" t="s">
        <v>8</v>
      </c>
      <c r="E28" s="28"/>
      <c r="F28" s="18"/>
      <c r="G28" s="28"/>
      <c r="H28" s="19">
        <f t="shared" si="5"/>
        <v>0</v>
      </c>
      <c r="I28" s="18">
        <f t="shared" si="6"/>
        <v>0</v>
      </c>
      <c r="J28" s="18"/>
      <c r="K28" s="28"/>
      <c r="L28" s="19">
        <f t="shared" si="7"/>
        <v>0</v>
      </c>
      <c r="M28">
        <f t="shared" si="8"/>
        <v>0</v>
      </c>
      <c r="N28">
        <f t="shared" si="9"/>
        <v>0</v>
      </c>
    </row>
    <row r="29" spans="2:37" ht="16.5" thickBot="1" x14ac:dyDescent="0.3">
      <c r="B29" s="2"/>
      <c r="C29" s="57"/>
      <c r="D29" s="26" t="s">
        <v>22</v>
      </c>
      <c r="E29" s="29"/>
      <c r="F29" s="23"/>
      <c r="G29" s="29"/>
      <c r="H29" s="24">
        <f t="shared" si="5"/>
        <v>0</v>
      </c>
      <c r="I29" s="23">
        <f t="shared" si="6"/>
        <v>0</v>
      </c>
      <c r="J29" s="23"/>
      <c r="K29" s="29"/>
      <c r="L29" s="24">
        <f t="shared" si="7"/>
        <v>0</v>
      </c>
      <c r="M29">
        <f t="shared" si="8"/>
        <v>0</v>
      </c>
      <c r="N29">
        <f t="shared" si="9"/>
        <v>0</v>
      </c>
    </row>
    <row r="30" spans="2:37" ht="15.75" thickBot="1" x14ac:dyDescent="0.3"/>
    <row r="31" spans="2:37" ht="15" customHeight="1" x14ac:dyDescent="0.25">
      <c r="B31" s="47" t="s">
        <v>19</v>
      </c>
      <c r="C31" s="48"/>
      <c r="D31" s="48"/>
      <c r="E31" s="48"/>
      <c r="F31" s="49"/>
    </row>
    <row r="32" spans="2:37" s="4" customFormat="1" ht="15" customHeight="1" thickBot="1" x14ac:dyDescent="0.3">
      <c r="B32" s="50"/>
      <c r="C32" s="51"/>
      <c r="D32" s="51"/>
      <c r="E32" s="51"/>
      <c r="F32" s="5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</row>
    <row r="33" spans="2:37" s="4" customFormat="1" ht="45" customHeight="1" thickBot="1" x14ac:dyDescent="0.3">
      <c r="B33" s="3" t="s">
        <v>2</v>
      </c>
      <c r="C33" s="5" t="s">
        <v>12</v>
      </c>
      <c r="D33" s="9" t="s">
        <v>13</v>
      </c>
      <c r="E33" s="10" t="s">
        <v>33</v>
      </c>
      <c r="F33" s="11" t="s">
        <v>14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</row>
    <row r="34" spans="2:37" s="4" customFormat="1" ht="15" customHeight="1" x14ac:dyDescent="0.3">
      <c r="B34" s="43" t="s">
        <v>28</v>
      </c>
      <c r="C34" s="30" t="s">
        <v>15</v>
      </c>
      <c r="D34" s="32">
        <f>E6</f>
        <v>48</v>
      </c>
      <c r="E34" s="33">
        <f>F6</f>
        <v>0</v>
      </c>
      <c r="F34" s="34">
        <f>G6</f>
        <v>48</v>
      </c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</row>
    <row r="35" spans="2:37" s="4" customFormat="1" ht="15.75" customHeight="1" thickBot="1" x14ac:dyDescent="0.35">
      <c r="B35" s="44"/>
      <c r="C35" s="31" t="s">
        <v>16</v>
      </c>
      <c r="D35" s="35">
        <f>I6</f>
        <v>48</v>
      </c>
      <c r="E35" s="36">
        <f>J6</f>
        <v>0</v>
      </c>
      <c r="F35" s="37">
        <f>K6</f>
        <v>48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</row>
    <row r="36" spans="2:37" s="4" customFormat="1" ht="15.75" customHeight="1" x14ac:dyDescent="0.3">
      <c r="B36" s="43" t="s">
        <v>29</v>
      </c>
      <c r="C36" s="30" t="s">
        <v>15</v>
      </c>
      <c r="D36" s="38">
        <f>E7</f>
        <v>0</v>
      </c>
      <c r="E36" s="33">
        <f>F7</f>
        <v>0</v>
      </c>
      <c r="F36" s="34">
        <f>G7</f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</row>
    <row r="37" spans="2:37" s="4" customFormat="1" ht="15.75" customHeight="1" thickBot="1" x14ac:dyDescent="0.35">
      <c r="B37" s="44"/>
      <c r="C37" s="31" t="s">
        <v>16</v>
      </c>
      <c r="D37" s="39">
        <f>I7</f>
        <v>0</v>
      </c>
      <c r="E37" s="36">
        <f>J7</f>
        <v>0</v>
      </c>
      <c r="F37" s="37">
        <f>K7</f>
        <v>0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</row>
    <row r="38" spans="2:37" ht="15.75" x14ac:dyDescent="0.3">
      <c r="B38" s="55" t="s">
        <v>7</v>
      </c>
      <c r="C38" s="30" t="s">
        <v>15</v>
      </c>
      <c r="D38" s="38">
        <f>E8</f>
        <v>0</v>
      </c>
      <c r="E38" s="33">
        <f>F8</f>
        <v>0</v>
      </c>
      <c r="F38" s="34">
        <f>G8</f>
        <v>0</v>
      </c>
    </row>
    <row r="39" spans="2:37" ht="16.5" thickBot="1" x14ac:dyDescent="0.35">
      <c r="B39" s="54"/>
      <c r="C39" s="31" t="s">
        <v>16</v>
      </c>
      <c r="D39" s="39">
        <f>I8</f>
        <v>0</v>
      </c>
      <c r="E39" s="36">
        <f>J8</f>
        <v>0</v>
      </c>
      <c r="F39" s="37">
        <f>K8</f>
        <v>0</v>
      </c>
    </row>
    <row r="40" spans="2:37" ht="15.75" x14ac:dyDescent="0.3">
      <c r="B40" s="55" t="s">
        <v>9</v>
      </c>
      <c r="C40" s="30" t="s">
        <v>15</v>
      </c>
      <c r="D40" s="38">
        <f>E10</f>
        <v>37</v>
      </c>
      <c r="E40" s="33">
        <f>F10</f>
        <v>1</v>
      </c>
      <c r="F40" s="34">
        <f>G10</f>
        <v>57</v>
      </c>
    </row>
    <row r="41" spans="2:37" ht="16.5" thickBot="1" x14ac:dyDescent="0.35">
      <c r="B41" s="54"/>
      <c r="C41" s="31" t="s">
        <v>16</v>
      </c>
      <c r="D41" s="39">
        <f>I10</f>
        <v>57</v>
      </c>
      <c r="E41" s="36">
        <f>J10</f>
        <v>0</v>
      </c>
      <c r="F41" s="37">
        <f>K10</f>
        <v>55</v>
      </c>
    </row>
    <row r="42" spans="2:37" ht="15.75" x14ac:dyDescent="0.3">
      <c r="B42" s="55" t="s">
        <v>10</v>
      </c>
      <c r="C42" s="30" t="s">
        <v>15</v>
      </c>
      <c r="D42" s="38">
        <f>E12</f>
        <v>22</v>
      </c>
      <c r="E42" s="33">
        <f>F12</f>
        <v>0</v>
      </c>
      <c r="F42" s="34">
        <f>G12</f>
        <v>22</v>
      </c>
    </row>
    <row r="43" spans="2:37" ht="16.5" thickBot="1" x14ac:dyDescent="0.35">
      <c r="B43" s="54"/>
      <c r="C43" s="31" t="s">
        <v>16</v>
      </c>
      <c r="D43" s="39">
        <f>I12</f>
        <v>22</v>
      </c>
      <c r="E43" s="36">
        <f>J12</f>
        <v>0</v>
      </c>
      <c r="F43" s="37">
        <f>K12</f>
        <v>22</v>
      </c>
    </row>
    <row r="44" spans="2:37" ht="15.75" x14ac:dyDescent="0.3">
      <c r="B44" s="55" t="s">
        <v>17</v>
      </c>
      <c r="C44" s="30" t="s">
        <v>15</v>
      </c>
      <c r="D44" s="38">
        <f>E14</f>
        <v>0</v>
      </c>
      <c r="E44" s="33">
        <f>F14</f>
        <v>0</v>
      </c>
      <c r="F44" s="34">
        <f>G14</f>
        <v>0</v>
      </c>
    </row>
    <row r="45" spans="2:37" ht="16.5" thickBot="1" x14ac:dyDescent="0.35">
      <c r="B45" s="54"/>
      <c r="C45" s="31" t="s">
        <v>16</v>
      </c>
      <c r="D45" s="39">
        <f>I14</f>
        <v>0</v>
      </c>
      <c r="E45" s="36">
        <f>J14</f>
        <v>0</v>
      </c>
      <c r="F45" s="37">
        <f>K14</f>
        <v>0</v>
      </c>
    </row>
    <row r="46" spans="2:37" ht="15.75" x14ac:dyDescent="0.3">
      <c r="B46" s="55" t="s">
        <v>18</v>
      </c>
      <c r="C46" s="30" t="s">
        <v>15</v>
      </c>
      <c r="D46" s="38">
        <f>E16</f>
        <v>53</v>
      </c>
      <c r="E46" s="33">
        <f>F16</f>
        <v>1</v>
      </c>
      <c r="F46" s="34">
        <f>G16</f>
        <v>33</v>
      </c>
    </row>
    <row r="47" spans="2:37" ht="16.5" thickBot="1" x14ac:dyDescent="0.35">
      <c r="B47" s="54"/>
      <c r="C47" s="31" t="s">
        <v>16</v>
      </c>
      <c r="D47" s="39">
        <f>I16</f>
        <v>33</v>
      </c>
      <c r="E47" s="36">
        <f>J17</f>
        <v>0</v>
      </c>
      <c r="F47" s="37">
        <f>K16</f>
        <v>13</v>
      </c>
    </row>
    <row r="48" spans="2:37" ht="15.75" thickBot="1" x14ac:dyDescent="0.3"/>
    <row r="49" spans="2:6" ht="15" customHeight="1" x14ac:dyDescent="0.25">
      <c r="B49" s="47" t="s">
        <v>20</v>
      </c>
      <c r="C49" s="48"/>
      <c r="D49" s="48"/>
      <c r="E49" s="48"/>
      <c r="F49" s="49"/>
    </row>
    <row r="50" spans="2:6" ht="15.75" customHeight="1" thickBot="1" x14ac:dyDescent="0.3">
      <c r="B50" s="50"/>
      <c r="C50" s="51"/>
      <c r="D50" s="51"/>
      <c r="E50" s="51"/>
      <c r="F50" s="52"/>
    </row>
    <row r="51" spans="2:6" ht="45" customHeight="1" thickBot="1" x14ac:dyDescent="0.3">
      <c r="B51" s="3" t="s">
        <v>2</v>
      </c>
      <c r="C51" s="5" t="s">
        <v>12</v>
      </c>
      <c r="D51" s="9" t="s">
        <v>13</v>
      </c>
      <c r="E51" s="10" t="s">
        <v>33</v>
      </c>
      <c r="F51" s="11" t="s">
        <v>14</v>
      </c>
    </row>
    <row r="52" spans="2:6" ht="15.75" x14ac:dyDescent="0.3">
      <c r="B52" s="55" t="s">
        <v>7</v>
      </c>
      <c r="C52" s="30" t="s">
        <v>15</v>
      </c>
      <c r="D52" s="38">
        <f>E9</f>
        <v>0</v>
      </c>
      <c r="E52" s="33">
        <f>F9</f>
        <v>0</v>
      </c>
      <c r="F52" s="34">
        <f>G9</f>
        <v>0</v>
      </c>
    </row>
    <row r="53" spans="2:6" ht="16.5" thickBot="1" x14ac:dyDescent="0.35">
      <c r="B53" s="54"/>
      <c r="C53" s="31" t="s">
        <v>16</v>
      </c>
      <c r="D53" s="39">
        <f>I9</f>
        <v>0</v>
      </c>
      <c r="E53" s="36">
        <f>J9</f>
        <v>0</v>
      </c>
      <c r="F53" s="37">
        <f>K9</f>
        <v>0</v>
      </c>
    </row>
    <row r="54" spans="2:6" ht="15.75" x14ac:dyDescent="0.3">
      <c r="B54" s="55" t="s">
        <v>9</v>
      </c>
      <c r="C54" s="30" t="s">
        <v>15</v>
      </c>
      <c r="D54" s="38">
        <f>E11</f>
        <v>41</v>
      </c>
      <c r="E54" s="33">
        <f>F11</f>
        <v>0</v>
      </c>
      <c r="F54" s="34">
        <f>G11</f>
        <v>41</v>
      </c>
    </row>
    <row r="55" spans="2:6" ht="16.5" thickBot="1" x14ac:dyDescent="0.35">
      <c r="B55" s="54"/>
      <c r="C55" s="31" t="s">
        <v>16</v>
      </c>
      <c r="D55" s="39">
        <f>I11</f>
        <v>41</v>
      </c>
      <c r="E55" s="36">
        <f>J11</f>
        <v>0</v>
      </c>
      <c r="F55" s="37">
        <f>K11</f>
        <v>38</v>
      </c>
    </row>
    <row r="56" spans="2:6" ht="15.75" x14ac:dyDescent="0.3">
      <c r="B56" s="55" t="s">
        <v>10</v>
      </c>
      <c r="C56" s="30" t="s">
        <v>15</v>
      </c>
      <c r="D56" s="38">
        <f>E13</f>
        <v>15</v>
      </c>
      <c r="E56" s="33">
        <f>F13</f>
        <v>0</v>
      </c>
      <c r="F56" s="34">
        <f>G13</f>
        <v>15</v>
      </c>
    </row>
    <row r="57" spans="2:6" ht="16.5" thickBot="1" x14ac:dyDescent="0.35">
      <c r="B57" s="54"/>
      <c r="C57" s="31" t="s">
        <v>16</v>
      </c>
      <c r="D57" s="39">
        <f>I13</f>
        <v>15</v>
      </c>
      <c r="E57" s="36">
        <f>J13</f>
        <v>0</v>
      </c>
      <c r="F57" s="37">
        <f>K13</f>
        <v>15</v>
      </c>
    </row>
    <row r="58" spans="2:6" ht="15.75" x14ac:dyDescent="0.3">
      <c r="B58" s="55" t="s">
        <v>17</v>
      </c>
      <c r="C58" s="30" t="s">
        <v>15</v>
      </c>
      <c r="D58" s="38">
        <f>E15</f>
        <v>0</v>
      </c>
      <c r="E58" s="33">
        <f>F15</f>
        <v>0</v>
      </c>
      <c r="F58" s="34">
        <f>G15</f>
        <v>0</v>
      </c>
    </row>
    <row r="59" spans="2:6" ht="16.5" thickBot="1" x14ac:dyDescent="0.35">
      <c r="B59" s="54"/>
      <c r="C59" s="31" t="s">
        <v>16</v>
      </c>
      <c r="D59" s="39">
        <f>I15</f>
        <v>0</v>
      </c>
      <c r="E59" s="36">
        <f>J15</f>
        <v>0</v>
      </c>
      <c r="F59" s="37">
        <f>K15</f>
        <v>0</v>
      </c>
    </row>
    <row r="60" spans="2:6" ht="15.75" x14ac:dyDescent="0.3">
      <c r="B60" s="55" t="s">
        <v>18</v>
      </c>
      <c r="C60" s="30" t="s">
        <v>15</v>
      </c>
      <c r="D60" s="38">
        <f>E17</f>
        <v>19</v>
      </c>
      <c r="E60" s="33">
        <f>F17</f>
        <v>3</v>
      </c>
      <c r="F60" s="34">
        <f>G17</f>
        <v>43</v>
      </c>
    </row>
    <row r="61" spans="2:6" ht="16.5" thickBot="1" x14ac:dyDescent="0.35">
      <c r="B61" s="54"/>
      <c r="C61" s="31" t="s">
        <v>16</v>
      </c>
      <c r="D61" s="39">
        <f>I17</f>
        <v>43</v>
      </c>
      <c r="E61" s="36">
        <f>J17</f>
        <v>0</v>
      </c>
      <c r="F61" s="37">
        <f>K17</f>
        <v>14</v>
      </c>
    </row>
    <row r="62" spans="2:6" ht="15.75" thickBot="1" x14ac:dyDescent="0.3"/>
    <row r="63" spans="2:6" ht="15" customHeight="1" x14ac:dyDescent="0.25">
      <c r="B63" s="47" t="s">
        <v>25</v>
      </c>
      <c r="C63" s="48"/>
      <c r="D63" s="48"/>
      <c r="E63" s="48"/>
      <c r="F63" s="49"/>
    </row>
    <row r="64" spans="2:6" ht="15.75" customHeight="1" thickBot="1" x14ac:dyDescent="0.3">
      <c r="B64" s="50"/>
      <c r="C64" s="51"/>
      <c r="D64" s="51"/>
      <c r="E64" s="51"/>
      <c r="F64" s="52"/>
    </row>
    <row r="65" spans="2:6" ht="45" customHeight="1" thickBot="1" x14ac:dyDescent="0.3">
      <c r="B65" s="3" t="s">
        <v>2</v>
      </c>
      <c r="C65" s="5" t="s">
        <v>12</v>
      </c>
      <c r="D65" s="9" t="s">
        <v>13</v>
      </c>
      <c r="E65" s="10" t="s">
        <v>33</v>
      </c>
      <c r="F65" s="11" t="s">
        <v>14</v>
      </c>
    </row>
    <row r="66" spans="2:6" ht="15.75" x14ac:dyDescent="0.3">
      <c r="B66" s="43" t="s">
        <v>28</v>
      </c>
      <c r="C66" s="30" t="s">
        <v>15</v>
      </c>
      <c r="D66" s="38">
        <f>E20</f>
        <v>0</v>
      </c>
      <c r="E66" s="33">
        <f>F20</f>
        <v>0</v>
      </c>
      <c r="F66" s="34">
        <f>G20</f>
        <v>0</v>
      </c>
    </row>
    <row r="67" spans="2:6" ht="16.5" thickBot="1" x14ac:dyDescent="0.35">
      <c r="B67" s="44"/>
      <c r="C67" s="31" t="s">
        <v>16</v>
      </c>
      <c r="D67" s="39">
        <f>I20</f>
        <v>0</v>
      </c>
      <c r="E67" s="36">
        <f>J20</f>
        <v>0</v>
      </c>
      <c r="F67" s="37">
        <f>K20</f>
        <v>0</v>
      </c>
    </row>
    <row r="68" spans="2:6" ht="15.75" x14ac:dyDescent="0.3">
      <c r="B68" s="43" t="s">
        <v>29</v>
      </c>
      <c r="C68" s="30" t="s">
        <v>15</v>
      </c>
      <c r="D68" s="38">
        <f>E21</f>
        <v>0</v>
      </c>
      <c r="E68" s="33">
        <f>F21</f>
        <v>0</v>
      </c>
      <c r="F68" s="34">
        <f>G21</f>
        <v>0</v>
      </c>
    </row>
    <row r="69" spans="2:6" ht="16.5" thickBot="1" x14ac:dyDescent="0.35">
      <c r="B69" s="44"/>
      <c r="C69" s="31" t="s">
        <v>16</v>
      </c>
      <c r="D69" s="39">
        <f>I21</f>
        <v>0</v>
      </c>
      <c r="E69" s="36">
        <f>J21</f>
        <v>0</v>
      </c>
      <c r="F69" s="37">
        <f>K21</f>
        <v>0</v>
      </c>
    </row>
    <row r="70" spans="2:6" ht="15.75" x14ac:dyDescent="0.3">
      <c r="B70" s="55" t="s">
        <v>7</v>
      </c>
      <c r="C70" s="30" t="s">
        <v>15</v>
      </c>
      <c r="D70" s="38">
        <f>E22</f>
        <v>0</v>
      </c>
      <c r="E70" s="33">
        <f>F22</f>
        <v>0</v>
      </c>
      <c r="F70" s="34">
        <f>G22</f>
        <v>0</v>
      </c>
    </row>
    <row r="71" spans="2:6" ht="16.5" thickBot="1" x14ac:dyDescent="0.35">
      <c r="B71" s="54"/>
      <c r="C71" s="31" t="s">
        <v>16</v>
      </c>
      <c r="D71" s="39">
        <f>I22</f>
        <v>0</v>
      </c>
      <c r="E71" s="36">
        <f>J22</f>
        <v>0</v>
      </c>
      <c r="F71" s="37">
        <f>K22</f>
        <v>0</v>
      </c>
    </row>
    <row r="72" spans="2:6" ht="15.75" x14ac:dyDescent="0.3">
      <c r="B72" s="55" t="s">
        <v>9</v>
      </c>
      <c r="C72" s="30" t="s">
        <v>15</v>
      </c>
      <c r="D72" s="38">
        <f>E24</f>
        <v>0</v>
      </c>
      <c r="E72" s="33">
        <f>F24</f>
        <v>0</v>
      </c>
      <c r="F72" s="34">
        <f>G24</f>
        <v>0</v>
      </c>
    </row>
    <row r="73" spans="2:6" ht="16.5" thickBot="1" x14ac:dyDescent="0.35">
      <c r="B73" s="54"/>
      <c r="C73" s="31" t="s">
        <v>16</v>
      </c>
      <c r="D73" s="39">
        <f>I24</f>
        <v>0</v>
      </c>
      <c r="E73" s="36">
        <f>J24</f>
        <v>0</v>
      </c>
      <c r="F73" s="37">
        <f>K24</f>
        <v>0</v>
      </c>
    </row>
    <row r="74" spans="2:6" ht="15.75" x14ac:dyDescent="0.3">
      <c r="B74" s="43" t="s">
        <v>26</v>
      </c>
      <c r="C74" s="30" t="s">
        <v>15</v>
      </c>
      <c r="D74" s="38">
        <f>E26</f>
        <v>0</v>
      </c>
      <c r="E74" s="33">
        <f>F26</f>
        <v>0</v>
      </c>
      <c r="F74" s="34">
        <f>G26</f>
        <v>0</v>
      </c>
    </row>
    <row r="75" spans="2:6" ht="16.5" thickBot="1" x14ac:dyDescent="0.35">
      <c r="B75" s="44"/>
      <c r="C75" s="31" t="s">
        <v>16</v>
      </c>
      <c r="D75" s="39">
        <f>I26</f>
        <v>0</v>
      </c>
      <c r="E75" s="36">
        <f>J26</f>
        <v>0</v>
      </c>
      <c r="F75" s="37">
        <f>K26</f>
        <v>0</v>
      </c>
    </row>
    <row r="76" spans="2:6" ht="15.75" customHeight="1" x14ac:dyDescent="0.3">
      <c r="B76" s="45" t="s">
        <v>30</v>
      </c>
      <c r="C76" s="30" t="s">
        <v>15</v>
      </c>
      <c r="D76" s="38">
        <f>E28</f>
        <v>0</v>
      </c>
      <c r="E76" s="33">
        <f>F28</f>
        <v>0</v>
      </c>
      <c r="F76" s="34">
        <f>G28</f>
        <v>0</v>
      </c>
    </row>
    <row r="77" spans="2:6" ht="16.5" thickBot="1" x14ac:dyDescent="0.35">
      <c r="B77" s="46"/>
      <c r="C77" s="31" t="s">
        <v>16</v>
      </c>
      <c r="D77" s="39">
        <f>I28</f>
        <v>0</v>
      </c>
      <c r="E77" s="36">
        <f>J28</f>
        <v>0</v>
      </c>
      <c r="F77" s="37">
        <f>K28</f>
        <v>0</v>
      </c>
    </row>
    <row r="78" spans="2:6" ht="16.5" thickBot="1" x14ac:dyDescent="0.35">
      <c r="B78" s="40"/>
      <c r="C78" s="41"/>
      <c r="D78" s="42"/>
      <c r="E78" s="42"/>
      <c r="F78" s="42"/>
    </row>
    <row r="79" spans="2:6" ht="15" customHeight="1" x14ac:dyDescent="0.25">
      <c r="B79" s="47" t="s">
        <v>27</v>
      </c>
      <c r="C79" s="48"/>
      <c r="D79" s="48"/>
      <c r="E79" s="48"/>
      <c r="F79" s="49"/>
    </row>
    <row r="80" spans="2:6" ht="15.75" customHeight="1" thickBot="1" x14ac:dyDescent="0.3">
      <c r="B80" s="50"/>
      <c r="C80" s="51"/>
      <c r="D80" s="51"/>
      <c r="E80" s="51"/>
      <c r="F80" s="52"/>
    </row>
    <row r="81" spans="2:6" ht="45" customHeight="1" thickBot="1" x14ac:dyDescent="0.3">
      <c r="B81" s="3" t="s">
        <v>2</v>
      </c>
      <c r="C81" s="5" t="s">
        <v>12</v>
      </c>
      <c r="D81" s="9" t="s">
        <v>13</v>
      </c>
      <c r="E81" s="10" t="s">
        <v>33</v>
      </c>
      <c r="F81" s="11" t="s">
        <v>14</v>
      </c>
    </row>
    <row r="82" spans="2:6" ht="15.75" x14ac:dyDescent="0.3">
      <c r="B82" s="53" t="s">
        <v>7</v>
      </c>
      <c r="C82" s="30" t="s">
        <v>15</v>
      </c>
      <c r="D82" s="32">
        <f>E23</f>
        <v>0</v>
      </c>
      <c r="E82" s="33">
        <f>F23</f>
        <v>0</v>
      </c>
      <c r="F82" s="34">
        <f>G23</f>
        <v>0</v>
      </c>
    </row>
    <row r="83" spans="2:6" ht="16.5" thickBot="1" x14ac:dyDescent="0.35">
      <c r="B83" s="54"/>
      <c r="C83" s="31" t="s">
        <v>16</v>
      </c>
      <c r="D83" s="35">
        <f>I23</f>
        <v>0</v>
      </c>
      <c r="E83" s="36">
        <f>J23</f>
        <v>0</v>
      </c>
      <c r="F83" s="37">
        <f>K23</f>
        <v>0</v>
      </c>
    </row>
    <row r="84" spans="2:6" ht="15.75" x14ac:dyDescent="0.3">
      <c r="B84" s="55" t="s">
        <v>9</v>
      </c>
      <c r="C84" s="30" t="s">
        <v>15</v>
      </c>
      <c r="D84" s="32">
        <f>E25</f>
        <v>0</v>
      </c>
      <c r="E84" s="33">
        <f>F25</f>
        <v>0</v>
      </c>
      <c r="F84" s="34">
        <f>G25</f>
        <v>0</v>
      </c>
    </row>
    <row r="85" spans="2:6" ht="16.5" thickBot="1" x14ac:dyDescent="0.35">
      <c r="B85" s="54"/>
      <c r="C85" s="31" t="s">
        <v>16</v>
      </c>
      <c r="D85" s="35">
        <f>I25</f>
        <v>0</v>
      </c>
      <c r="E85" s="36">
        <f>J25</f>
        <v>0</v>
      </c>
      <c r="F85" s="37">
        <f>K25</f>
        <v>0</v>
      </c>
    </row>
    <row r="86" spans="2:6" ht="15.75" customHeight="1" x14ac:dyDescent="0.3">
      <c r="B86" s="43" t="s">
        <v>26</v>
      </c>
      <c r="C86" s="30" t="s">
        <v>15</v>
      </c>
      <c r="D86" s="32">
        <f>E27</f>
        <v>0</v>
      </c>
      <c r="E86" s="33">
        <f>F27</f>
        <v>0</v>
      </c>
      <c r="F86" s="34">
        <f>G27</f>
        <v>0</v>
      </c>
    </row>
    <row r="87" spans="2:6" ht="16.5" thickBot="1" x14ac:dyDescent="0.35">
      <c r="B87" s="44"/>
      <c r="C87" s="31" t="s">
        <v>16</v>
      </c>
      <c r="D87" s="35">
        <f>I27</f>
        <v>0</v>
      </c>
      <c r="E87" s="36">
        <f>J27</f>
        <v>0</v>
      </c>
      <c r="F87" s="37">
        <f>K27</f>
        <v>0</v>
      </c>
    </row>
    <row r="88" spans="2:6" ht="15.75" customHeight="1" x14ac:dyDescent="0.3">
      <c r="B88" s="45" t="s">
        <v>30</v>
      </c>
      <c r="C88" s="30" t="s">
        <v>15</v>
      </c>
      <c r="D88" s="32">
        <f>E29</f>
        <v>0</v>
      </c>
      <c r="E88" s="33">
        <f>F29</f>
        <v>0</v>
      </c>
      <c r="F88" s="34">
        <f>G29</f>
        <v>0</v>
      </c>
    </row>
    <row r="89" spans="2:6" ht="16.5" thickBot="1" x14ac:dyDescent="0.35">
      <c r="B89" s="46"/>
      <c r="C89" s="31" t="s">
        <v>16</v>
      </c>
      <c r="D89" s="35">
        <f>I29</f>
        <v>0</v>
      </c>
      <c r="E89" s="36">
        <f>J29</f>
        <v>0</v>
      </c>
      <c r="F89" s="37">
        <f>K29</f>
        <v>0</v>
      </c>
    </row>
  </sheetData>
  <mergeCells count="48">
    <mergeCell ref="B3:B4"/>
    <mergeCell ref="C3:L3"/>
    <mergeCell ref="C4:C5"/>
    <mergeCell ref="D4:D5"/>
    <mergeCell ref="E4:H4"/>
    <mergeCell ref="I4:L4"/>
    <mergeCell ref="C16:C17"/>
    <mergeCell ref="D1:F1"/>
    <mergeCell ref="J1:L1"/>
    <mergeCell ref="D2:F2"/>
    <mergeCell ref="J2:L2"/>
    <mergeCell ref="C6:C7"/>
    <mergeCell ref="C8:C9"/>
    <mergeCell ref="C10:C11"/>
    <mergeCell ref="C12:C13"/>
    <mergeCell ref="C14:C15"/>
    <mergeCell ref="B42:B43"/>
    <mergeCell ref="C19:L19"/>
    <mergeCell ref="C20:C21"/>
    <mergeCell ref="C22:C23"/>
    <mergeCell ref="C24:C25"/>
    <mergeCell ref="C26:C27"/>
    <mergeCell ref="C28:C29"/>
    <mergeCell ref="B31:F32"/>
    <mergeCell ref="B34:B35"/>
    <mergeCell ref="B36:B37"/>
    <mergeCell ref="B38:B39"/>
    <mergeCell ref="B40:B41"/>
    <mergeCell ref="B70:B71"/>
    <mergeCell ref="B44:B45"/>
    <mergeCell ref="B46:B47"/>
    <mergeCell ref="B49:F50"/>
    <mergeCell ref="B52:B53"/>
    <mergeCell ref="B54:B55"/>
    <mergeCell ref="B56:B57"/>
    <mergeCell ref="B58:B59"/>
    <mergeCell ref="B60:B61"/>
    <mergeCell ref="B63:F64"/>
    <mergeCell ref="B66:B67"/>
    <mergeCell ref="B68:B69"/>
    <mergeCell ref="B86:B87"/>
    <mergeCell ref="B88:B89"/>
    <mergeCell ref="B72:B73"/>
    <mergeCell ref="B74:B75"/>
    <mergeCell ref="B76:B77"/>
    <mergeCell ref="B79:F80"/>
    <mergeCell ref="B82:B83"/>
    <mergeCell ref="B84:B85"/>
  </mergeCells>
  <conditionalFormatting sqref="H6:H17 H20:H29">
    <cfRule type="cellIs" dxfId="80" priority="3" operator="lessThan">
      <formula>0</formula>
    </cfRule>
  </conditionalFormatting>
  <conditionalFormatting sqref="L6:L17">
    <cfRule type="cellIs" dxfId="79" priority="2" operator="lessThan">
      <formula>0</formula>
    </cfRule>
  </conditionalFormatting>
  <conditionalFormatting sqref="L20:L29">
    <cfRule type="cellIs" dxfId="78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89"/>
  <sheetViews>
    <sheetView zoomScale="75" zoomScaleNormal="75" workbookViewId="0">
      <selection activeCell="K6" sqref="K6:K17"/>
    </sheetView>
  </sheetViews>
  <sheetFormatPr defaultRowHeight="15" x14ac:dyDescent="0.25"/>
  <cols>
    <col min="2" max="2" width="16" customWidth="1"/>
    <col min="3" max="3" width="22.28515625" customWidth="1"/>
    <col min="4" max="4" width="11.28515625" customWidth="1"/>
    <col min="5" max="12" width="12.5703125" customWidth="1"/>
  </cols>
  <sheetData>
    <row r="1" spans="1:14" ht="18.75" customHeight="1" x14ac:dyDescent="0.25">
      <c r="A1" s="1"/>
      <c r="C1" s="13" t="s">
        <v>15</v>
      </c>
      <c r="D1" s="75">
        <v>45113</v>
      </c>
      <c r="E1" s="60"/>
      <c r="F1" s="61"/>
      <c r="I1" s="14" t="s">
        <v>16</v>
      </c>
      <c r="J1" s="62"/>
      <c r="K1" s="63"/>
      <c r="L1" s="64"/>
    </row>
    <row r="2" spans="1:14" ht="18.75" customHeight="1" x14ac:dyDescent="0.25">
      <c r="C2" s="13" t="s">
        <v>31</v>
      </c>
      <c r="D2" s="59" t="s">
        <v>35</v>
      </c>
      <c r="E2" s="60"/>
      <c r="F2" s="61"/>
      <c r="I2" s="14" t="s">
        <v>31</v>
      </c>
      <c r="J2" s="62"/>
      <c r="K2" s="63"/>
      <c r="L2" s="64"/>
    </row>
    <row r="3" spans="1:14" ht="24" thickBot="1" x14ac:dyDescent="0.3">
      <c r="B3" s="66"/>
      <c r="C3" s="67" t="s">
        <v>24</v>
      </c>
      <c r="D3" s="67"/>
      <c r="E3" s="67"/>
      <c r="F3" s="67"/>
      <c r="G3" s="67"/>
      <c r="H3" s="67"/>
      <c r="I3" s="67"/>
      <c r="J3" s="67"/>
      <c r="K3" s="67"/>
      <c r="L3" s="67"/>
    </row>
    <row r="4" spans="1:14" ht="19.5" thickBot="1" x14ac:dyDescent="0.3">
      <c r="B4" s="66"/>
      <c r="C4" s="55" t="s">
        <v>2</v>
      </c>
      <c r="D4" s="55" t="s">
        <v>3</v>
      </c>
      <c r="E4" s="69" t="s">
        <v>0</v>
      </c>
      <c r="F4" s="70"/>
      <c r="G4" s="70"/>
      <c r="H4" s="71"/>
      <c r="I4" s="72" t="s">
        <v>1</v>
      </c>
      <c r="J4" s="73"/>
      <c r="K4" s="73"/>
      <c r="L4" s="74"/>
    </row>
    <row r="5" spans="1:14" ht="32.25" thickBot="1" x14ac:dyDescent="0.3">
      <c r="B5" s="2"/>
      <c r="C5" s="54"/>
      <c r="D5" s="68"/>
      <c r="E5" s="12" t="s">
        <v>4</v>
      </c>
      <c r="F5" s="12" t="s">
        <v>32</v>
      </c>
      <c r="G5" s="12" t="s">
        <v>5</v>
      </c>
      <c r="H5" s="12" t="s">
        <v>6</v>
      </c>
      <c r="I5" s="8" t="s">
        <v>4</v>
      </c>
      <c r="J5" s="12" t="s">
        <v>32</v>
      </c>
      <c r="K5" s="12" t="s">
        <v>5</v>
      </c>
      <c r="L5" s="15" t="s">
        <v>6</v>
      </c>
    </row>
    <row r="6" spans="1:14" ht="16.5" customHeight="1" x14ac:dyDescent="0.25">
      <c r="B6" s="2"/>
      <c r="C6" s="45" t="s">
        <v>21</v>
      </c>
      <c r="D6" s="16">
        <v>3122</v>
      </c>
      <c r="E6" s="17">
        <v>48</v>
      </c>
      <c r="F6" s="18"/>
      <c r="G6" s="18">
        <v>26</v>
      </c>
      <c r="H6" s="19">
        <f t="shared" ref="H6:H17" si="0">(E6-G6)+M6</f>
        <v>22</v>
      </c>
      <c r="I6" s="18">
        <f t="shared" ref="I6:I17" si="1">G6</f>
        <v>26</v>
      </c>
      <c r="J6" s="20"/>
      <c r="K6" s="17">
        <v>8</v>
      </c>
      <c r="L6" s="19">
        <f t="shared" ref="L6:L17" si="2">(I6-K6)+N6</f>
        <v>18</v>
      </c>
      <c r="M6">
        <f t="shared" ref="M6:M17" si="3">F6*20</f>
        <v>0</v>
      </c>
      <c r="N6">
        <f t="shared" ref="N6:N17" si="4">J6*20</f>
        <v>0</v>
      </c>
    </row>
    <row r="7" spans="1:14" ht="15.75" customHeight="1" thickBot="1" x14ac:dyDescent="0.3">
      <c r="B7" s="2"/>
      <c r="C7" s="46"/>
      <c r="D7" s="21">
        <v>3125</v>
      </c>
      <c r="E7" s="22"/>
      <c r="F7" s="23"/>
      <c r="G7" s="23"/>
      <c r="H7" s="24">
        <f t="shared" si="0"/>
        <v>0</v>
      </c>
      <c r="I7" s="23">
        <f t="shared" si="1"/>
        <v>0</v>
      </c>
      <c r="J7" s="25"/>
      <c r="K7" s="22"/>
      <c r="L7" s="24">
        <f t="shared" si="2"/>
        <v>0</v>
      </c>
      <c r="M7">
        <f t="shared" si="3"/>
        <v>0</v>
      </c>
      <c r="N7">
        <f t="shared" si="4"/>
        <v>0</v>
      </c>
    </row>
    <row r="8" spans="1:14" ht="15.75" x14ac:dyDescent="0.25">
      <c r="B8" s="2"/>
      <c r="C8" s="45" t="s">
        <v>7</v>
      </c>
      <c r="D8" s="16" t="s">
        <v>8</v>
      </c>
      <c r="E8" s="17"/>
      <c r="F8" s="18"/>
      <c r="G8" s="18"/>
      <c r="H8" s="19">
        <f t="shared" si="0"/>
        <v>0</v>
      </c>
      <c r="I8" s="18">
        <f t="shared" si="1"/>
        <v>0</v>
      </c>
      <c r="J8" s="20"/>
      <c r="K8" s="17"/>
      <c r="L8" s="19">
        <f t="shared" si="2"/>
        <v>0</v>
      </c>
      <c r="M8">
        <f t="shared" si="3"/>
        <v>0</v>
      </c>
      <c r="N8">
        <f t="shared" si="4"/>
        <v>0</v>
      </c>
    </row>
    <row r="9" spans="1:14" ht="16.5" thickBot="1" x14ac:dyDescent="0.3">
      <c r="B9" s="2"/>
      <c r="C9" s="46"/>
      <c r="D9" s="26" t="s">
        <v>22</v>
      </c>
      <c r="E9" s="22"/>
      <c r="F9" s="23"/>
      <c r="G9" s="23"/>
      <c r="H9" s="24">
        <f t="shared" si="0"/>
        <v>0</v>
      </c>
      <c r="I9" s="23">
        <f t="shared" si="1"/>
        <v>0</v>
      </c>
      <c r="J9" s="25"/>
      <c r="K9" s="22"/>
      <c r="L9" s="24">
        <f t="shared" si="2"/>
        <v>0</v>
      </c>
      <c r="M9">
        <f t="shared" si="3"/>
        <v>0</v>
      </c>
      <c r="N9">
        <f t="shared" si="4"/>
        <v>0</v>
      </c>
    </row>
    <row r="10" spans="1:14" ht="15.75" x14ac:dyDescent="0.25">
      <c r="B10" s="2"/>
      <c r="C10" s="45" t="s">
        <v>9</v>
      </c>
      <c r="D10" s="16" t="s">
        <v>8</v>
      </c>
      <c r="E10" s="17">
        <f>26+29</f>
        <v>55</v>
      </c>
      <c r="F10" s="18"/>
      <c r="G10" s="18">
        <v>51</v>
      </c>
      <c r="H10" s="19">
        <f t="shared" si="0"/>
        <v>4</v>
      </c>
      <c r="I10" s="18">
        <f t="shared" si="1"/>
        <v>51</v>
      </c>
      <c r="J10" s="20"/>
      <c r="K10" s="17">
        <v>42</v>
      </c>
      <c r="L10" s="19">
        <f t="shared" si="2"/>
        <v>9</v>
      </c>
      <c r="M10">
        <f t="shared" si="3"/>
        <v>0</v>
      </c>
      <c r="N10">
        <f t="shared" si="4"/>
        <v>0</v>
      </c>
    </row>
    <row r="11" spans="1:14" ht="16.5" thickBot="1" x14ac:dyDescent="0.3">
      <c r="B11" s="2"/>
      <c r="C11" s="46"/>
      <c r="D11" s="26" t="s">
        <v>22</v>
      </c>
      <c r="E11" s="22">
        <f>14+24</f>
        <v>38</v>
      </c>
      <c r="F11" s="23"/>
      <c r="G11" s="23">
        <v>33</v>
      </c>
      <c r="H11" s="24">
        <f t="shared" si="0"/>
        <v>5</v>
      </c>
      <c r="I11" s="23">
        <f t="shared" si="1"/>
        <v>33</v>
      </c>
      <c r="J11" s="25"/>
      <c r="K11" s="22">
        <v>27</v>
      </c>
      <c r="L11" s="24">
        <f t="shared" si="2"/>
        <v>6</v>
      </c>
      <c r="M11">
        <f t="shared" si="3"/>
        <v>0</v>
      </c>
      <c r="N11">
        <f t="shared" si="4"/>
        <v>0</v>
      </c>
    </row>
    <row r="12" spans="1:14" ht="15.75" x14ac:dyDescent="0.25">
      <c r="B12" s="2"/>
      <c r="C12" s="65" t="s">
        <v>10</v>
      </c>
      <c r="D12" s="16" t="s">
        <v>8</v>
      </c>
      <c r="E12" s="17">
        <v>22</v>
      </c>
      <c r="F12" s="18"/>
      <c r="G12" s="18">
        <v>20</v>
      </c>
      <c r="H12" s="19">
        <f t="shared" si="0"/>
        <v>2</v>
      </c>
      <c r="I12" s="18">
        <f t="shared" si="1"/>
        <v>20</v>
      </c>
      <c r="J12" s="20"/>
      <c r="K12" s="17">
        <v>20</v>
      </c>
      <c r="L12" s="19">
        <f t="shared" si="2"/>
        <v>0</v>
      </c>
      <c r="M12">
        <f t="shared" si="3"/>
        <v>0</v>
      </c>
      <c r="N12">
        <f t="shared" si="4"/>
        <v>0</v>
      </c>
    </row>
    <row r="13" spans="1:14" ht="16.5" thickBot="1" x14ac:dyDescent="0.3">
      <c r="B13" s="2"/>
      <c r="C13" s="46"/>
      <c r="D13" s="26" t="s">
        <v>22</v>
      </c>
      <c r="E13" s="22">
        <v>15</v>
      </c>
      <c r="F13" s="23"/>
      <c r="G13" s="23">
        <v>15</v>
      </c>
      <c r="H13" s="24">
        <f t="shared" si="0"/>
        <v>0</v>
      </c>
      <c r="I13" s="23">
        <f t="shared" si="1"/>
        <v>15</v>
      </c>
      <c r="J13" s="25"/>
      <c r="K13" s="22">
        <v>15</v>
      </c>
      <c r="L13" s="24">
        <f t="shared" si="2"/>
        <v>0</v>
      </c>
      <c r="M13">
        <f t="shared" si="3"/>
        <v>0</v>
      </c>
      <c r="N13">
        <f t="shared" si="4"/>
        <v>0</v>
      </c>
    </row>
    <row r="14" spans="1:14" ht="15.75" x14ac:dyDescent="0.25">
      <c r="B14" s="2"/>
      <c r="C14" s="56" t="s">
        <v>17</v>
      </c>
      <c r="D14" s="16" t="s">
        <v>8</v>
      </c>
      <c r="E14" s="17"/>
      <c r="F14" s="18"/>
      <c r="G14" s="18"/>
      <c r="H14" s="19">
        <f t="shared" si="0"/>
        <v>0</v>
      </c>
      <c r="I14" s="18">
        <f t="shared" si="1"/>
        <v>0</v>
      </c>
      <c r="J14" s="20"/>
      <c r="K14" s="17"/>
      <c r="L14" s="19">
        <f t="shared" si="2"/>
        <v>0</v>
      </c>
      <c r="M14">
        <f t="shared" si="3"/>
        <v>0</v>
      </c>
      <c r="N14">
        <f t="shared" si="4"/>
        <v>0</v>
      </c>
    </row>
    <row r="15" spans="1:14" ht="16.5" thickBot="1" x14ac:dyDescent="0.3">
      <c r="B15" s="2"/>
      <c r="C15" s="57"/>
      <c r="D15" s="26" t="s">
        <v>22</v>
      </c>
      <c r="E15" s="22"/>
      <c r="F15" s="23"/>
      <c r="G15" s="23"/>
      <c r="H15" s="24">
        <f t="shared" si="0"/>
        <v>0</v>
      </c>
      <c r="I15" s="23">
        <f t="shared" si="1"/>
        <v>0</v>
      </c>
      <c r="J15" s="25"/>
      <c r="K15" s="22"/>
      <c r="L15" s="24">
        <f t="shared" si="2"/>
        <v>0</v>
      </c>
      <c r="M15">
        <f t="shared" si="3"/>
        <v>0</v>
      </c>
      <c r="N15">
        <f t="shared" si="4"/>
        <v>0</v>
      </c>
    </row>
    <row r="16" spans="1:14" ht="15.75" x14ac:dyDescent="0.25">
      <c r="B16" s="2"/>
      <c r="C16" s="56" t="s">
        <v>18</v>
      </c>
      <c r="D16" s="16" t="s">
        <v>8</v>
      </c>
      <c r="E16" s="18">
        <v>13</v>
      </c>
      <c r="F16" s="18">
        <v>3</v>
      </c>
      <c r="G16" s="18">
        <v>36</v>
      </c>
      <c r="H16" s="19">
        <f t="shared" si="0"/>
        <v>37</v>
      </c>
      <c r="I16" s="18">
        <f t="shared" si="1"/>
        <v>36</v>
      </c>
      <c r="J16" s="20">
        <v>2</v>
      </c>
      <c r="K16" s="18">
        <v>40</v>
      </c>
      <c r="L16" s="19">
        <f t="shared" si="2"/>
        <v>36</v>
      </c>
      <c r="M16">
        <f t="shared" si="3"/>
        <v>60</v>
      </c>
      <c r="N16">
        <f t="shared" si="4"/>
        <v>40</v>
      </c>
    </row>
    <row r="17" spans="2:37" ht="16.5" thickBot="1" x14ac:dyDescent="0.3">
      <c r="B17" s="2"/>
      <c r="C17" s="57"/>
      <c r="D17" s="26" t="s">
        <v>22</v>
      </c>
      <c r="E17" s="23">
        <v>14</v>
      </c>
      <c r="F17" s="23">
        <v>3</v>
      </c>
      <c r="G17" s="23">
        <v>37</v>
      </c>
      <c r="H17" s="24">
        <f t="shared" si="0"/>
        <v>37</v>
      </c>
      <c r="I17" s="23">
        <f t="shared" si="1"/>
        <v>37</v>
      </c>
      <c r="J17" s="25">
        <v>2</v>
      </c>
      <c r="K17" s="23">
        <v>53</v>
      </c>
      <c r="L17" s="24">
        <f t="shared" si="2"/>
        <v>24</v>
      </c>
      <c r="M17">
        <f t="shared" si="3"/>
        <v>60</v>
      </c>
      <c r="N17">
        <f t="shared" si="4"/>
        <v>40</v>
      </c>
    </row>
    <row r="18" spans="2:37" ht="15.75" x14ac:dyDescent="0.25">
      <c r="B18" s="2"/>
      <c r="C18" s="7"/>
      <c r="D18" s="6"/>
      <c r="E18" s="7"/>
      <c r="F18" s="7"/>
      <c r="G18" s="7"/>
      <c r="H18" s="7"/>
      <c r="I18" s="7"/>
      <c r="J18" s="7"/>
      <c r="K18" s="7"/>
      <c r="L18" s="7"/>
    </row>
    <row r="19" spans="2:37" ht="24" thickBot="1" x14ac:dyDescent="0.3">
      <c r="B19" s="2"/>
      <c r="C19" s="58" t="s">
        <v>11</v>
      </c>
      <c r="D19" s="58"/>
      <c r="E19" s="58"/>
      <c r="F19" s="58"/>
      <c r="G19" s="58"/>
      <c r="H19" s="58"/>
      <c r="I19" s="58"/>
      <c r="J19" s="58"/>
      <c r="K19" s="58"/>
      <c r="L19" s="58"/>
    </row>
    <row r="20" spans="2:37" ht="15.75" x14ac:dyDescent="0.25">
      <c r="B20" s="2"/>
      <c r="C20" s="45" t="s">
        <v>21</v>
      </c>
      <c r="D20" s="27">
        <v>3122</v>
      </c>
      <c r="E20" s="18"/>
      <c r="F20" s="18"/>
      <c r="G20" s="18"/>
      <c r="H20" s="19">
        <f t="shared" ref="H20:H29" si="5">(E20-G20)+M20</f>
        <v>0</v>
      </c>
      <c r="I20" s="18">
        <f t="shared" ref="I20:I29" si="6">G20</f>
        <v>0</v>
      </c>
      <c r="J20" s="18"/>
      <c r="K20" s="28"/>
      <c r="L20" s="19">
        <f t="shared" ref="L20:L29" si="7">(I20-K20)+N20</f>
        <v>0</v>
      </c>
      <c r="M20">
        <f t="shared" ref="M20:M29" si="8">F20*20</f>
        <v>0</v>
      </c>
      <c r="N20">
        <f t="shared" ref="N20:N29" si="9">J20*20</f>
        <v>0</v>
      </c>
    </row>
    <row r="21" spans="2:37" ht="16.5" thickBot="1" x14ac:dyDescent="0.3">
      <c r="B21" s="2"/>
      <c r="C21" s="46"/>
      <c r="D21" s="21">
        <v>3125</v>
      </c>
      <c r="E21" s="29"/>
      <c r="F21" s="23"/>
      <c r="G21" s="29"/>
      <c r="H21" s="24">
        <f t="shared" si="5"/>
        <v>0</v>
      </c>
      <c r="I21" s="23">
        <f t="shared" si="6"/>
        <v>0</v>
      </c>
      <c r="J21" s="23"/>
      <c r="K21" s="29"/>
      <c r="L21" s="24">
        <f t="shared" si="7"/>
        <v>0</v>
      </c>
      <c r="M21">
        <f t="shared" si="8"/>
        <v>0</v>
      </c>
      <c r="N21">
        <f t="shared" si="9"/>
        <v>0</v>
      </c>
    </row>
    <row r="22" spans="2:37" ht="15.75" x14ac:dyDescent="0.25">
      <c r="B22" s="2"/>
      <c r="C22" s="45" t="s">
        <v>7</v>
      </c>
      <c r="D22" s="16" t="s">
        <v>8</v>
      </c>
      <c r="E22" s="28"/>
      <c r="F22" s="18"/>
      <c r="G22" s="28"/>
      <c r="H22" s="19">
        <f t="shared" si="5"/>
        <v>0</v>
      </c>
      <c r="I22" s="18">
        <f>G22</f>
        <v>0</v>
      </c>
      <c r="J22" s="18"/>
      <c r="K22" s="28"/>
      <c r="L22" s="19">
        <f t="shared" si="7"/>
        <v>0</v>
      </c>
      <c r="M22">
        <f t="shared" si="8"/>
        <v>0</v>
      </c>
      <c r="N22">
        <f t="shared" si="9"/>
        <v>0</v>
      </c>
    </row>
    <row r="23" spans="2:37" ht="16.5" thickBot="1" x14ac:dyDescent="0.3">
      <c r="B23" s="2"/>
      <c r="C23" s="46"/>
      <c r="D23" s="26" t="s">
        <v>22</v>
      </c>
      <c r="E23" s="29"/>
      <c r="F23" s="23"/>
      <c r="G23" s="29"/>
      <c r="H23" s="24">
        <f t="shared" si="5"/>
        <v>0</v>
      </c>
      <c r="I23" s="23">
        <f t="shared" si="6"/>
        <v>0</v>
      </c>
      <c r="J23" s="23"/>
      <c r="K23" s="29"/>
      <c r="L23" s="24">
        <f t="shared" si="7"/>
        <v>0</v>
      </c>
      <c r="M23">
        <f t="shared" si="8"/>
        <v>0</v>
      </c>
      <c r="N23">
        <f t="shared" si="9"/>
        <v>0</v>
      </c>
    </row>
    <row r="24" spans="2:37" ht="15.75" x14ac:dyDescent="0.25">
      <c r="B24" s="2"/>
      <c r="C24" s="45" t="s">
        <v>9</v>
      </c>
      <c r="D24" s="16" t="s">
        <v>8</v>
      </c>
      <c r="E24" s="28"/>
      <c r="F24" s="18"/>
      <c r="G24" s="28"/>
      <c r="H24" s="19">
        <f t="shared" si="5"/>
        <v>0</v>
      </c>
      <c r="I24" s="18">
        <f t="shared" si="6"/>
        <v>0</v>
      </c>
      <c r="J24" s="18"/>
      <c r="K24" s="28"/>
      <c r="L24" s="19">
        <f t="shared" si="7"/>
        <v>0</v>
      </c>
      <c r="M24">
        <f t="shared" si="8"/>
        <v>0</v>
      </c>
      <c r="N24">
        <f t="shared" si="9"/>
        <v>0</v>
      </c>
    </row>
    <row r="25" spans="2:37" ht="16.5" thickBot="1" x14ac:dyDescent="0.3">
      <c r="B25" s="2"/>
      <c r="C25" s="46"/>
      <c r="D25" s="26" t="s">
        <v>22</v>
      </c>
      <c r="E25" s="29"/>
      <c r="F25" s="23"/>
      <c r="G25" s="29"/>
      <c r="H25" s="24">
        <f t="shared" si="5"/>
        <v>0</v>
      </c>
      <c r="I25" s="23">
        <f t="shared" si="6"/>
        <v>0</v>
      </c>
      <c r="J25" s="23"/>
      <c r="K25" s="29"/>
      <c r="L25" s="24">
        <f t="shared" si="7"/>
        <v>0</v>
      </c>
      <c r="M25">
        <f t="shared" si="8"/>
        <v>0</v>
      </c>
      <c r="N25">
        <f t="shared" si="9"/>
        <v>0</v>
      </c>
    </row>
    <row r="26" spans="2:37" ht="15.75" x14ac:dyDescent="0.25">
      <c r="B26" s="2"/>
      <c r="C26" s="45" t="s">
        <v>23</v>
      </c>
      <c r="D26" s="16" t="s">
        <v>8</v>
      </c>
      <c r="E26" s="28"/>
      <c r="F26" s="18"/>
      <c r="G26" s="28"/>
      <c r="H26" s="19">
        <f t="shared" si="5"/>
        <v>0</v>
      </c>
      <c r="I26" s="18">
        <f t="shared" si="6"/>
        <v>0</v>
      </c>
      <c r="J26" s="18"/>
      <c r="K26" s="28"/>
      <c r="L26" s="19">
        <f t="shared" si="7"/>
        <v>0</v>
      </c>
      <c r="M26">
        <f t="shared" si="8"/>
        <v>0</v>
      </c>
      <c r="N26">
        <f t="shared" si="9"/>
        <v>0</v>
      </c>
    </row>
    <row r="27" spans="2:37" ht="16.5" thickBot="1" x14ac:dyDescent="0.3">
      <c r="B27" s="2"/>
      <c r="C27" s="46"/>
      <c r="D27" s="26" t="s">
        <v>22</v>
      </c>
      <c r="E27" s="29"/>
      <c r="F27" s="23"/>
      <c r="G27" s="29"/>
      <c r="H27" s="24">
        <f t="shared" si="5"/>
        <v>0</v>
      </c>
      <c r="I27" s="23">
        <f t="shared" si="6"/>
        <v>0</v>
      </c>
      <c r="J27" s="23"/>
      <c r="K27" s="29"/>
      <c r="L27" s="24">
        <f t="shared" si="7"/>
        <v>0</v>
      </c>
      <c r="M27">
        <f t="shared" si="8"/>
        <v>0</v>
      </c>
      <c r="N27">
        <f t="shared" si="9"/>
        <v>0</v>
      </c>
    </row>
    <row r="28" spans="2:37" ht="15.75" x14ac:dyDescent="0.25">
      <c r="B28" s="2"/>
      <c r="C28" s="56" t="s">
        <v>18</v>
      </c>
      <c r="D28" s="16" t="s">
        <v>8</v>
      </c>
      <c r="E28" s="28"/>
      <c r="F28" s="18"/>
      <c r="G28" s="28"/>
      <c r="H28" s="19">
        <f t="shared" si="5"/>
        <v>0</v>
      </c>
      <c r="I28" s="18">
        <f t="shared" si="6"/>
        <v>0</v>
      </c>
      <c r="J28" s="18"/>
      <c r="K28" s="28"/>
      <c r="L28" s="19">
        <f t="shared" si="7"/>
        <v>0</v>
      </c>
      <c r="M28">
        <f t="shared" si="8"/>
        <v>0</v>
      </c>
      <c r="N28">
        <f t="shared" si="9"/>
        <v>0</v>
      </c>
    </row>
    <row r="29" spans="2:37" ht="16.5" thickBot="1" x14ac:dyDescent="0.3">
      <c r="B29" s="2"/>
      <c r="C29" s="57"/>
      <c r="D29" s="26" t="s">
        <v>22</v>
      </c>
      <c r="E29" s="29"/>
      <c r="F29" s="23"/>
      <c r="G29" s="29"/>
      <c r="H29" s="24">
        <f t="shared" si="5"/>
        <v>0</v>
      </c>
      <c r="I29" s="23">
        <f t="shared" si="6"/>
        <v>0</v>
      </c>
      <c r="J29" s="23"/>
      <c r="K29" s="29"/>
      <c r="L29" s="24">
        <f t="shared" si="7"/>
        <v>0</v>
      </c>
      <c r="M29">
        <f t="shared" si="8"/>
        <v>0</v>
      </c>
      <c r="N29">
        <f t="shared" si="9"/>
        <v>0</v>
      </c>
    </row>
    <row r="30" spans="2:37" ht="15.75" thickBot="1" x14ac:dyDescent="0.3"/>
    <row r="31" spans="2:37" ht="15" customHeight="1" x14ac:dyDescent="0.25">
      <c r="B31" s="47" t="s">
        <v>19</v>
      </c>
      <c r="C31" s="48"/>
      <c r="D31" s="48"/>
      <c r="E31" s="48"/>
      <c r="F31" s="49"/>
    </row>
    <row r="32" spans="2:37" s="4" customFormat="1" ht="15" customHeight="1" thickBot="1" x14ac:dyDescent="0.3">
      <c r="B32" s="50"/>
      <c r="C32" s="51"/>
      <c r="D32" s="51"/>
      <c r="E32" s="51"/>
      <c r="F32" s="5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</row>
    <row r="33" spans="2:37" s="4" customFormat="1" ht="45" customHeight="1" thickBot="1" x14ac:dyDescent="0.3">
      <c r="B33" s="3" t="s">
        <v>2</v>
      </c>
      <c r="C33" s="5" t="s">
        <v>12</v>
      </c>
      <c r="D33" s="9" t="s">
        <v>13</v>
      </c>
      <c r="E33" s="10" t="s">
        <v>33</v>
      </c>
      <c r="F33" s="11" t="s">
        <v>14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</row>
    <row r="34" spans="2:37" s="4" customFormat="1" ht="15" customHeight="1" x14ac:dyDescent="0.3">
      <c r="B34" s="43" t="s">
        <v>28</v>
      </c>
      <c r="C34" s="30" t="s">
        <v>15</v>
      </c>
      <c r="D34" s="32">
        <f>E6</f>
        <v>48</v>
      </c>
      <c r="E34" s="33">
        <f>F6</f>
        <v>0</v>
      </c>
      <c r="F34" s="34">
        <f>G6</f>
        <v>26</v>
      </c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</row>
    <row r="35" spans="2:37" s="4" customFormat="1" ht="15.75" customHeight="1" thickBot="1" x14ac:dyDescent="0.35">
      <c r="B35" s="44"/>
      <c r="C35" s="31" t="s">
        <v>16</v>
      </c>
      <c r="D35" s="35">
        <f>I6</f>
        <v>26</v>
      </c>
      <c r="E35" s="36">
        <f>J6</f>
        <v>0</v>
      </c>
      <c r="F35" s="37">
        <f>K6</f>
        <v>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</row>
    <row r="36" spans="2:37" s="4" customFormat="1" ht="15.75" customHeight="1" x14ac:dyDescent="0.3">
      <c r="B36" s="43" t="s">
        <v>29</v>
      </c>
      <c r="C36" s="30" t="s">
        <v>15</v>
      </c>
      <c r="D36" s="38">
        <f>E7</f>
        <v>0</v>
      </c>
      <c r="E36" s="33">
        <f>F7</f>
        <v>0</v>
      </c>
      <c r="F36" s="34">
        <f>G7</f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</row>
    <row r="37" spans="2:37" s="4" customFormat="1" ht="15.75" customHeight="1" thickBot="1" x14ac:dyDescent="0.35">
      <c r="B37" s="44"/>
      <c r="C37" s="31" t="s">
        <v>16</v>
      </c>
      <c r="D37" s="39">
        <f>I7</f>
        <v>0</v>
      </c>
      <c r="E37" s="36">
        <f>J7</f>
        <v>0</v>
      </c>
      <c r="F37" s="37">
        <f>K7</f>
        <v>0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</row>
    <row r="38" spans="2:37" ht="15.75" x14ac:dyDescent="0.3">
      <c r="B38" s="55" t="s">
        <v>7</v>
      </c>
      <c r="C38" s="30" t="s">
        <v>15</v>
      </c>
      <c r="D38" s="38">
        <f>E8</f>
        <v>0</v>
      </c>
      <c r="E38" s="33">
        <f>F8</f>
        <v>0</v>
      </c>
      <c r="F38" s="34">
        <f>G8</f>
        <v>0</v>
      </c>
    </row>
    <row r="39" spans="2:37" ht="16.5" thickBot="1" x14ac:dyDescent="0.35">
      <c r="B39" s="54"/>
      <c r="C39" s="31" t="s">
        <v>16</v>
      </c>
      <c r="D39" s="39">
        <f>I8</f>
        <v>0</v>
      </c>
      <c r="E39" s="36">
        <f>J8</f>
        <v>0</v>
      </c>
      <c r="F39" s="37">
        <f>K8</f>
        <v>0</v>
      </c>
    </row>
    <row r="40" spans="2:37" ht="15.75" x14ac:dyDescent="0.3">
      <c r="B40" s="55" t="s">
        <v>9</v>
      </c>
      <c r="C40" s="30" t="s">
        <v>15</v>
      </c>
      <c r="D40" s="38">
        <f>E10</f>
        <v>55</v>
      </c>
      <c r="E40" s="33">
        <f>F10</f>
        <v>0</v>
      </c>
      <c r="F40" s="34">
        <f>G10</f>
        <v>51</v>
      </c>
    </row>
    <row r="41" spans="2:37" ht="16.5" thickBot="1" x14ac:dyDescent="0.35">
      <c r="B41" s="54"/>
      <c r="C41" s="31" t="s">
        <v>16</v>
      </c>
      <c r="D41" s="39">
        <f>I10</f>
        <v>51</v>
      </c>
      <c r="E41" s="36">
        <f>J10</f>
        <v>0</v>
      </c>
      <c r="F41" s="37">
        <f>K10</f>
        <v>42</v>
      </c>
    </row>
    <row r="42" spans="2:37" ht="15.75" x14ac:dyDescent="0.3">
      <c r="B42" s="55" t="s">
        <v>10</v>
      </c>
      <c r="C42" s="30" t="s">
        <v>15</v>
      </c>
      <c r="D42" s="38">
        <f>E12</f>
        <v>22</v>
      </c>
      <c r="E42" s="33">
        <f>F12</f>
        <v>0</v>
      </c>
      <c r="F42" s="34">
        <f>G12</f>
        <v>20</v>
      </c>
    </row>
    <row r="43" spans="2:37" ht="16.5" thickBot="1" x14ac:dyDescent="0.35">
      <c r="B43" s="54"/>
      <c r="C43" s="31" t="s">
        <v>16</v>
      </c>
      <c r="D43" s="39">
        <f>I12</f>
        <v>20</v>
      </c>
      <c r="E43" s="36">
        <f>J12</f>
        <v>0</v>
      </c>
      <c r="F43" s="37">
        <f>K12</f>
        <v>20</v>
      </c>
    </row>
    <row r="44" spans="2:37" ht="15.75" x14ac:dyDescent="0.3">
      <c r="B44" s="55" t="s">
        <v>17</v>
      </c>
      <c r="C44" s="30" t="s">
        <v>15</v>
      </c>
      <c r="D44" s="38">
        <f>E14</f>
        <v>0</v>
      </c>
      <c r="E44" s="33">
        <f>F14</f>
        <v>0</v>
      </c>
      <c r="F44" s="34">
        <f>G14</f>
        <v>0</v>
      </c>
    </row>
    <row r="45" spans="2:37" ht="16.5" thickBot="1" x14ac:dyDescent="0.35">
      <c r="B45" s="54"/>
      <c r="C45" s="31" t="s">
        <v>16</v>
      </c>
      <c r="D45" s="39">
        <f>I14</f>
        <v>0</v>
      </c>
      <c r="E45" s="36">
        <f>J14</f>
        <v>0</v>
      </c>
      <c r="F45" s="37">
        <f>K14</f>
        <v>0</v>
      </c>
    </row>
    <row r="46" spans="2:37" ht="15.75" x14ac:dyDescent="0.3">
      <c r="B46" s="55" t="s">
        <v>18</v>
      </c>
      <c r="C46" s="30" t="s">
        <v>15</v>
      </c>
      <c r="D46" s="38">
        <f>E16</f>
        <v>13</v>
      </c>
      <c r="E46" s="33">
        <f>F16</f>
        <v>3</v>
      </c>
      <c r="F46" s="34">
        <f>G16</f>
        <v>36</v>
      </c>
    </row>
    <row r="47" spans="2:37" ht="16.5" thickBot="1" x14ac:dyDescent="0.35">
      <c r="B47" s="54"/>
      <c r="C47" s="31" t="s">
        <v>16</v>
      </c>
      <c r="D47" s="39">
        <f>I16</f>
        <v>36</v>
      </c>
      <c r="E47" s="36">
        <f>J17</f>
        <v>2</v>
      </c>
      <c r="F47" s="37">
        <f>K16</f>
        <v>40</v>
      </c>
    </row>
    <row r="48" spans="2:37" ht="15.75" thickBot="1" x14ac:dyDescent="0.3"/>
    <row r="49" spans="2:6" ht="15" customHeight="1" x14ac:dyDescent="0.25">
      <c r="B49" s="47" t="s">
        <v>20</v>
      </c>
      <c r="C49" s="48"/>
      <c r="D49" s="48"/>
      <c r="E49" s="48"/>
      <c r="F49" s="49"/>
    </row>
    <row r="50" spans="2:6" ht="15.75" customHeight="1" thickBot="1" x14ac:dyDescent="0.3">
      <c r="B50" s="50"/>
      <c r="C50" s="51"/>
      <c r="D50" s="51"/>
      <c r="E50" s="51"/>
      <c r="F50" s="52"/>
    </row>
    <row r="51" spans="2:6" ht="45" customHeight="1" thickBot="1" x14ac:dyDescent="0.3">
      <c r="B51" s="3" t="s">
        <v>2</v>
      </c>
      <c r="C51" s="5" t="s">
        <v>12</v>
      </c>
      <c r="D51" s="9" t="s">
        <v>13</v>
      </c>
      <c r="E51" s="10" t="s">
        <v>33</v>
      </c>
      <c r="F51" s="11" t="s">
        <v>14</v>
      </c>
    </row>
    <row r="52" spans="2:6" ht="15.75" x14ac:dyDescent="0.3">
      <c r="B52" s="55" t="s">
        <v>7</v>
      </c>
      <c r="C52" s="30" t="s">
        <v>15</v>
      </c>
      <c r="D52" s="38">
        <f>E9</f>
        <v>0</v>
      </c>
      <c r="E52" s="33">
        <f>F9</f>
        <v>0</v>
      </c>
      <c r="F52" s="34">
        <f>G9</f>
        <v>0</v>
      </c>
    </row>
    <row r="53" spans="2:6" ht="16.5" thickBot="1" x14ac:dyDescent="0.35">
      <c r="B53" s="54"/>
      <c r="C53" s="31" t="s">
        <v>16</v>
      </c>
      <c r="D53" s="39">
        <f>I9</f>
        <v>0</v>
      </c>
      <c r="E53" s="36">
        <f>J9</f>
        <v>0</v>
      </c>
      <c r="F53" s="37">
        <f>K9</f>
        <v>0</v>
      </c>
    </row>
    <row r="54" spans="2:6" ht="15.75" x14ac:dyDescent="0.3">
      <c r="B54" s="55" t="s">
        <v>9</v>
      </c>
      <c r="C54" s="30" t="s">
        <v>15</v>
      </c>
      <c r="D54" s="38">
        <f>E11</f>
        <v>38</v>
      </c>
      <c r="E54" s="33">
        <f>F11</f>
        <v>0</v>
      </c>
      <c r="F54" s="34">
        <f>G11</f>
        <v>33</v>
      </c>
    </row>
    <row r="55" spans="2:6" ht="16.5" thickBot="1" x14ac:dyDescent="0.35">
      <c r="B55" s="54"/>
      <c r="C55" s="31" t="s">
        <v>16</v>
      </c>
      <c r="D55" s="39">
        <f>I11</f>
        <v>33</v>
      </c>
      <c r="E55" s="36">
        <f>J11</f>
        <v>0</v>
      </c>
      <c r="F55" s="37">
        <f>K11</f>
        <v>27</v>
      </c>
    </row>
    <row r="56" spans="2:6" ht="15.75" x14ac:dyDescent="0.3">
      <c r="B56" s="55" t="s">
        <v>10</v>
      </c>
      <c r="C56" s="30" t="s">
        <v>15</v>
      </c>
      <c r="D56" s="38">
        <f>E13</f>
        <v>15</v>
      </c>
      <c r="E56" s="33">
        <f>F13</f>
        <v>0</v>
      </c>
      <c r="F56" s="34">
        <f>G13</f>
        <v>15</v>
      </c>
    </row>
    <row r="57" spans="2:6" ht="16.5" thickBot="1" x14ac:dyDescent="0.35">
      <c r="B57" s="54"/>
      <c r="C57" s="31" t="s">
        <v>16</v>
      </c>
      <c r="D57" s="39">
        <f>I13</f>
        <v>15</v>
      </c>
      <c r="E57" s="36">
        <f>J13</f>
        <v>0</v>
      </c>
      <c r="F57" s="37">
        <f>K13</f>
        <v>15</v>
      </c>
    </row>
    <row r="58" spans="2:6" ht="15.75" x14ac:dyDescent="0.3">
      <c r="B58" s="55" t="s">
        <v>17</v>
      </c>
      <c r="C58" s="30" t="s">
        <v>15</v>
      </c>
      <c r="D58" s="38">
        <f>E15</f>
        <v>0</v>
      </c>
      <c r="E58" s="33">
        <f>F15</f>
        <v>0</v>
      </c>
      <c r="F58" s="34">
        <f>G15</f>
        <v>0</v>
      </c>
    </row>
    <row r="59" spans="2:6" ht="16.5" thickBot="1" x14ac:dyDescent="0.35">
      <c r="B59" s="54"/>
      <c r="C59" s="31" t="s">
        <v>16</v>
      </c>
      <c r="D59" s="39">
        <f>I15</f>
        <v>0</v>
      </c>
      <c r="E59" s="36">
        <f>J15</f>
        <v>0</v>
      </c>
      <c r="F59" s="37">
        <f>K15</f>
        <v>0</v>
      </c>
    </row>
    <row r="60" spans="2:6" ht="15.75" x14ac:dyDescent="0.3">
      <c r="B60" s="55" t="s">
        <v>18</v>
      </c>
      <c r="C60" s="30" t="s">
        <v>15</v>
      </c>
      <c r="D60" s="38">
        <f>E17</f>
        <v>14</v>
      </c>
      <c r="E60" s="33">
        <f>F17</f>
        <v>3</v>
      </c>
      <c r="F60" s="34">
        <f>G17</f>
        <v>37</v>
      </c>
    </row>
    <row r="61" spans="2:6" ht="16.5" thickBot="1" x14ac:dyDescent="0.35">
      <c r="B61" s="54"/>
      <c r="C61" s="31" t="s">
        <v>16</v>
      </c>
      <c r="D61" s="39">
        <f>I17</f>
        <v>37</v>
      </c>
      <c r="E61" s="36">
        <f>J17</f>
        <v>2</v>
      </c>
      <c r="F61" s="37">
        <f>K17</f>
        <v>53</v>
      </c>
    </row>
    <row r="62" spans="2:6" ht="15.75" thickBot="1" x14ac:dyDescent="0.3"/>
    <row r="63" spans="2:6" ht="15" customHeight="1" x14ac:dyDescent="0.25">
      <c r="B63" s="47" t="s">
        <v>25</v>
      </c>
      <c r="C63" s="48"/>
      <c r="D63" s="48"/>
      <c r="E63" s="48"/>
      <c r="F63" s="49"/>
    </row>
    <row r="64" spans="2:6" ht="15.75" customHeight="1" thickBot="1" x14ac:dyDescent="0.3">
      <c r="B64" s="50"/>
      <c r="C64" s="51"/>
      <c r="D64" s="51"/>
      <c r="E64" s="51"/>
      <c r="F64" s="52"/>
    </row>
    <row r="65" spans="2:6" ht="45" customHeight="1" thickBot="1" x14ac:dyDescent="0.3">
      <c r="B65" s="3" t="s">
        <v>2</v>
      </c>
      <c r="C65" s="5" t="s">
        <v>12</v>
      </c>
      <c r="D65" s="9" t="s">
        <v>13</v>
      </c>
      <c r="E65" s="10" t="s">
        <v>33</v>
      </c>
      <c r="F65" s="11" t="s">
        <v>14</v>
      </c>
    </row>
    <row r="66" spans="2:6" ht="15.75" x14ac:dyDescent="0.3">
      <c r="B66" s="43" t="s">
        <v>28</v>
      </c>
      <c r="C66" s="30" t="s">
        <v>15</v>
      </c>
      <c r="D66" s="38">
        <f>E20</f>
        <v>0</v>
      </c>
      <c r="E66" s="33">
        <f>F20</f>
        <v>0</v>
      </c>
      <c r="F66" s="34">
        <f>G20</f>
        <v>0</v>
      </c>
    </row>
    <row r="67" spans="2:6" ht="16.5" thickBot="1" x14ac:dyDescent="0.35">
      <c r="B67" s="44"/>
      <c r="C67" s="31" t="s">
        <v>16</v>
      </c>
      <c r="D67" s="39">
        <f>I20</f>
        <v>0</v>
      </c>
      <c r="E67" s="36">
        <f>J20</f>
        <v>0</v>
      </c>
      <c r="F67" s="37">
        <f>K20</f>
        <v>0</v>
      </c>
    </row>
    <row r="68" spans="2:6" ht="15.75" x14ac:dyDescent="0.3">
      <c r="B68" s="43" t="s">
        <v>29</v>
      </c>
      <c r="C68" s="30" t="s">
        <v>15</v>
      </c>
      <c r="D68" s="38">
        <f>E21</f>
        <v>0</v>
      </c>
      <c r="E68" s="33">
        <f>F21</f>
        <v>0</v>
      </c>
      <c r="F68" s="34">
        <f>G21</f>
        <v>0</v>
      </c>
    </row>
    <row r="69" spans="2:6" ht="16.5" thickBot="1" x14ac:dyDescent="0.35">
      <c r="B69" s="44"/>
      <c r="C69" s="31" t="s">
        <v>16</v>
      </c>
      <c r="D69" s="39">
        <f>I21</f>
        <v>0</v>
      </c>
      <c r="E69" s="36">
        <f>J21</f>
        <v>0</v>
      </c>
      <c r="F69" s="37">
        <f>K21</f>
        <v>0</v>
      </c>
    </row>
    <row r="70" spans="2:6" ht="15.75" x14ac:dyDescent="0.3">
      <c r="B70" s="55" t="s">
        <v>7</v>
      </c>
      <c r="C70" s="30" t="s">
        <v>15</v>
      </c>
      <c r="D70" s="38">
        <f>E22</f>
        <v>0</v>
      </c>
      <c r="E70" s="33">
        <f>F22</f>
        <v>0</v>
      </c>
      <c r="F70" s="34">
        <f>G22</f>
        <v>0</v>
      </c>
    </row>
    <row r="71" spans="2:6" ht="16.5" thickBot="1" x14ac:dyDescent="0.35">
      <c r="B71" s="54"/>
      <c r="C71" s="31" t="s">
        <v>16</v>
      </c>
      <c r="D71" s="39">
        <f>I22</f>
        <v>0</v>
      </c>
      <c r="E71" s="36">
        <f>J22</f>
        <v>0</v>
      </c>
      <c r="F71" s="37">
        <f>K22</f>
        <v>0</v>
      </c>
    </row>
    <row r="72" spans="2:6" ht="15.75" x14ac:dyDescent="0.3">
      <c r="B72" s="55" t="s">
        <v>9</v>
      </c>
      <c r="C72" s="30" t="s">
        <v>15</v>
      </c>
      <c r="D72" s="38">
        <f>E24</f>
        <v>0</v>
      </c>
      <c r="E72" s="33">
        <f>F24</f>
        <v>0</v>
      </c>
      <c r="F72" s="34">
        <f>G24</f>
        <v>0</v>
      </c>
    </row>
    <row r="73" spans="2:6" ht="16.5" thickBot="1" x14ac:dyDescent="0.35">
      <c r="B73" s="54"/>
      <c r="C73" s="31" t="s">
        <v>16</v>
      </c>
      <c r="D73" s="39">
        <f>I24</f>
        <v>0</v>
      </c>
      <c r="E73" s="36">
        <f>J24</f>
        <v>0</v>
      </c>
      <c r="F73" s="37">
        <f>K24</f>
        <v>0</v>
      </c>
    </row>
    <row r="74" spans="2:6" ht="15.75" x14ac:dyDescent="0.3">
      <c r="B74" s="43" t="s">
        <v>26</v>
      </c>
      <c r="C74" s="30" t="s">
        <v>15</v>
      </c>
      <c r="D74" s="38">
        <f>E26</f>
        <v>0</v>
      </c>
      <c r="E74" s="33">
        <f>F26</f>
        <v>0</v>
      </c>
      <c r="F74" s="34">
        <f>G26</f>
        <v>0</v>
      </c>
    </row>
    <row r="75" spans="2:6" ht="16.5" thickBot="1" x14ac:dyDescent="0.35">
      <c r="B75" s="44"/>
      <c r="C75" s="31" t="s">
        <v>16</v>
      </c>
      <c r="D75" s="39">
        <f>I26</f>
        <v>0</v>
      </c>
      <c r="E75" s="36">
        <f>J26</f>
        <v>0</v>
      </c>
      <c r="F75" s="37">
        <f>K26</f>
        <v>0</v>
      </c>
    </row>
    <row r="76" spans="2:6" ht="15.75" customHeight="1" x14ac:dyDescent="0.3">
      <c r="B76" s="45" t="s">
        <v>30</v>
      </c>
      <c r="C76" s="30" t="s">
        <v>15</v>
      </c>
      <c r="D76" s="38">
        <f>E28</f>
        <v>0</v>
      </c>
      <c r="E76" s="33">
        <f>F28</f>
        <v>0</v>
      </c>
      <c r="F76" s="34">
        <f>G28</f>
        <v>0</v>
      </c>
    </row>
    <row r="77" spans="2:6" ht="16.5" thickBot="1" x14ac:dyDescent="0.35">
      <c r="B77" s="46"/>
      <c r="C77" s="31" t="s">
        <v>16</v>
      </c>
      <c r="D77" s="39">
        <f>I28</f>
        <v>0</v>
      </c>
      <c r="E77" s="36">
        <f>J28</f>
        <v>0</v>
      </c>
      <c r="F77" s="37">
        <f>K28</f>
        <v>0</v>
      </c>
    </row>
    <row r="78" spans="2:6" ht="16.5" thickBot="1" x14ac:dyDescent="0.35">
      <c r="B78" s="40"/>
      <c r="C78" s="41"/>
      <c r="D78" s="42"/>
      <c r="E78" s="42"/>
      <c r="F78" s="42"/>
    </row>
    <row r="79" spans="2:6" ht="15" customHeight="1" x14ac:dyDescent="0.25">
      <c r="B79" s="47" t="s">
        <v>27</v>
      </c>
      <c r="C79" s="48"/>
      <c r="D79" s="48"/>
      <c r="E79" s="48"/>
      <c r="F79" s="49"/>
    </row>
    <row r="80" spans="2:6" ht="15.75" customHeight="1" thickBot="1" x14ac:dyDescent="0.3">
      <c r="B80" s="50"/>
      <c r="C80" s="51"/>
      <c r="D80" s="51"/>
      <c r="E80" s="51"/>
      <c r="F80" s="52"/>
    </row>
    <row r="81" spans="2:6" ht="45" customHeight="1" thickBot="1" x14ac:dyDescent="0.3">
      <c r="B81" s="3" t="s">
        <v>2</v>
      </c>
      <c r="C81" s="5" t="s">
        <v>12</v>
      </c>
      <c r="D81" s="9" t="s">
        <v>13</v>
      </c>
      <c r="E81" s="10" t="s">
        <v>33</v>
      </c>
      <c r="F81" s="11" t="s">
        <v>14</v>
      </c>
    </row>
    <row r="82" spans="2:6" ht="15.75" x14ac:dyDescent="0.3">
      <c r="B82" s="53" t="s">
        <v>7</v>
      </c>
      <c r="C82" s="30" t="s">
        <v>15</v>
      </c>
      <c r="D82" s="32">
        <f>E23</f>
        <v>0</v>
      </c>
      <c r="E82" s="33">
        <f>F23</f>
        <v>0</v>
      </c>
      <c r="F82" s="34">
        <f>G23</f>
        <v>0</v>
      </c>
    </row>
    <row r="83" spans="2:6" ht="16.5" thickBot="1" x14ac:dyDescent="0.35">
      <c r="B83" s="54"/>
      <c r="C83" s="31" t="s">
        <v>16</v>
      </c>
      <c r="D83" s="35">
        <f>I23</f>
        <v>0</v>
      </c>
      <c r="E83" s="36">
        <f>J23</f>
        <v>0</v>
      </c>
      <c r="F83" s="37">
        <f>K23</f>
        <v>0</v>
      </c>
    </row>
    <row r="84" spans="2:6" ht="15.75" x14ac:dyDescent="0.3">
      <c r="B84" s="55" t="s">
        <v>9</v>
      </c>
      <c r="C84" s="30" t="s">
        <v>15</v>
      </c>
      <c r="D84" s="32">
        <f>E25</f>
        <v>0</v>
      </c>
      <c r="E84" s="33">
        <f>F25</f>
        <v>0</v>
      </c>
      <c r="F84" s="34">
        <f>G25</f>
        <v>0</v>
      </c>
    </row>
    <row r="85" spans="2:6" ht="16.5" thickBot="1" x14ac:dyDescent="0.35">
      <c r="B85" s="54"/>
      <c r="C85" s="31" t="s">
        <v>16</v>
      </c>
      <c r="D85" s="35">
        <f>I25</f>
        <v>0</v>
      </c>
      <c r="E85" s="36">
        <f>J25</f>
        <v>0</v>
      </c>
      <c r="F85" s="37">
        <f>K25</f>
        <v>0</v>
      </c>
    </row>
    <row r="86" spans="2:6" ht="15.75" customHeight="1" x14ac:dyDescent="0.3">
      <c r="B86" s="43" t="s">
        <v>26</v>
      </c>
      <c r="C86" s="30" t="s">
        <v>15</v>
      </c>
      <c r="D86" s="32">
        <f>E27</f>
        <v>0</v>
      </c>
      <c r="E86" s="33">
        <f>F27</f>
        <v>0</v>
      </c>
      <c r="F86" s="34">
        <f>G27</f>
        <v>0</v>
      </c>
    </row>
    <row r="87" spans="2:6" ht="16.5" thickBot="1" x14ac:dyDescent="0.35">
      <c r="B87" s="44"/>
      <c r="C87" s="31" t="s">
        <v>16</v>
      </c>
      <c r="D87" s="35">
        <f>I27</f>
        <v>0</v>
      </c>
      <c r="E87" s="36">
        <f>J27</f>
        <v>0</v>
      </c>
      <c r="F87" s="37">
        <f>K27</f>
        <v>0</v>
      </c>
    </row>
    <row r="88" spans="2:6" ht="15.75" customHeight="1" x14ac:dyDescent="0.3">
      <c r="B88" s="45" t="s">
        <v>30</v>
      </c>
      <c r="C88" s="30" t="s">
        <v>15</v>
      </c>
      <c r="D88" s="32">
        <f>E29</f>
        <v>0</v>
      </c>
      <c r="E88" s="33">
        <f>F29</f>
        <v>0</v>
      </c>
      <c r="F88" s="34">
        <f>G29</f>
        <v>0</v>
      </c>
    </row>
    <row r="89" spans="2:6" ht="16.5" thickBot="1" x14ac:dyDescent="0.35">
      <c r="B89" s="46"/>
      <c r="C89" s="31" t="s">
        <v>16</v>
      </c>
      <c r="D89" s="35">
        <f>I29</f>
        <v>0</v>
      </c>
      <c r="E89" s="36">
        <f>J29</f>
        <v>0</v>
      </c>
      <c r="F89" s="37">
        <f>K29</f>
        <v>0</v>
      </c>
    </row>
  </sheetData>
  <mergeCells count="48">
    <mergeCell ref="B3:B4"/>
    <mergeCell ref="C3:L3"/>
    <mergeCell ref="C4:C5"/>
    <mergeCell ref="D4:D5"/>
    <mergeCell ref="E4:H4"/>
    <mergeCell ref="I4:L4"/>
    <mergeCell ref="C16:C17"/>
    <mergeCell ref="D1:F1"/>
    <mergeCell ref="J1:L1"/>
    <mergeCell ref="D2:F2"/>
    <mergeCell ref="J2:L2"/>
    <mergeCell ref="C6:C7"/>
    <mergeCell ref="C8:C9"/>
    <mergeCell ref="C10:C11"/>
    <mergeCell ref="C12:C13"/>
    <mergeCell ref="C14:C15"/>
    <mergeCell ref="B42:B43"/>
    <mergeCell ref="C19:L19"/>
    <mergeCell ref="C20:C21"/>
    <mergeCell ref="C22:C23"/>
    <mergeCell ref="C24:C25"/>
    <mergeCell ref="C26:C27"/>
    <mergeCell ref="C28:C29"/>
    <mergeCell ref="B31:F32"/>
    <mergeCell ref="B34:B35"/>
    <mergeCell ref="B36:B37"/>
    <mergeCell ref="B38:B39"/>
    <mergeCell ref="B40:B41"/>
    <mergeCell ref="B70:B71"/>
    <mergeCell ref="B44:B45"/>
    <mergeCell ref="B46:B47"/>
    <mergeCell ref="B49:F50"/>
    <mergeCell ref="B52:B53"/>
    <mergeCell ref="B54:B55"/>
    <mergeCell ref="B56:B57"/>
    <mergeCell ref="B58:B59"/>
    <mergeCell ref="B60:B61"/>
    <mergeCell ref="B63:F64"/>
    <mergeCell ref="B66:B67"/>
    <mergeCell ref="B68:B69"/>
    <mergeCell ref="B86:B87"/>
    <mergeCell ref="B88:B89"/>
    <mergeCell ref="B72:B73"/>
    <mergeCell ref="B74:B75"/>
    <mergeCell ref="B76:B77"/>
    <mergeCell ref="B79:F80"/>
    <mergeCell ref="B82:B83"/>
    <mergeCell ref="B84:B85"/>
  </mergeCells>
  <conditionalFormatting sqref="H6:H17 H20:H29">
    <cfRule type="cellIs" dxfId="77" priority="3" operator="lessThan">
      <formula>0</formula>
    </cfRule>
  </conditionalFormatting>
  <conditionalFormatting sqref="L6:L17">
    <cfRule type="cellIs" dxfId="76" priority="2" operator="lessThan">
      <formula>0</formula>
    </cfRule>
  </conditionalFormatting>
  <conditionalFormatting sqref="L20:L29">
    <cfRule type="cellIs" dxfId="75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89"/>
  <sheetViews>
    <sheetView zoomScale="75" zoomScaleNormal="75" workbookViewId="0">
      <selection activeCell="R12" sqref="R12"/>
    </sheetView>
  </sheetViews>
  <sheetFormatPr defaultRowHeight="15" x14ac:dyDescent="0.25"/>
  <cols>
    <col min="2" max="2" width="16" customWidth="1"/>
    <col min="3" max="3" width="22.28515625" customWidth="1"/>
    <col min="4" max="4" width="11.28515625" customWidth="1"/>
    <col min="5" max="12" width="12.5703125" customWidth="1"/>
  </cols>
  <sheetData>
    <row r="1" spans="1:14" ht="18.75" customHeight="1" x14ac:dyDescent="0.25">
      <c r="A1" s="1"/>
      <c r="C1" s="13" t="s">
        <v>15</v>
      </c>
      <c r="D1" s="59"/>
      <c r="E1" s="60"/>
      <c r="F1" s="61"/>
      <c r="I1" s="14" t="s">
        <v>16</v>
      </c>
      <c r="J1" s="62"/>
      <c r="K1" s="63"/>
      <c r="L1" s="64"/>
    </row>
    <row r="2" spans="1:14" ht="18.75" customHeight="1" x14ac:dyDescent="0.25">
      <c r="C2" s="13" t="s">
        <v>31</v>
      </c>
      <c r="D2" s="59" t="s">
        <v>42</v>
      </c>
      <c r="E2" s="60"/>
      <c r="F2" s="61"/>
      <c r="I2" s="14" t="s">
        <v>31</v>
      </c>
      <c r="J2" s="62"/>
      <c r="K2" s="63"/>
      <c r="L2" s="64"/>
    </row>
    <row r="3" spans="1:14" ht="24" thickBot="1" x14ac:dyDescent="0.3">
      <c r="B3" s="66"/>
      <c r="C3" s="67" t="s">
        <v>24</v>
      </c>
      <c r="D3" s="67"/>
      <c r="E3" s="67"/>
      <c r="F3" s="67"/>
      <c r="G3" s="67"/>
      <c r="H3" s="67"/>
      <c r="I3" s="67"/>
      <c r="J3" s="67"/>
      <c r="K3" s="67"/>
      <c r="L3" s="67"/>
    </row>
    <row r="4" spans="1:14" ht="19.5" thickBot="1" x14ac:dyDescent="0.3">
      <c r="B4" s="66"/>
      <c r="C4" s="55" t="s">
        <v>2</v>
      </c>
      <c r="D4" s="55" t="s">
        <v>3</v>
      </c>
      <c r="E4" s="69" t="s">
        <v>0</v>
      </c>
      <c r="F4" s="70"/>
      <c r="G4" s="70"/>
      <c r="H4" s="71"/>
      <c r="I4" s="72" t="s">
        <v>1</v>
      </c>
      <c r="J4" s="73"/>
      <c r="K4" s="73"/>
      <c r="L4" s="74"/>
    </row>
    <row r="5" spans="1:14" ht="32.25" thickBot="1" x14ac:dyDescent="0.3">
      <c r="B5" s="2"/>
      <c r="C5" s="54"/>
      <c r="D5" s="68"/>
      <c r="E5" s="12" t="s">
        <v>4</v>
      </c>
      <c r="F5" s="12" t="s">
        <v>32</v>
      </c>
      <c r="G5" s="12" t="s">
        <v>5</v>
      </c>
      <c r="H5" s="12" t="s">
        <v>6</v>
      </c>
      <c r="I5" s="8" t="s">
        <v>4</v>
      </c>
      <c r="J5" s="12" t="s">
        <v>32</v>
      </c>
      <c r="K5" s="12" t="s">
        <v>5</v>
      </c>
      <c r="L5" s="15" t="s">
        <v>6</v>
      </c>
    </row>
    <row r="6" spans="1:14" ht="16.5" customHeight="1" x14ac:dyDescent="0.25">
      <c r="B6" s="2"/>
      <c r="C6" s="45" t="s">
        <v>21</v>
      </c>
      <c r="D6" s="16">
        <v>3122</v>
      </c>
      <c r="E6" s="17">
        <v>8</v>
      </c>
      <c r="F6" s="18">
        <v>2</v>
      </c>
      <c r="G6" s="18">
        <v>48</v>
      </c>
      <c r="H6" s="19">
        <f t="shared" ref="H6:H17" si="0">(E6-G6)+M6</f>
        <v>0</v>
      </c>
      <c r="I6" s="18">
        <f t="shared" ref="I6:I17" si="1">G6</f>
        <v>48</v>
      </c>
      <c r="J6" s="20"/>
      <c r="K6" s="17">
        <v>40</v>
      </c>
      <c r="L6" s="19">
        <f t="shared" ref="L6:L17" si="2">(I6-K6)+N6</f>
        <v>8</v>
      </c>
      <c r="M6">
        <f t="shared" ref="M6:M17" si="3">F6*20</f>
        <v>40</v>
      </c>
      <c r="N6">
        <f t="shared" ref="N6:N17" si="4">J6*20</f>
        <v>0</v>
      </c>
    </row>
    <row r="7" spans="1:14" ht="15.75" customHeight="1" thickBot="1" x14ac:dyDescent="0.3">
      <c r="B7" s="2"/>
      <c r="C7" s="46"/>
      <c r="D7" s="21">
        <v>3125</v>
      </c>
      <c r="E7" s="22"/>
      <c r="F7" s="23"/>
      <c r="G7" s="23"/>
      <c r="H7" s="24">
        <f t="shared" si="0"/>
        <v>0</v>
      </c>
      <c r="I7" s="23">
        <f t="shared" si="1"/>
        <v>0</v>
      </c>
      <c r="J7" s="25"/>
      <c r="K7" s="22"/>
      <c r="L7" s="24">
        <f t="shared" si="2"/>
        <v>0</v>
      </c>
      <c r="M7">
        <f t="shared" si="3"/>
        <v>0</v>
      </c>
      <c r="N7">
        <f t="shared" si="4"/>
        <v>0</v>
      </c>
    </row>
    <row r="8" spans="1:14" ht="15.75" x14ac:dyDescent="0.25">
      <c r="B8" s="2"/>
      <c r="C8" s="45" t="s">
        <v>7</v>
      </c>
      <c r="D8" s="16" t="s">
        <v>8</v>
      </c>
      <c r="E8" s="17"/>
      <c r="F8" s="18"/>
      <c r="G8" s="18"/>
      <c r="H8" s="19">
        <f t="shared" si="0"/>
        <v>0</v>
      </c>
      <c r="I8" s="18">
        <f t="shared" si="1"/>
        <v>0</v>
      </c>
      <c r="J8" s="20"/>
      <c r="K8" s="17"/>
      <c r="L8" s="19">
        <f t="shared" si="2"/>
        <v>0</v>
      </c>
      <c r="M8">
        <f t="shared" si="3"/>
        <v>0</v>
      </c>
      <c r="N8">
        <f t="shared" si="4"/>
        <v>0</v>
      </c>
    </row>
    <row r="9" spans="1:14" ht="16.5" thickBot="1" x14ac:dyDescent="0.3">
      <c r="B9" s="2"/>
      <c r="C9" s="46"/>
      <c r="D9" s="26" t="s">
        <v>22</v>
      </c>
      <c r="E9" s="22"/>
      <c r="F9" s="23"/>
      <c r="G9" s="23"/>
      <c r="H9" s="24">
        <f t="shared" si="0"/>
        <v>0</v>
      </c>
      <c r="I9" s="23">
        <f t="shared" si="1"/>
        <v>0</v>
      </c>
      <c r="J9" s="25"/>
      <c r="K9" s="22"/>
      <c r="L9" s="24">
        <f t="shared" si="2"/>
        <v>0</v>
      </c>
      <c r="M9">
        <f t="shared" si="3"/>
        <v>0</v>
      </c>
      <c r="N9">
        <f t="shared" si="4"/>
        <v>0</v>
      </c>
    </row>
    <row r="10" spans="1:14" ht="15.75" x14ac:dyDescent="0.25">
      <c r="B10" s="2"/>
      <c r="C10" s="45" t="s">
        <v>9</v>
      </c>
      <c r="D10" s="16" t="s">
        <v>8</v>
      </c>
      <c r="E10" s="17">
        <v>42</v>
      </c>
      <c r="F10" s="18"/>
      <c r="G10" s="18">
        <v>40</v>
      </c>
      <c r="H10" s="19">
        <f t="shared" si="0"/>
        <v>2</v>
      </c>
      <c r="I10" s="18">
        <f t="shared" si="1"/>
        <v>40</v>
      </c>
      <c r="J10" s="20"/>
      <c r="K10" s="17">
        <f>16+17</f>
        <v>33</v>
      </c>
      <c r="L10" s="19">
        <f t="shared" si="2"/>
        <v>7</v>
      </c>
      <c r="M10">
        <f t="shared" si="3"/>
        <v>0</v>
      </c>
      <c r="N10">
        <f t="shared" si="4"/>
        <v>0</v>
      </c>
    </row>
    <row r="11" spans="1:14" ht="16.5" thickBot="1" x14ac:dyDescent="0.3">
      <c r="B11" s="2"/>
      <c r="C11" s="46"/>
      <c r="D11" s="26" t="s">
        <v>22</v>
      </c>
      <c r="E11" s="22">
        <v>27</v>
      </c>
      <c r="F11" s="23"/>
      <c r="G11" s="23">
        <v>26</v>
      </c>
      <c r="H11" s="24">
        <f t="shared" si="0"/>
        <v>1</v>
      </c>
      <c r="I11" s="23">
        <f t="shared" si="1"/>
        <v>26</v>
      </c>
      <c r="J11" s="25"/>
      <c r="K11" s="22">
        <f>15+6</f>
        <v>21</v>
      </c>
      <c r="L11" s="24">
        <f t="shared" si="2"/>
        <v>5</v>
      </c>
      <c r="M11">
        <f t="shared" si="3"/>
        <v>0</v>
      </c>
      <c r="N11">
        <f t="shared" si="4"/>
        <v>0</v>
      </c>
    </row>
    <row r="12" spans="1:14" ht="15.75" x14ac:dyDescent="0.25">
      <c r="B12" s="2"/>
      <c r="C12" s="65" t="s">
        <v>10</v>
      </c>
      <c r="D12" s="16" t="s">
        <v>8</v>
      </c>
      <c r="E12" s="17">
        <v>20</v>
      </c>
      <c r="F12" s="18"/>
      <c r="G12" s="18">
        <v>20</v>
      </c>
      <c r="H12" s="19">
        <f t="shared" si="0"/>
        <v>0</v>
      </c>
      <c r="I12" s="18">
        <f t="shared" si="1"/>
        <v>20</v>
      </c>
      <c r="J12" s="20"/>
      <c r="K12" s="17">
        <v>20</v>
      </c>
      <c r="L12" s="19">
        <f t="shared" si="2"/>
        <v>0</v>
      </c>
      <c r="M12">
        <f t="shared" si="3"/>
        <v>0</v>
      </c>
      <c r="N12">
        <f t="shared" si="4"/>
        <v>0</v>
      </c>
    </row>
    <row r="13" spans="1:14" ht="16.5" thickBot="1" x14ac:dyDescent="0.3">
      <c r="B13" s="2"/>
      <c r="C13" s="46"/>
      <c r="D13" s="26" t="s">
        <v>22</v>
      </c>
      <c r="E13" s="22">
        <v>15</v>
      </c>
      <c r="F13" s="23"/>
      <c r="G13" s="23">
        <v>15</v>
      </c>
      <c r="H13" s="24">
        <f t="shared" si="0"/>
        <v>0</v>
      </c>
      <c r="I13" s="23">
        <f t="shared" si="1"/>
        <v>15</v>
      </c>
      <c r="J13" s="25"/>
      <c r="K13" s="22">
        <v>13</v>
      </c>
      <c r="L13" s="24">
        <f t="shared" si="2"/>
        <v>2</v>
      </c>
      <c r="M13">
        <f t="shared" si="3"/>
        <v>0</v>
      </c>
      <c r="N13">
        <f t="shared" si="4"/>
        <v>0</v>
      </c>
    </row>
    <row r="14" spans="1:14" ht="15.75" x14ac:dyDescent="0.25">
      <c r="B14" s="2"/>
      <c r="C14" s="56" t="s">
        <v>17</v>
      </c>
      <c r="D14" s="16" t="s">
        <v>8</v>
      </c>
      <c r="E14" s="17"/>
      <c r="F14" s="18"/>
      <c r="G14" s="18"/>
      <c r="H14" s="19">
        <f t="shared" si="0"/>
        <v>0</v>
      </c>
      <c r="I14" s="18">
        <f t="shared" si="1"/>
        <v>0</v>
      </c>
      <c r="J14" s="20"/>
      <c r="K14" s="17"/>
      <c r="L14" s="19">
        <f t="shared" si="2"/>
        <v>0</v>
      </c>
      <c r="M14">
        <f t="shared" si="3"/>
        <v>0</v>
      </c>
      <c r="N14">
        <f t="shared" si="4"/>
        <v>0</v>
      </c>
    </row>
    <row r="15" spans="1:14" ht="16.5" thickBot="1" x14ac:dyDescent="0.3">
      <c r="B15" s="2"/>
      <c r="C15" s="57"/>
      <c r="D15" s="26" t="s">
        <v>22</v>
      </c>
      <c r="E15" s="22"/>
      <c r="F15" s="23"/>
      <c r="G15" s="23"/>
      <c r="H15" s="24">
        <f t="shared" si="0"/>
        <v>0</v>
      </c>
      <c r="I15" s="23">
        <f t="shared" si="1"/>
        <v>0</v>
      </c>
      <c r="J15" s="25"/>
      <c r="K15" s="22"/>
      <c r="L15" s="24">
        <f t="shared" si="2"/>
        <v>0</v>
      </c>
      <c r="M15">
        <f t="shared" si="3"/>
        <v>0</v>
      </c>
      <c r="N15">
        <f t="shared" si="4"/>
        <v>0</v>
      </c>
    </row>
    <row r="16" spans="1:14" ht="15.75" x14ac:dyDescent="0.25">
      <c r="B16" s="2"/>
      <c r="C16" s="56" t="s">
        <v>18</v>
      </c>
      <c r="D16" s="16" t="s">
        <v>8</v>
      </c>
      <c r="E16" s="18">
        <v>40</v>
      </c>
      <c r="F16" s="18">
        <v>3</v>
      </c>
      <c r="G16" s="18">
        <v>70</v>
      </c>
      <c r="H16" s="19">
        <f t="shared" si="0"/>
        <v>30</v>
      </c>
      <c r="I16" s="18">
        <f t="shared" si="1"/>
        <v>70</v>
      </c>
      <c r="J16" s="20"/>
      <c r="K16" s="18">
        <f>19+22</f>
        <v>41</v>
      </c>
      <c r="L16" s="19">
        <f t="shared" si="2"/>
        <v>29</v>
      </c>
      <c r="M16">
        <f t="shared" si="3"/>
        <v>60</v>
      </c>
      <c r="N16">
        <f t="shared" si="4"/>
        <v>0</v>
      </c>
    </row>
    <row r="17" spans="2:37" ht="16.5" thickBot="1" x14ac:dyDescent="0.3">
      <c r="B17" s="2"/>
      <c r="C17" s="57"/>
      <c r="D17" s="26" t="s">
        <v>22</v>
      </c>
      <c r="E17" s="23">
        <v>53</v>
      </c>
      <c r="F17" s="23">
        <v>3</v>
      </c>
      <c r="G17" s="23">
        <v>97</v>
      </c>
      <c r="H17" s="24">
        <f t="shared" si="0"/>
        <v>16</v>
      </c>
      <c r="I17" s="23">
        <f t="shared" si="1"/>
        <v>97</v>
      </c>
      <c r="J17" s="25"/>
      <c r="K17" s="23">
        <f>32+43</f>
        <v>75</v>
      </c>
      <c r="L17" s="24">
        <f t="shared" si="2"/>
        <v>22</v>
      </c>
      <c r="M17">
        <f t="shared" si="3"/>
        <v>60</v>
      </c>
      <c r="N17">
        <f t="shared" si="4"/>
        <v>0</v>
      </c>
    </row>
    <row r="18" spans="2:37" ht="15.75" x14ac:dyDescent="0.25">
      <c r="B18" s="2"/>
      <c r="C18" s="7"/>
      <c r="D18" s="6"/>
      <c r="E18" s="7"/>
      <c r="F18" s="7"/>
      <c r="G18" s="7"/>
      <c r="H18" s="7"/>
      <c r="I18" s="7"/>
      <c r="J18" s="7"/>
      <c r="K18" s="7"/>
      <c r="L18" s="7"/>
    </row>
    <row r="19" spans="2:37" ht="24" thickBot="1" x14ac:dyDescent="0.3">
      <c r="B19" s="2"/>
      <c r="C19" s="58" t="s">
        <v>11</v>
      </c>
      <c r="D19" s="58"/>
      <c r="E19" s="58"/>
      <c r="F19" s="58"/>
      <c r="G19" s="58"/>
      <c r="H19" s="58"/>
      <c r="I19" s="58"/>
      <c r="J19" s="58"/>
      <c r="K19" s="58"/>
      <c r="L19" s="58"/>
    </row>
    <row r="20" spans="2:37" ht="15.75" x14ac:dyDescent="0.25">
      <c r="B20" s="2"/>
      <c r="C20" s="45" t="s">
        <v>21</v>
      </c>
      <c r="D20" s="27">
        <v>3122</v>
      </c>
      <c r="E20" s="18"/>
      <c r="F20" s="18"/>
      <c r="G20" s="18"/>
      <c r="H20" s="19">
        <f t="shared" ref="H20:H29" si="5">(E20-G20)+M20</f>
        <v>0</v>
      </c>
      <c r="I20" s="18">
        <f t="shared" ref="I20:I29" si="6">G20</f>
        <v>0</v>
      </c>
      <c r="J20" s="18"/>
      <c r="K20" s="28"/>
      <c r="L20" s="19">
        <f t="shared" ref="L20:L29" si="7">(I20-K20)+N20</f>
        <v>0</v>
      </c>
      <c r="M20">
        <f t="shared" ref="M20:M29" si="8">F20*20</f>
        <v>0</v>
      </c>
      <c r="N20">
        <f t="shared" ref="N20:N29" si="9">J20*20</f>
        <v>0</v>
      </c>
    </row>
    <row r="21" spans="2:37" ht="16.5" thickBot="1" x14ac:dyDescent="0.3">
      <c r="B21" s="2"/>
      <c r="C21" s="46"/>
      <c r="D21" s="21">
        <v>3125</v>
      </c>
      <c r="E21" s="29"/>
      <c r="F21" s="23"/>
      <c r="G21" s="29"/>
      <c r="H21" s="24">
        <f t="shared" si="5"/>
        <v>0</v>
      </c>
      <c r="I21" s="23">
        <f t="shared" si="6"/>
        <v>0</v>
      </c>
      <c r="J21" s="23"/>
      <c r="K21" s="29"/>
      <c r="L21" s="24">
        <f t="shared" si="7"/>
        <v>0</v>
      </c>
      <c r="M21">
        <f t="shared" si="8"/>
        <v>0</v>
      </c>
      <c r="N21">
        <f t="shared" si="9"/>
        <v>0</v>
      </c>
    </row>
    <row r="22" spans="2:37" ht="15.75" x14ac:dyDescent="0.25">
      <c r="B22" s="2"/>
      <c r="C22" s="45" t="s">
        <v>7</v>
      </c>
      <c r="D22" s="16" t="s">
        <v>8</v>
      </c>
      <c r="E22" s="28"/>
      <c r="F22" s="18"/>
      <c r="G22" s="28"/>
      <c r="H22" s="19">
        <f t="shared" si="5"/>
        <v>0</v>
      </c>
      <c r="I22" s="18">
        <f>G22</f>
        <v>0</v>
      </c>
      <c r="J22" s="18"/>
      <c r="K22" s="28"/>
      <c r="L22" s="19">
        <f t="shared" si="7"/>
        <v>0</v>
      </c>
      <c r="M22">
        <f t="shared" si="8"/>
        <v>0</v>
      </c>
      <c r="N22">
        <f t="shared" si="9"/>
        <v>0</v>
      </c>
    </row>
    <row r="23" spans="2:37" ht="16.5" thickBot="1" x14ac:dyDescent="0.3">
      <c r="B23" s="2"/>
      <c r="C23" s="46"/>
      <c r="D23" s="26" t="s">
        <v>22</v>
      </c>
      <c r="E23" s="29"/>
      <c r="F23" s="23"/>
      <c r="G23" s="29"/>
      <c r="H23" s="24">
        <f t="shared" si="5"/>
        <v>0</v>
      </c>
      <c r="I23" s="23">
        <f t="shared" si="6"/>
        <v>0</v>
      </c>
      <c r="J23" s="23"/>
      <c r="K23" s="29"/>
      <c r="L23" s="24">
        <f t="shared" si="7"/>
        <v>0</v>
      </c>
      <c r="M23">
        <f t="shared" si="8"/>
        <v>0</v>
      </c>
      <c r="N23">
        <f t="shared" si="9"/>
        <v>0</v>
      </c>
    </row>
    <row r="24" spans="2:37" ht="15.75" x14ac:dyDescent="0.25">
      <c r="B24" s="2"/>
      <c r="C24" s="45" t="s">
        <v>9</v>
      </c>
      <c r="D24" s="16" t="s">
        <v>8</v>
      </c>
      <c r="E24" s="28"/>
      <c r="F24" s="18"/>
      <c r="G24" s="28"/>
      <c r="H24" s="19">
        <f t="shared" si="5"/>
        <v>0</v>
      </c>
      <c r="I24" s="18">
        <f t="shared" si="6"/>
        <v>0</v>
      </c>
      <c r="J24" s="18"/>
      <c r="K24" s="28"/>
      <c r="L24" s="19">
        <f t="shared" si="7"/>
        <v>0</v>
      </c>
      <c r="M24">
        <f t="shared" si="8"/>
        <v>0</v>
      </c>
      <c r="N24">
        <f t="shared" si="9"/>
        <v>0</v>
      </c>
    </row>
    <row r="25" spans="2:37" ht="16.5" thickBot="1" x14ac:dyDescent="0.3">
      <c r="B25" s="2"/>
      <c r="C25" s="46"/>
      <c r="D25" s="26" t="s">
        <v>22</v>
      </c>
      <c r="E25" s="29"/>
      <c r="F25" s="23"/>
      <c r="G25" s="29"/>
      <c r="H25" s="24">
        <f t="shared" si="5"/>
        <v>0</v>
      </c>
      <c r="I25" s="23">
        <f t="shared" si="6"/>
        <v>0</v>
      </c>
      <c r="J25" s="23"/>
      <c r="K25" s="29"/>
      <c r="L25" s="24">
        <f t="shared" si="7"/>
        <v>0</v>
      </c>
      <c r="M25">
        <f t="shared" si="8"/>
        <v>0</v>
      </c>
      <c r="N25">
        <f t="shared" si="9"/>
        <v>0</v>
      </c>
    </row>
    <row r="26" spans="2:37" ht="15.75" x14ac:dyDescent="0.25">
      <c r="B26" s="2"/>
      <c r="C26" s="45" t="s">
        <v>23</v>
      </c>
      <c r="D26" s="16" t="s">
        <v>8</v>
      </c>
      <c r="E26" s="28"/>
      <c r="F26" s="18"/>
      <c r="G26" s="28"/>
      <c r="H26" s="19">
        <f t="shared" si="5"/>
        <v>0</v>
      </c>
      <c r="I26" s="18">
        <f t="shared" si="6"/>
        <v>0</v>
      </c>
      <c r="J26" s="18"/>
      <c r="K26" s="28"/>
      <c r="L26" s="19">
        <f t="shared" si="7"/>
        <v>0</v>
      </c>
      <c r="M26">
        <f t="shared" si="8"/>
        <v>0</v>
      </c>
      <c r="N26">
        <f t="shared" si="9"/>
        <v>0</v>
      </c>
    </row>
    <row r="27" spans="2:37" ht="16.5" thickBot="1" x14ac:dyDescent="0.3">
      <c r="B27" s="2"/>
      <c r="C27" s="46"/>
      <c r="D27" s="26" t="s">
        <v>22</v>
      </c>
      <c r="E27" s="29"/>
      <c r="F27" s="23"/>
      <c r="G27" s="29"/>
      <c r="H27" s="24">
        <f t="shared" si="5"/>
        <v>0</v>
      </c>
      <c r="I27" s="23">
        <f t="shared" si="6"/>
        <v>0</v>
      </c>
      <c r="J27" s="23"/>
      <c r="K27" s="29"/>
      <c r="L27" s="24">
        <f t="shared" si="7"/>
        <v>0</v>
      </c>
      <c r="M27">
        <f t="shared" si="8"/>
        <v>0</v>
      </c>
      <c r="N27">
        <f t="shared" si="9"/>
        <v>0</v>
      </c>
    </row>
    <row r="28" spans="2:37" ht="15.75" x14ac:dyDescent="0.25">
      <c r="B28" s="2"/>
      <c r="C28" s="56" t="s">
        <v>18</v>
      </c>
      <c r="D28" s="16" t="s">
        <v>8</v>
      </c>
      <c r="E28" s="28"/>
      <c r="F28" s="18"/>
      <c r="G28" s="28"/>
      <c r="H28" s="19">
        <f t="shared" si="5"/>
        <v>0</v>
      </c>
      <c r="I28" s="18">
        <f t="shared" si="6"/>
        <v>0</v>
      </c>
      <c r="J28" s="18"/>
      <c r="K28" s="28"/>
      <c r="L28" s="19">
        <f t="shared" si="7"/>
        <v>0</v>
      </c>
      <c r="M28">
        <f t="shared" si="8"/>
        <v>0</v>
      </c>
      <c r="N28">
        <f t="shared" si="9"/>
        <v>0</v>
      </c>
    </row>
    <row r="29" spans="2:37" ht="16.5" thickBot="1" x14ac:dyDescent="0.3">
      <c r="B29" s="2"/>
      <c r="C29" s="57"/>
      <c r="D29" s="26" t="s">
        <v>22</v>
      </c>
      <c r="E29" s="29"/>
      <c r="F29" s="23"/>
      <c r="G29" s="29"/>
      <c r="H29" s="24">
        <f t="shared" si="5"/>
        <v>0</v>
      </c>
      <c r="I29" s="23">
        <f t="shared" si="6"/>
        <v>0</v>
      </c>
      <c r="J29" s="23"/>
      <c r="K29" s="29"/>
      <c r="L29" s="24">
        <f t="shared" si="7"/>
        <v>0</v>
      </c>
      <c r="M29">
        <f t="shared" si="8"/>
        <v>0</v>
      </c>
      <c r="N29">
        <f t="shared" si="9"/>
        <v>0</v>
      </c>
    </row>
    <row r="30" spans="2:37" ht="15.75" thickBot="1" x14ac:dyDescent="0.3"/>
    <row r="31" spans="2:37" ht="15" customHeight="1" x14ac:dyDescent="0.25">
      <c r="B31" s="47" t="s">
        <v>19</v>
      </c>
      <c r="C31" s="48"/>
      <c r="D31" s="48"/>
      <c r="E31" s="48"/>
      <c r="F31" s="49"/>
    </row>
    <row r="32" spans="2:37" s="4" customFormat="1" ht="15" customHeight="1" thickBot="1" x14ac:dyDescent="0.3">
      <c r="B32" s="50"/>
      <c r="C32" s="51"/>
      <c r="D32" s="51"/>
      <c r="E32" s="51"/>
      <c r="F32" s="5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</row>
    <row r="33" spans="2:37" s="4" customFormat="1" ht="45" customHeight="1" thickBot="1" x14ac:dyDescent="0.3">
      <c r="B33" s="3" t="s">
        <v>2</v>
      </c>
      <c r="C33" s="5" t="s">
        <v>12</v>
      </c>
      <c r="D33" s="9" t="s">
        <v>13</v>
      </c>
      <c r="E33" s="10" t="s">
        <v>33</v>
      </c>
      <c r="F33" s="11" t="s">
        <v>14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</row>
    <row r="34" spans="2:37" s="4" customFormat="1" ht="15" customHeight="1" x14ac:dyDescent="0.3">
      <c r="B34" s="43" t="s">
        <v>28</v>
      </c>
      <c r="C34" s="30" t="s">
        <v>15</v>
      </c>
      <c r="D34" s="32">
        <f>E6</f>
        <v>8</v>
      </c>
      <c r="E34" s="33">
        <f>F6</f>
        <v>2</v>
      </c>
      <c r="F34" s="34">
        <f>G6</f>
        <v>48</v>
      </c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</row>
    <row r="35" spans="2:37" s="4" customFormat="1" ht="15.75" customHeight="1" thickBot="1" x14ac:dyDescent="0.35">
      <c r="B35" s="44"/>
      <c r="C35" s="31" t="s">
        <v>16</v>
      </c>
      <c r="D35" s="35">
        <f>I6</f>
        <v>48</v>
      </c>
      <c r="E35" s="36">
        <f>J6</f>
        <v>0</v>
      </c>
      <c r="F35" s="37">
        <f>K6</f>
        <v>40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</row>
    <row r="36" spans="2:37" s="4" customFormat="1" ht="15.75" customHeight="1" x14ac:dyDescent="0.3">
      <c r="B36" s="43" t="s">
        <v>29</v>
      </c>
      <c r="C36" s="30" t="s">
        <v>15</v>
      </c>
      <c r="D36" s="38">
        <f>E7</f>
        <v>0</v>
      </c>
      <c r="E36" s="33">
        <f>F7</f>
        <v>0</v>
      </c>
      <c r="F36" s="34">
        <f>G7</f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</row>
    <row r="37" spans="2:37" s="4" customFormat="1" ht="15.75" customHeight="1" thickBot="1" x14ac:dyDescent="0.35">
      <c r="B37" s="44"/>
      <c r="C37" s="31" t="s">
        <v>16</v>
      </c>
      <c r="D37" s="39">
        <f>I7</f>
        <v>0</v>
      </c>
      <c r="E37" s="36">
        <f>J7</f>
        <v>0</v>
      </c>
      <c r="F37" s="37">
        <f>K7</f>
        <v>0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</row>
    <row r="38" spans="2:37" ht="15.75" x14ac:dyDescent="0.3">
      <c r="B38" s="55" t="s">
        <v>7</v>
      </c>
      <c r="C38" s="30" t="s">
        <v>15</v>
      </c>
      <c r="D38" s="38">
        <f>E8</f>
        <v>0</v>
      </c>
      <c r="E38" s="33">
        <f>F8</f>
        <v>0</v>
      </c>
      <c r="F38" s="34">
        <f>G8</f>
        <v>0</v>
      </c>
    </row>
    <row r="39" spans="2:37" ht="16.5" thickBot="1" x14ac:dyDescent="0.35">
      <c r="B39" s="54"/>
      <c r="C39" s="31" t="s">
        <v>16</v>
      </c>
      <c r="D39" s="39">
        <f>I8</f>
        <v>0</v>
      </c>
      <c r="E39" s="36">
        <f>J8</f>
        <v>0</v>
      </c>
      <c r="F39" s="37">
        <f>K8</f>
        <v>0</v>
      </c>
    </row>
    <row r="40" spans="2:37" ht="15.75" x14ac:dyDescent="0.3">
      <c r="B40" s="55" t="s">
        <v>9</v>
      </c>
      <c r="C40" s="30" t="s">
        <v>15</v>
      </c>
      <c r="D40" s="38">
        <f>E10</f>
        <v>42</v>
      </c>
      <c r="E40" s="33">
        <f>F10</f>
        <v>0</v>
      </c>
      <c r="F40" s="34">
        <f>G10</f>
        <v>40</v>
      </c>
    </row>
    <row r="41" spans="2:37" ht="16.5" thickBot="1" x14ac:dyDescent="0.35">
      <c r="B41" s="54"/>
      <c r="C41" s="31" t="s">
        <v>16</v>
      </c>
      <c r="D41" s="39">
        <f>I10</f>
        <v>40</v>
      </c>
      <c r="E41" s="36">
        <f>J10</f>
        <v>0</v>
      </c>
      <c r="F41" s="37">
        <f>K10</f>
        <v>33</v>
      </c>
    </row>
    <row r="42" spans="2:37" ht="15.75" x14ac:dyDescent="0.3">
      <c r="B42" s="55" t="s">
        <v>10</v>
      </c>
      <c r="C42" s="30" t="s">
        <v>15</v>
      </c>
      <c r="D42" s="38">
        <f>E12</f>
        <v>20</v>
      </c>
      <c r="E42" s="33">
        <f>F12</f>
        <v>0</v>
      </c>
      <c r="F42" s="34">
        <f>G12</f>
        <v>20</v>
      </c>
    </row>
    <row r="43" spans="2:37" ht="16.5" thickBot="1" x14ac:dyDescent="0.35">
      <c r="B43" s="54"/>
      <c r="C43" s="31" t="s">
        <v>16</v>
      </c>
      <c r="D43" s="39">
        <f>I12</f>
        <v>20</v>
      </c>
      <c r="E43" s="36">
        <f>J12</f>
        <v>0</v>
      </c>
      <c r="F43" s="37">
        <f>K12</f>
        <v>20</v>
      </c>
    </row>
    <row r="44" spans="2:37" ht="15.75" x14ac:dyDescent="0.3">
      <c r="B44" s="55" t="s">
        <v>17</v>
      </c>
      <c r="C44" s="30" t="s">
        <v>15</v>
      </c>
      <c r="D44" s="38">
        <f>E14</f>
        <v>0</v>
      </c>
      <c r="E44" s="33">
        <f>F14</f>
        <v>0</v>
      </c>
      <c r="F44" s="34">
        <f>G14</f>
        <v>0</v>
      </c>
    </row>
    <row r="45" spans="2:37" ht="16.5" thickBot="1" x14ac:dyDescent="0.35">
      <c r="B45" s="54"/>
      <c r="C45" s="31" t="s">
        <v>16</v>
      </c>
      <c r="D45" s="39">
        <f>I14</f>
        <v>0</v>
      </c>
      <c r="E45" s="36">
        <f>J14</f>
        <v>0</v>
      </c>
      <c r="F45" s="37">
        <f>K14</f>
        <v>0</v>
      </c>
    </row>
    <row r="46" spans="2:37" ht="15.75" x14ac:dyDescent="0.3">
      <c r="B46" s="55" t="s">
        <v>18</v>
      </c>
      <c r="C46" s="30" t="s">
        <v>15</v>
      </c>
      <c r="D46" s="38">
        <f>E16</f>
        <v>40</v>
      </c>
      <c r="E46" s="33">
        <f>F16</f>
        <v>3</v>
      </c>
      <c r="F46" s="34">
        <f>G16</f>
        <v>70</v>
      </c>
    </row>
    <row r="47" spans="2:37" ht="16.5" thickBot="1" x14ac:dyDescent="0.35">
      <c r="B47" s="54"/>
      <c r="C47" s="31" t="s">
        <v>16</v>
      </c>
      <c r="D47" s="39">
        <f>I16</f>
        <v>70</v>
      </c>
      <c r="E47" s="36">
        <f>J17</f>
        <v>0</v>
      </c>
      <c r="F47" s="37">
        <f>K16</f>
        <v>41</v>
      </c>
    </row>
    <row r="48" spans="2:37" ht="15.75" thickBot="1" x14ac:dyDescent="0.3"/>
    <row r="49" spans="2:6" ht="15" customHeight="1" x14ac:dyDescent="0.25">
      <c r="B49" s="47" t="s">
        <v>20</v>
      </c>
      <c r="C49" s="48"/>
      <c r="D49" s="48"/>
      <c r="E49" s="48"/>
      <c r="F49" s="49"/>
    </row>
    <row r="50" spans="2:6" ht="15.75" customHeight="1" thickBot="1" x14ac:dyDescent="0.3">
      <c r="B50" s="50"/>
      <c r="C50" s="51"/>
      <c r="D50" s="51"/>
      <c r="E50" s="51"/>
      <c r="F50" s="52"/>
    </row>
    <row r="51" spans="2:6" ht="45" customHeight="1" thickBot="1" x14ac:dyDescent="0.3">
      <c r="B51" s="3" t="s">
        <v>2</v>
      </c>
      <c r="C51" s="5" t="s">
        <v>12</v>
      </c>
      <c r="D51" s="9" t="s">
        <v>13</v>
      </c>
      <c r="E51" s="10" t="s">
        <v>33</v>
      </c>
      <c r="F51" s="11" t="s">
        <v>14</v>
      </c>
    </row>
    <row r="52" spans="2:6" ht="15.75" x14ac:dyDescent="0.3">
      <c r="B52" s="55" t="s">
        <v>7</v>
      </c>
      <c r="C52" s="30" t="s">
        <v>15</v>
      </c>
      <c r="D52" s="38">
        <f>E9</f>
        <v>0</v>
      </c>
      <c r="E52" s="33">
        <f>F9</f>
        <v>0</v>
      </c>
      <c r="F52" s="34">
        <f>G9</f>
        <v>0</v>
      </c>
    </row>
    <row r="53" spans="2:6" ht="16.5" thickBot="1" x14ac:dyDescent="0.35">
      <c r="B53" s="54"/>
      <c r="C53" s="31" t="s">
        <v>16</v>
      </c>
      <c r="D53" s="39">
        <f>I9</f>
        <v>0</v>
      </c>
      <c r="E53" s="36">
        <f>J9</f>
        <v>0</v>
      </c>
      <c r="F53" s="37">
        <f>K9</f>
        <v>0</v>
      </c>
    </row>
    <row r="54" spans="2:6" ht="15.75" x14ac:dyDescent="0.3">
      <c r="B54" s="55" t="s">
        <v>9</v>
      </c>
      <c r="C54" s="30" t="s">
        <v>15</v>
      </c>
      <c r="D54" s="38">
        <f>E11</f>
        <v>27</v>
      </c>
      <c r="E54" s="33">
        <f>F11</f>
        <v>0</v>
      </c>
      <c r="F54" s="34">
        <f>G11</f>
        <v>26</v>
      </c>
    </row>
    <row r="55" spans="2:6" ht="16.5" thickBot="1" x14ac:dyDescent="0.35">
      <c r="B55" s="54"/>
      <c r="C55" s="31" t="s">
        <v>16</v>
      </c>
      <c r="D55" s="39">
        <f>I11</f>
        <v>26</v>
      </c>
      <c r="E55" s="36">
        <f>J11</f>
        <v>0</v>
      </c>
      <c r="F55" s="37">
        <f>K11</f>
        <v>21</v>
      </c>
    </row>
    <row r="56" spans="2:6" ht="15.75" x14ac:dyDescent="0.3">
      <c r="B56" s="55" t="s">
        <v>10</v>
      </c>
      <c r="C56" s="30" t="s">
        <v>15</v>
      </c>
      <c r="D56" s="38">
        <f>E13</f>
        <v>15</v>
      </c>
      <c r="E56" s="33">
        <f>F13</f>
        <v>0</v>
      </c>
      <c r="F56" s="34">
        <f>G13</f>
        <v>15</v>
      </c>
    </row>
    <row r="57" spans="2:6" ht="16.5" thickBot="1" x14ac:dyDescent="0.35">
      <c r="B57" s="54"/>
      <c r="C57" s="31" t="s">
        <v>16</v>
      </c>
      <c r="D57" s="39">
        <f>I13</f>
        <v>15</v>
      </c>
      <c r="E57" s="36">
        <f>J13</f>
        <v>0</v>
      </c>
      <c r="F57" s="37">
        <f>K13</f>
        <v>13</v>
      </c>
    </row>
    <row r="58" spans="2:6" ht="15.75" x14ac:dyDescent="0.3">
      <c r="B58" s="55" t="s">
        <v>17</v>
      </c>
      <c r="C58" s="30" t="s">
        <v>15</v>
      </c>
      <c r="D58" s="38">
        <f>E15</f>
        <v>0</v>
      </c>
      <c r="E58" s="33">
        <f>F15</f>
        <v>0</v>
      </c>
      <c r="F58" s="34">
        <f>G15</f>
        <v>0</v>
      </c>
    </row>
    <row r="59" spans="2:6" ht="16.5" thickBot="1" x14ac:dyDescent="0.35">
      <c r="B59" s="54"/>
      <c r="C59" s="31" t="s">
        <v>16</v>
      </c>
      <c r="D59" s="39">
        <f>I15</f>
        <v>0</v>
      </c>
      <c r="E59" s="36">
        <f>J15</f>
        <v>0</v>
      </c>
      <c r="F59" s="37">
        <f>K15</f>
        <v>0</v>
      </c>
    </row>
    <row r="60" spans="2:6" ht="15.75" x14ac:dyDescent="0.3">
      <c r="B60" s="55" t="s">
        <v>18</v>
      </c>
      <c r="C60" s="30" t="s">
        <v>15</v>
      </c>
      <c r="D60" s="38">
        <f>E17</f>
        <v>53</v>
      </c>
      <c r="E60" s="33">
        <f>F17</f>
        <v>3</v>
      </c>
      <c r="F60" s="34">
        <f>G17</f>
        <v>97</v>
      </c>
    </row>
    <row r="61" spans="2:6" ht="16.5" thickBot="1" x14ac:dyDescent="0.35">
      <c r="B61" s="54"/>
      <c r="C61" s="31" t="s">
        <v>16</v>
      </c>
      <c r="D61" s="39">
        <f>I17</f>
        <v>97</v>
      </c>
      <c r="E61" s="36">
        <f>J17</f>
        <v>0</v>
      </c>
      <c r="F61" s="37">
        <f>K17</f>
        <v>75</v>
      </c>
    </row>
    <row r="62" spans="2:6" ht="15.75" thickBot="1" x14ac:dyDescent="0.3"/>
    <row r="63" spans="2:6" ht="15" customHeight="1" x14ac:dyDescent="0.25">
      <c r="B63" s="47" t="s">
        <v>25</v>
      </c>
      <c r="C63" s="48"/>
      <c r="D63" s="48"/>
      <c r="E63" s="48"/>
      <c r="F63" s="49"/>
    </row>
    <row r="64" spans="2:6" ht="15.75" customHeight="1" thickBot="1" x14ac:dyDescent="0.3">
      <c r="B64" s="50"/>
      <c r="C64" s="51"/>
      <c r="D64" s="51"/>
      <c r="E64" s="51"/>
      <c r="F64" s="52"/>
    </row>
    <row r="65" spans="2:6" ht="45" customHeight="1" thickBot="1" x14ac:dyDescent="0.3">
      <c r="B65" s="3" t="s">
        <v>2</v>
      </c>
      <c r="C65" s="5" t="s">
        <v>12</v>
      </c>
      <c r="D65" s="9" t="s">
        <v>13</v>
      </c>
      <c r="E65" s="10" t="s">
        <v>33</v>
      </c>
      <c r="F65" s="11" t="s">
        <v>14</v>
      </c>
    </row>
    <row r="66" spans="2:6" ht="15.75" x14ac:dyDescent="0.3">
      <c r="B66" s="43" t="s">
        <v>28</v>
      </c>
      <c r="C66" s="30" t="s">
        <v>15</v>
      </c>
      <c r="D66" s="38">
        <f>E20</f>
        <v>0</v>
      </c>
      <c r="E66" s="33">
        <f>F20</f>
        <v>0</v>
      </c>
      <c r="F66" s="34">
        <f>G20</f>
        <v>0</v>
      </c>
    </row>
    <row r="67" spans="2:6" ht="16.5" thickBot="1" x14ac:dyDescent="0.35">
      <c r="B67" s="44"/>
      <c r="C67" s="31" t="s">
        <v>16</v>
      </c>
      <c r="D67" s="39">
        <f>I20</f>
        <v>0</v>
      </c>
      <c r="E67" s="36">
        <f>J20</f>
        <v>0</v>
      </c>
      <c r="F67" s="37">
        <f>K20</f>
        <v>0</v>
      </c>
    </row>
    <row r="68" spans="2:6" ht="15.75" x14ac:dyDescent="0.3">
      <c r="B68" s="43" t="s">
        <v>29</v>
      </c>
      <c r="C68" s="30" t="s">
        <v>15</v>
      </c>
      <c r="D68" s="38">
        <f>E21</f>
        <v>0</v>
      </c>
      <c r="E68" s="33">
        <f>F21</f>
        <v>0</v>
      </c>
      <c r="F68" s="34">
        <f>G21</f>
        <v>0</v>
      </c>
    </row>
    <row r="69" spans="2:6" ht="16.5" thickBot="1" x14ac:dyDescent="0.35">
      <c r="B69" s="44"/>
      <c r="C69" s="31" t="s">
        <v>16</v>
      </c>
      <c r="D69" s="39">
        <f>I21</f>
        <v>0</v>
      </c>
      <c r="E69" s="36">
        <f>J21</f>
        <v>0</v>
      </c>
      <c r="F69" s="37">
        <f>K21</f>
        <v>0</v>
      </c>
    </row>
    <row r="70" spans="2:6" ht="15.75" x14ac:dyDescent="0.3">
      <c r="B70" s="55" t="s">
        <v>7</v>
      </c>
      <c r="C70" s="30" t="s">
        <v>15</v>
      </c>
      <c r="D70" s="38">
        <f>E22</f>
        <v>0</v>
      </c>
      <c r="E70" s="33">
        <f>F22</f>
        <v>0</v>
      </c>
      <c r="F70" s="34">
        <f>G22</f>
        <v>0</v>
      </c>
    </row>
    <row r="71" spans="2:6" ht="16.5" thickBot="1" x14ac:dyDescent="0.35">
      <c r="B71" s="54"/>
      <c r="C71" s="31" t="s">
        <v>16</v>
      </c>
      <c r="D71" s="39">
        <f>I22</f>
        <v>0</v>
      </c>
      <c r="E71" s="36">
        <f>J22</f>
        <v>0</v>
      </c>
      <c r="F71" s="37">
        <f>K22</f>
        <v>0</v>
      </c>
    </row>
    <row r="72" spans="2:6" ht="15.75" x14ac:dyDescent="0.3">
      <c r="B72" s="55" t="s">
        <v>9</v>
      </c>
      <c r="C72" s="30" t="s">
        <v>15</v>
      </c>
      <c r="D72" s="38">
        <f>E24</f>
        <v>0</v>
      </c>
      <c r="E72" s="33">
        <f>F24</f>
        <v>0</v>
      </c>
      <c r="F72" s="34">
        <f>G24</f>
        <v>0</v>
      </c>
    </row>
    <row r="73" spans="2:6" ht="16.5" thickBot="1" x14ac:dyDescent="0.35">
      <c r="B73" s="54"/>
      <c r="C73" s="31" t="s">
        <v>16</v>
      </c>
      <c r="D73" s="39">
        <f>I24</f>
        <v>0</v>
      </c>
      <c r="E73" s="36">
        <f>J24</f>
        <v>0</v>
      </c>
      <c r="F73" s="37">
        <f>K24</f>
        <v>0</v>
      </c>
    </row>
    <row r="74" spans="2:6" ht="15.75" x14ac:dyDescent="0.3">
      <c r="B74" s="43" t="s">
        <v>26</v>
      </c>
      <c r="C74" s="30" t="s">
        <v>15</v>
      </c>
      <c r="D74" s="38">
        <f>E26</f>
        <v>0</v>
      </c>
      <c r="E74" s="33">
        <f>F26</f>
        <v>0</v>
      </c>
      <c r="F74" s="34">
        <f>G26</f>
        <v>0</v>
      </c>
    </row>
    <row r="75" spans="2:6" ht="16.5" thickBot="1" x14ac:dyDescent="0.35">
      <c r="B75" s="44"/>
      <c r="C75" s="31" t="s">
        <v>16</v>
      </c>
      <c r="D75" s="39">
        <f>I26</f>
        <v>0</v>
      </c>
      <c r="E75" s="36">
        <f>J26</f>
        <v>0</v>
      </c>
      <c r="F75" s="37">
        <f>K26</f>
        <v>0</v>
      </c>
    </row>
    <row r="76" spans="2:6" ht="15.75" customHeight="1" x14ac:dyDescent="0.3">
      <c r="B76" s="45" t="s">
        <v>30</v>
      </c>
      <c r="C76" s="30" t="s">
        <v>15</v>
      </c>
      <c r="D76" s="38">
        <f>E28</f>
        <v>0</v>
      </c>
      <c r="E76" s="33">
        <f>F28</f>
        <v>0</v>
      </c>
      <c r="F76" s="34">
        <f>G28</f>
        <v>0</v>
      </c>
    </row>
    <row r="77" spans="2:6" ht="16.5" thickBot="1" x14ac:dyDescent="0.35">
      <c r="B77" s="46"/>
      <c r="C77" s="31" t="s">
        <v>16</v>
      </c>
      <c r="D77" s="39">
        <f>I28</f>
        <v>0</v>
      </c>
      <c r="E77" s="36">
        <f>J28</f>
        <v>0</v>
      </c>
      <c r="F77" s="37">
        <f>K28</f>
        <v>0</v>
      </c>
    </row>
    <row r="78" spans="2:6" ht="16.5" thickBot="1" x14ac:dyDescent="0.35">
      <c r="B78" s="40"/>
      <c r="C78" s="41"/>
      <c r="D78" s="42"/>
      <c r="E78" s="42"/>
      <c r="F78" s="42"/>
    </row>
    <row r="79" spans="2:6" ht="15" customHeight="1" x14ac:dyDescent="0.25">
      <c r="B79" s="47" t="s">
        <v>27</v>
      </c>
      <c r="C79" s="48"/>
      <c r="D79" s="48"/>
      <c r="E79" s="48"/>
      <c r="F79" s="49"/>
    </row>
    <row r="80" spans="2:6" ht="15.75" customHeight="1" thickBot="1" x14ac:dyDescent="0.3">
      <c r="B80" s="50"/>
      <c r="C80" s="51"/>
      <c r="D80" s="51"/>
      <c r="E80" s="51"/>
      <c r="F80" s="52"/>
    </row>
    <row r="81" spans="2:6" ht="45" customHeight="1" thickBot="1" x14ac:dyDescent="0.3">
      <c r="B81" s="3" t="s">
        <v>2</v>
      </c>
      <c r="C81" s="5" t="s">
        <v>12</v>
      </c>
      <c r="D81" s="9" t="s">
        <v>13</v>
      </c>
      <c r="E81" s="10" t="s">
        <v>33</v>
      </c>
      <c r="F81" s="11" t="s">
        <v>14</v>
      </c>
    </row>
    <row r="82" spans="2:6" ht="15.75" x14ac:dyDescent="0.3">
      <c r="B82" s="53" t="s">
        <v>7</v>
      </c>
      <c r="C82" s="30" t="s">
        <v>15</v>
      </c>
      <c r="D82" s="32">
        <f>E23</f>
        <v>0</v>
      </c>
      <c r="E82" s="33">
        <f>F23</f>
        <v>0</v>
      </c>
      <c r="F82" s="34">
        <f>G23</f>
        <v>0</v>
      </c>
    </row>
    <row r="83" spans="2:6" ht="16.5" thickBot="1" x14ac:dyDescent="0.35">
      <c r="B83" s="54"/>
      <c r="C83" s="31" t="s">
        <v>16</v>
      </c>
      <c r="D83" s="35">
        <f>I23</f>
        <v>0</v>
      </c>
      <c r="E83" s="36">
        <f>J23</f>
        <v>0</v>
      </c>
      <c r="F83" s="37">
        <f>K23</f>
        <v>0</v>
      </c>
    </row>
    <row r="84" spans="2:6" ht="15.75" x14ac:dyDescent="0.3">
      <c r="B84" s="55" t="s">
        <v>9</v>
      </c>
      <c r="C84" s="30" t="s">
        <v>15</v>
      </c>
      <c r="D84" s="32">
        <f>E25</f>
        <v>0</v>
      </c>
      <c r="E84" s="33">
        <f>F25</f>
        <v>0</v>
      </c>
      <c r="F84" s="34">
        <f>G25</f>
        <v>0</v>
      </c>
    </row>
    <row r="85" spans="2:6" ht="16.5" thickBot="1" x14ac:dyDescent="0.35">
      <c r="B85" s="54"/>
      <c r="C85" s="31" t="s">
        <v>16</v>
      </c>
      <c r="D85" s="35">
        <f>I25</f>
        <v>0</v>
      </c>
      <c r="E85" s="36">
        <f>J25</f>
        <v>0</v>
      </c>
      <c r="F85" s="37">
        <f>K25</f>
        <v>0</v>
      </c>
    </row>
    <row r="86" spans="2:6" ht="15.75" customHeight="1" x14ac:dyDescent="0.3">
      <c r="B86" s="43" t="s">
        <v>26</v>
      </c>
      <c r="C86" s="30" t="s">
        <v>15</v>
      </c>
      <c r="D86" s="32">
        <f>E27</f>
        <v>0</v>
      </c>
      <c r="E86" s="33">
        <f>F27</f>
        <v>0</v>
      </c>
      <c r="F86" s="34">
        <f>G27</f>
        <v>0</v>
      </c>
    </row>
    <row r="87" spans="2:6" ht="16.5" thickBot="1" x14ac:dyDescent="0.35">
      <c r="B87" s="44"/>
      <c r="C87" s="31" t="s">
        <v>16</v>
      </c>
      <c r="D87" s="35">
        <f>I27</f>
        <v>0</v>
      </c>
      <c r="E87" s="36">
        <f>J27</f>
        <v>0</v>
      </c>
      <c r="F87" s="37">
        <f>K27</f>
        <v>0</v>
      </c>
    </row>
    <row r="88" spans="2:6" ht="15.75" customHeight="1" x14ac:dyDescent="0.3">
      <c r="B88" s="45" t="s">
        <v>30</v>
      </c>
      <c r="C88" s="30" t="s">
        <v>15</v>
      </c>
      <c r="D88" s="32">
        <f>E29</f>
        <v>0</v>
      </c>
      <c r="E88" s="33">
        <f>F29</f>
        <v>0</v>
      </c>
      <c r="F88" s="34">
        <f>G29</f>
        <v>0</v>
      </c>
    </row>
    <row r="89" spans="2:6" ht="16.5" thickBot="1" x14ac:dyDescent="0.35">
      <c r="B89" s="46"/>
      <c r="C89" s="31" t="s">
        <v>16</v>
      </c>
      <c r="D89" s="35">
        <f>I29</f>
        <v>0</v>
      </c>
      <c r="E89" s="36">
        <f>J29</f>
        <v>0</v>
      </c>
      <c r="F89" s="37">
        <f>K29</f>
        <v>0</v>
      </c>
    </row>
  </sheetData>
  <mergeCells count="48">
    <mergeCell ref="B3:B4"/>
    <mergeCell ref="C3:L3"/>
    <mergeCell ref="C4:C5"/>
    <mergeCell ref="D4:D5"/>
    <mergeCell ref="E4:H4"/>
    <mergeCell ref="I4:L4"/>
    <mergeCell ref="C16:C17"/>
    <mergeCell ref="D1:F1"/>
    <mergeCell ref="J1:L1"/>
    <mergeCell ref="D2:F2"/>
    <mergeCell ref="J2:L2"/>
    <mergeCell ref="C6:C7"/>
    <mergeCell ref="C8:C9"/>
    <mergeCell ref="C10:C11"/>
    <mergeCell ref="C12:C13"/>
    <mergeCell ref="C14:C15"/>
    <mergeCell ref="B42:B43"/>
    <mergeCell ref="C19:L19"/>
    <mergeCell ref="C20:C21"/>
    <mergeCell ref="C22:C23"/>
    <mergeCell ref="C24:C25"/>
    <mergeCell ref="C26:C27"/>
    <mergeCell ref="C28:C29"/>
    <mergeCell ref="B31:F32"/>
    <mergeCell ref="B34:B35"/>
    <mergeCell ref="B36:B37"/>
    <mergeCell ref="B38:B39"/>
    <mergeCell ref="B40:B41"/>
    <mergeCell ref="B70:B71"/>
    <mergeCell ref="B44:B45"/>
    <mergeCell ref="B46:B47"/>
    <mergeCell ref="B49:F50"/>
    <mergeCell ref="B52:B53"/>
    <mergeCell ref="B54:B55"/>
    <mergeCell ref="B56:B57"/>
    <mergeCell ref="B58:B59"/>
    <mergeCell ref="B60:B61"/>
    <mergeCell ref="B63:F64"/>
    <mergeCell ref="B66:B67"/>
    <mergeCell ref="B68:B69"/>
    <mergeCell ref="B86:B87"/>
    <mergeCell ref="B88:B89"/>
    <mergeCell ref="B72:B73"/>
    <mergeCell ref="B74:B75"/>
    <mergeCell ref="B76:B77"/>
    <mergeCell ref="B79:F80"/>
    <mergeCell ref="B82:B83"/>
    <mergeCell ref="B84:B85"/>
  </mergeCells>
  <conditionalFormatting sqref="H6:H17 H20:H29">
    <cfRule type="cellIs" dxfId="74" priority="3" operator="lessThan">
      <formula>0</formula>
    </cfRule>
  </conditionalFormatting>
  <conditionalFormatting sqref="L6:L17">
    <cfRule type="cellIs" dxfId="73" priority="2" operator="lessThan">
      <formula>0</formula>
    </cfRule>
  </conditionalFormatting>
  <conditionalFormatting sqref="L20:L29">
    <cfRule type="cellIs" dxfId="72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89"/>
  <sheetViews>
    <sheetView zoomScale="75" zoomScaleNormal="75" workbookViewId="0">
      <selection activeCell="J21" sqref="J21"/>
    </sheetView>
  </sheetViews>
  <sheetFormatPr defaultRowHeight="15" x14ac:dyDescent="0.25"/>
  <cols>
    <col min="2" max="2" width="16" customWidth="1"/>
    <col min="3" max="3" width="22.28515625" customWidth="1"/>
    <col min="4" max="4" width="11.28515625" customWidth="1"/>
    <col min="5" max="12" width="12.5703125" customWidth="1"/>
  </cols>
  <sheetData>
    <row r="1" spans="1:15" ht="18.75" customHeight="1" x14ac:dyDescent="0.25">
      <c r="A1" s="1"/>
      <c r="C1" s="13" t="s">
        <v>15</v>
      </c>
      <c r="D1" s="75">
        <v>45145</v>
      </c>
      <c r="E1" s="60"/>
      <c r="F1" s="61"/>
      <c r="I1" s="14" t="s">
        <v>16</v>
      </c>
      <c r="J1" s="62"/>
      <c r="K1" s="63"/>
      <c r="L1" s="64"/>
    </row>
    <row r="2" spans="1:15" ht="18.75" customHeight="1" x14ac:dyDescent="0.25">
      <c r="C2" s="13" t="s">
        <v>31</v>
      </c>
      <c r="D2" s="59"/>
      <c r="E2" s="60"/>
      <c r="F2" s="61"/>
      <c r="I2" s="14" t="s">
        <v>31</v>
      </c>
      <c r="J2" s="62"/>
      <c r="K2" s="63"/>
      <c r="L2" s="64"/>
    </row>
    <row r="3" spans="1:15" ht="24" thickBot="1" x14ac:dyDescent="0.3">
      <c r="B3" s="66"/>
      <c r="C3" s="67" t="s">
        <v>24</v>
      </c>
      <c r="D3" s="67"/>
      <c r="E3" s="67"/>
      <c r="F3" s="67"/>
      <c r="G3" s="67"/>
      <c r="H3" s="67"/>
      <c r="I3" s="67"/>
      <c r="J3" s="67"/>
      <c r="K3" s="67"/>
      <c r="L3" s="67"/>
    </row>
    <row r="4" spans="1:15" ht="19.5" thickBot="1" x14ac:dyDescent="0.3">
      <c r="B4" s="66"/>
      <c r="C4" s="55" t="s">
        <v>2</v>
      </c>
      <c r="D4" s="55" t="s">
        <v>3</v>
      </c>
      <c r="E4" s="69" t="s">
        <v>0</v>
      </c>
      <c r="F4" s="70"/>
      <c r="G4" s="70"/>
      <c r="H4" s="71"/>
      <c r="I4" s="72" t="s">
        <v>1</v>
      </c>
      <c r="J4" s="73"/>
      <c r="K4" s="73"/>
      <c r="L4" s="74"/>
    </row>
    <row r="5" spans="1:15" ht="32.25" thickBot="1" x14ac:dyDescent="0.3">
      <c r="B5" s="2"/>
      <c r="C5" s="54"/>
      <c r="D5" s="68"/>
      <c r="E5" s="12" t="s">
        <v>4</v>
      </c>
      <c r="F5" s="12" t="s">
        <v>32</v>
      </c>
      <c r="G5" s="12" t="s">
        <v>5</v>
      </c>
      <c r="H5" s="12" t="s">
        <v>6</v>
      </c>
      <c r="I5" s="8" t="s">
        <v>4</v>
      </c>
      <c r="J5" s="12" t="s">
        <v>32</v>
      </c>
      <c r="K5" s="12" t="s">
        <v>5</v>
      </c>
      <c r="L5" s="15" t="s">
        <v>6</v>
      </c>
    </row>
    <row r="6" spans="1:15" ht="16.5" customHeight="1" x14ac:dyDescent="0.25">
      <c r="B6" s="2"/>
      <c r="C6" s="45" t="s">
        <v>21</v>
      </c>
      <c r="D6" s="16">
        <v>3122</v>
      </c>
      <c r="E6" s="17">
        <v>40</v>
      </c>
      <c r="F6" s="18"/>
      <c r="G6" s="18">
        <v>39</v>
      </c>
      <c r="H6" s="19">
        <f t="shared" ref="H6:H17" si="0">(E6-G6)+M6</f>
        <v>1</v>
      </c>
      <c r="I6" s="18">
        <f t="shared" ref="I6:I17" si="1">G6</f>
        <v>39</v>
      </c>
      <c r="J6" s="20"/>
      <c r="K6" s="17">
        <v>30</v>
      </c>
      <c r="L6" s="19">
        <f t="shared" ref="L6:L17" si="2">(I6-K6)+N6</f>
        <v>9</v>
      </c>
      <c r="M6">
        <f t="shared" ref="M6:M17" si="3">F6*20</f>
        <v>0</v>
      </c>
      <c r="N6">
        <f t="shared" ref="N6:N17" si="4">J6*20</f>
        <v>0</v>
      </c>
      <c r="O6">
        <f>E6+F6*20-G6</f>
        <v>1</v>
      </c>
    </row>
    <row r="7" spans="1:15" ht="15.75" customHeight="1" thickBot="1" x14ac:dyDescent="0.3">
      <c r="B7" s="2"/>
      <c r="C7" s="46"/>
      <c r="D7" s="21">
        <v>3125</v>
      </c>
      <c r="E7" s="22"/>
      <c r="F7" s="23"/>
      <c r="G7" s="23"/>
      <c r="H7" s="24">
        <f t="shared" si="0"/>
        <v>0</v>
      </c>
      <c r="I7" s="23">
        <f t="shared" si="1"/>
        <v>0</v>
      </c>
      <c r="J7" s="25"/>
      <c r="K7" s="22"/>
      <c r="L7" s="24">
        <f t="shared" si="2"/>
        <v>0</v>
      </c>
      <c r="M7">
        <f t="shared" si="3"/>
        <v>0</v>
      </c>
      <c r="N7">
        <f t="shared" si="4"/>
        <v>0</v>
      </c>
      <c r="O7">
        <f t="shared" ref="O7:O17" si="5">E7+F7*20-G7</f>
        <v>0</v>
      </c>
    </row>
    <row r="8" spans="1:15" ht="15.75" x14ac:dyDescent="0.25">
      <c r="B8" s="2"/>
      <c r="C8" s="45" t="s">
        <v>7</v>
      </c>
      <c r="D8" s="16" t="s">
        <v>8</v>
      </c>
      <c r="E8" s="17"/>
      <c r="F8" s="18"/>
      <c r="G8" s="18"/>
      <c r="H8" s="19">
        <f t="shared" si="0"/>
        <v>0</v>
      </c>
      <c r="I8" s="18">
        <f t="shared" si="1"/>
        <v>0</v>
      </c>
      <c r="J8" s="20"/>
      <c r="K8" s="17"/>
      <c r="L8" s="19">
        <f t="shared" si="2"/>
        <v>0</v>
      </c>
      <c r="M8">
        <f t="shared" si="3"/>
        <v>0</v>
      </c>
      <c r="N8">
        <f t="shared" si="4"/>
        <v>0</v>
      </c>
      <c r="O8">
        <f t="shared" si="5"/>
        <v>0</v>
      </c>
    </row>
    <row r="9" spans="1:15" ht="16.5" thickBot="1" x14ac:dyDescent="0.3">
      <c r="B9" s="2"/>
      <c r="C9" s="46"/>
      <c r="D9" s="26" t="s">
        <v>22</v>
      </c>
      <c r="E9" s="22"/>
      <c r="F9" s="23"/>
      <c r="G9" s="23"/>
      <c r="H9" s="24">
        <f t="shared" si="0"/>
        <v>0</v>
      </c>
      <c r="I9" s="23">
        <f t="shared" si="1"/>
        <v>0</v>
      </c>
      <c r="J9" s="25"/>
      <c r="K9" s="22"/>
      <c r="L9" s="24">
        <f t="shared" si="2"/>
        <v>0</v>
      </c>
      <c r="M9">
        <f t="shared" si="3"/>
        <v>0</v>
      </c>
      <c r="N9">
        <f t="shared" si="4"/>
        <v>0</v>
      </c>
      <c r="O9">
        <f t="shared" si="5"/>
        <v>0</v>
      </c>
    </row>
    <row r="10" spans="1:15" ht="15.75" x14ac:dyDescent="0.25">
      <c r="B10" s="2"/>
      <c r="C10" s="45" t="s">
        <v>9</v>
      </c>
      <c r="D10" s="16" t="s">
        <v>8</v>
      </c>
      <c r="E10" s="17">
        <v>33</v>
      </c>
      <c r="F10" s="18"/>
      <c r="G10" s="18">
        <v>26</v>
      </c>
      <c r="H10" s="19">
        <f t="shared" si="0"/>
        <v>7</v>
      </c>
      <c r="I10" s="18">
        <f t="shared" si="1"/>
        <v>26</v>
      </c>
      <c r="J10" s="20"/>
      <c r="K10" s="17">
        <v>5</v>
      </c>
      <c r="L10" s="19">
        <f t="shared" si="2"/>
        <v>21</v>
      </c>
      <c r="M10">
        <f t="shared" si="3"/>
        <v>0</v>
      </c>
      <c r="N10">
        <f t="shared" si="4"/>
        <v>0</v>
      </c>
      <c r="O10">
        <f t="shared" si="5"/>
        <v>7</v>
      </c>
    </row>
    <row r="11" spans="1:15" ht="16.5" thickBot="1" x14ac:dyDescent="0.3">
      <c r="B11" s="2"/>
      <c r="C11" s="46"/>
      <c r="D11" s="26" t="s">
        <v>22</v>
      </c>
      <c r="E11" s="22">
        <v>21</v>
      </c>
      <c r="F11" s="23">
        <v>1</v>
      </c>
      <c r="G11" s="23">
        <v>39</v>
      </c>
      <c r="H11" s="24">
        <f t="shared" si="0"/>
        <v>2</v>
      </c>
      <c r="I11" s="23">
        <f t="shared" si="1"/>
        <v>39</v>
      </c>
      <c r="J11" s="25"/>
      <c r="K11" s="22">
        <v>15</v>
      </c>
      <c r="L11" s="24">
        <f t="shared" si="2"/>
        <v>24</v>
      </c>
      <c r="M11">
        <f t="shared" si="3"/>
        <v>20</v>
      </c>
      <c r="N11">
        <f t="shared" si="4"/>
        <v>0</v>
      </c>
      <c r="O11">
        <f t="shared" si="5"/>
        <v>2</v>
      </c>
    </row>
    <row r="12" spans="1:15" ht="15.75" x14ac:dyDescent="0.25">
      <c r="B12" s="2"/>
      <c r="C12" s="65" t="s">
        <v>10</v>
      </c>
      <c r="D12" s="16" t="s">
        <v>8</v>
      </c>
      <c r="E12" s="17">
        <v>20</v>
      </c>
      <c r="F12" s="18"/>
      <c r="G12" s="18">
        <v>20</v>
      </c>
      <c r="H12" s="19">
        <f t="shared" si="0"/>
        <v>0</v>
      </c>
      <c r="I12" s="18">
        <f t="shared" si="1"/>
        <v>20</v>
      </c>
      <c r="J12" s="20"/>
      <c r="K12" s="17">
        <v>20</v>
      </c>
      <c r="L12" s="19">
        <f t="shared" si="2"/>
        <v>0</v>
      </c>
      <c r="M12">
        <f t="shared" si="3"/>
        <v>0</v>
      </c>
      <c r="N12">
        <f t="shared" si="4"/>
        <v>0</v>
      </c>
      <c r="O12">
        <f t="shared" si="5"/>
        <v>0</v>
      </c>
    </row>
    <row r="13" spans="1:15" ht="16.5" thickBot="1" x14ac:dyDescent="0.3">
      <c r="B13" s="2"/>
      <c r="C13" s="46"/>
      <c r="D13" s="26" t="s">
        <v>22</v>
      </c>
      <c r="E13" s="22">
        <v>13</v>
      </c>
      <c r="F13" s="23"/>
      <c r="G13" s="23">
        <v>13</v>
      </c>
      <c r="H13" s="24">
        <f t="shared" si="0"/>
        <v>0</v>
      </c>
      <c r="I13" s="23">
        <f t="shared" si="1"/>
        <v>13</v>
      </c>
      <c r="J13" s="25"/>
      <c r="K13" s="22">
        <v>13</v>
      </c>
      <c r="L13" s="24">
        <f t="shared" si="2"/>
        <v>0</v>
      </c>
      <c r="M13">
        <f t="shared" si="3"/>
        <v>0</v>
      </c>
      <c r="N13">
        <f t="shared" si="4"/>
        <v>0</v>
      </c>
      <c r="O13">
        <f t="shared" si="5"/>
        <v>0</v>
      </c>
    </row>
    <row r="14" spans="1:15" ht="15.75" x14ac:dyDescent="0.25">
      <c r="B14" s="2"/>
      <c r="C14" s="56" t="s">
        <v>17</v>
      </c>
      <c r="D14" s="16" t="s">
        <v>8</v>
      </c>
      <c r="E14" s="17"/>
      <c r="F14" s="18"/>
      <c r="G14" s="18"/>
      <c r="H14" s="19">
        <f t="shared" si="0"/>
        <v>0</v>
      </c>
      <c r="I14" s="18">
        <f t="shared" si="1"/>
        <v>0</v>
      </c>
      <c r="J14" s="20"/>
      <c r="K14" s="17"/>
      <c r="L14" s="19">
        <f t="shared" si="2"/>
        <v>0</v>
      </c>
      <c r="M14">
        <f t="shared" si="3"/>
        <v>0</v>
      </c>
      <c r="N14">
        <f t="shared" si="4"/>
        <v>0</v>
      </c>
      <c r="O14">
        <f t="shared" si="5"/>
        <v>0</v>
      </c>
    </row>
    <row r="15" spans="1:15" ht="16.5" thickBot="1" x14ac:dyDescent="0.3">
      <c r="B15" s="2"/>
      <c r="C15" s="57"/>
      <c r="D15" s="26" t="s">
        <v>22</v>
      </c>
      <c r="E15" s="22"/>
      <c r="F15" s="23"/>
      <c r="G15" s="23"/>
      <c r="H15" s="24">
        <f t="shared" si="0"/>
        <v>0</v>
      </c>
      <c r="I15" s="23">
        <f t="shared" si="1"/>
        <v>0</v>
      </c>
      <c r="J15" s="25"/>
      <c r="K15" s="22"/>
      <c r="L15" s="24">
        <f t="shared" si="2"/>
        <v>0</v>
      </c>
      <c r="M15">
        <f t="shared" si="3"/>
        <v>0</v>
      </c>
      <c r="N15">
        <f t="shared" si="4"/>
        <v>0</v>
      </c>
      <c r="O15">
        <f t="shared" si="5"/>
        <v>0</v>
      </c>
    </row>
    <row r="16" spans="1:15" ht="15.75" x14ac:dyDescent="0.25">
      <c r="B16" s="2"/>
      <c r="C16" s="56" t="s">
        <v>18</v>
      </c>
      <c r="D16" s="16" t="s">
        <v>8</v>
      </c>
      <c r="E16" s="18">
        <v>41</v>
      </c>
      <c r="F16" s="18">
        <v>2</v>
      </c>
      <c r="G16" s="18">
        <v>51</v>
      </c>
      <c r="H16" s="19">
        <f t="shared" si="0"/>
        <v>30</v>
      </c>
      <c r="I16" s="18">
        <f t="shared" si="1"/>
        <v>51</v>
      </c>
      <c r="J16" s="20"/>
      <c r="K16" s="18">
        <v>24</v>
      </c>
      <c r="L16" s="19">
        <f t="shared" si="2"/>
        <v>27</v>
      </c>
      <c r="M16">
        <f t="shared" si="3"/>
        <v>40</v>
      </c>
      <c r="N16">
        <f t="shared" si="4"/>
        <v>0</v>
      </c>
      <c r="O16">
        <f t="shared" si="5"/>
        <v>30</v>
      </c>
    </row>
    <row r="17" spans="2:37" ht="16.5" thickBot="1" x14ac:dyDescent="0.3">
      <c r="B17" s="2"/>
      <c r="C17" s="57"/>
      <c r="D17" s="26" t="s">
        <v>22</v>
      </c>
      <c r="E17" s="23">
        <v>75</v>
      </c>
      <c r="F17" s="23">
        <v>1</v>
      </c>
      <c r="G17" s="23">
        <v>74</v>
      </c>
      <c r="H17" s="24">
        <f t="shared" si="0"/>
        <v>21</v>
      </c>
      <c r="I17" s="23">
        <f t="shared" si="1"/>
        <v>74</v>
      </c>
      <c r="J17" s="25"/>
      <c r="K17" s="23">
        <v>48</v>
      </c>
      <c r="L17" s="24">
        <f t="shared" si="2"/>
        <v>26</v>
      </c>
      <c r="M17">
        <f t="shared" si="3"/>
        <v>20</v>
      </c>
      <c r="N17">
        <f t="shared" si="4"/>
        <v>0</v>
      </c>
      <c r="O17">
        <f t="shared" si="5"/>
        <v>21</v>
      </c>
    </row>
    <row r="18" spans="2:37" ht="15.75" x14ac:dyDescent="0.25">
      <c r="B18" s="2"/>
      <c r="C18" s="7"/>
      <c r="D18" s="6"/>
      <c r="E18" s="7"/>
      <c r="F18" s="7"/>
      <c r="G18" s="7"/>
      <c r="H18" s="7"/>
      <c r="I18" s="7"/>
      <c r="J18" s="7"/>
      <c r="K18" s="7"/>
      <c r="L18" s="7"/>
    </row>
    <row r="19" spans="2:37" ht="24" thickBot="1" x14ac:dyDescent="0.3">
      <c r="B19" s="2"/>
      <c r="C19" s="58" t="s">
        <v>11</v>
      </c>
      <c r="D19" s="58"/>
      <c r="E19" s="58"/>
      <c r="F19" s="58"/>
      <c r="G19" s="58"/>
      <c r="H19" s="58"/>
      <c r="I19" s="58"/>
      <c r="J19" s="58"/>
      <c r="K19" s="58"/>
      <c r="L19" s="58"/>
    </row>
    <row r="20" spans="2:37" ht="15.75" x14ac:dyDescent="0.25">
      <c r="B20" s="2"/>
      <c r="C20" s="45" t="s">
        <v>21</v>
      </c>
      <c r="D20" s="27">
        <v>3122</v>
      </c>
      <c r="E20" s="18"/>
      <c r="F20" s="18"/>
      <c r="G20" s="18"/>
      <c r="H20" s="19">
        <f t="shared" ref="H20:H29" si="6">(E20-G20)+M20</f>
        <v>0</v>
      </c>
      <c r="I20" s="18">
        <f t="shared" ref="I20:I29" si="7">G20</f>
        <v>0</v>
      </c>
      <c r="J20" s="18"/>
      <c r="K20" s="28"/>
      <c r="L20" s="19">
        <f t="shared" ref="L20:L29" si="8">(I20-K20)+N20</f>
        <v>0</v>
      </c>
      <c r="M20">
        <f t="shared" ref="M20:M29" si="9">F20*20</f>
        <v>0</v>
      </c>
      <c r="N20">
        <f t="shared" ref="N20:N29" si="10">J20*20</f>
        <v>0</v>
      </c>
    </row>
    <row r="21" spans="2:37" ht="16.5" thickBot="1" x14ac:dyDescent="0.3">
      <c r="B21" s="2"/>
      <c r="C21" s="46"/>
      <c r="D21" s="21">
        <v>3125</v>
      </c>
      <c r="E21" s="29"/>
      <c r="F21" s="23"/>
      <c r="G21" s="29"/>
      <c r="H21" s="24">
        <f t="shared" si="6"/>
        <v>0</v>
      </c>
      <c r="I21" s="23">
        <f t="shared" si="7"/>
        <v>0</v>
      </c>
      <c r="J21" s="23"/>
      <c r="K21" s="29"/>
      <c r="L21" s="24">
        <f t="shared" si="8"/>
        <v>0</v>
      </c>
      <c r="M21">
        <f t="shared" si="9"/>
        <v>0</v>
      </c>
      <c r="N21">
        <f t="shared" si="10"/>
        <v>0</v>
      </c>
    </row>
    <row r="22" spans="2:37" ht="15.75" x14ac:dyDescent="0.25">
      <c r="B22" s="2"/>
      <c r="C22" s="45" t="s">
        <v>7</v>
      </c>
      <c r="D22" s="16" t="s">
        <v>8</v>
      </c>
      <c r="E22" s="28"/>
      <c r="F22" s="18"/>
      <c r="G22" s="28"/>
      <c r="H22" s="19">
        <f t="shared" si="6"/>
        <v>0</v>
      </c>
      <c r="I22" s="18">
        <f>G22</f>
        <v>0</v>
      </c>
      <c r="J22" s="18"/>
      <c r="K22" s="28"/>
      <c r="L22" s="19">
        <f t="shared" si="8"/>
        <v>0</v>
      </c>
      <c r="M22">
        <f t="shared" si="9"/>
        <v>0</v>
      </c>
      <c r="N22">
        <f t="shared" si="10"/>
        <v>0</v>
      </c>
    </row>
    <row r="23" spans="2:37" ht="16.5" thickBot="1" x14ac:dyDescent="0.3">
      <c r="B23" s="2"/>
      <c r="C23" s="46"/>
      <c r="D23" s="26" t="s">
        <v>22</v>
      </c>
      <c r="E23" s="29"/>
      <c r="F23" s="23"/>
      <c r="G23" s="29"/>
      <c r="H23" s="24">
        <f t="shared" si="6"/>
        <v>0</v>
      </c>
      <c r="I23" s="23">
        <f t="shared" si="7"/>
        <v>0</v>
      </c>
      <c r="J23" s="23"/>
      <c r="K23" s="29"/>
      <c r="L23" s="24">
        <f t="shared" si="8"/>
        <v>0</v>
      </c>
      <c r="M23">
        <f t="shared" si="9"/>
        <v>0</v>
      </c>
      <c r="N23">
        <f t="shared" si="10"/>
        <v>0</v>
      </c>
    </row>
    <row r="24" spans="2:37" ht="15.75" x14ac:dyDescent="0.25">
      <c r="B24" s="2"/>
      <c r="C24" s="45" t="s">
        <v>9</v>
      </c>
      <c r="D24" s="16" t="s">
        <v>8</v>
      </c>
      <c r="E24" s="28"/>
      <c r="F24" s="18"/>
      <c r="G24" s="28"/>
      <c r="H24" s="19">
        <f t="shared" si="6"/>
        <v>0</v>
      </c>
      <c r="I24" s="18">
        <f t="shared" si="7"/>
        <v>0</v>
      </c>
      <c r="J24" s="18"/>
      <c r="K24" s="28"/>
      <c r="L24" s="19">
        <f t="shared" si="8"/>
        <v>0</v>
      </c>
      <c r="M24">
        <f t="shared" si="9"/>
        <v>0</v>
      </c>
      <c r="N24">
        <f t="shared" si="10"/>
        <v>0</v>
      </c>
    </row>
    <row r="25" spans="2:37" ht="16.5" thickBot="1" x14ac:dyDescent="0.3">
      <c r="B25" s="2"/>
      <c r="C25" s="46"/>
      <c r="D25" s="26" t="s">
        <v>22</v>
      </c>
      <c r="E25" s="29"/>
      <c r="F25" s="23"/>
      <c r="G25" s="29"/>
      <c r="H25" s="24">
        <f t="shared" si="6"/>
        <v>0</v>
      </c>
      <c r="I25" s="23">
        <f t="shared" si="7"/>
        <v>0</v>
      </c>
      <c r="J25" s="23"/>
      <c r="K25" s="29"/>
      <c r="L25" s="24">
        <f t="shared" si="8"/>
        <v>0</v>
      </c>
      <c r="M25">
        <f t="shared" si="9"/>
        <v>0</v>
      </c>
      <c r="N25">
        <f t="shared" si="10"/>
        <v>0</v>
      </c>
    </row>
    <row r="26" spans="2:37" ht="15.75" x14ac:dyDescent="0.25">
      <c r="B26" s="2"/>
      <c r="C26" s="45" t="s">
        <v>23</v>
      </c>
      <c r="D26" s="16" t="s">
        <v>8</v>
      </c>
      <c r="E26" s="28"/>
      <c r="F26" s="18"/>
      <c r="G26" s="28"/>
      <c r="H26" s="19">
        <f t="shared" si="6"/>
        <v>0</v>
      </c>
      <c r="I26" s="18">
        <f t="shared" si="7"/>
        <v>0</v>
      </c>
      <c r="J26" s="18"/>
      <c r="K26" s="28"/>
      <c r="L26" s="19">
        <f t="shared" si="8"/>
        <v>0</v>
      </c>
      <c r="M26">
        <f t="shared" si="9"/>
        <v>0</v>
      </c>
      <c r="N26">
        <f t="shared" si="10"/>
        <v>0</v>
      </c>
    </row>
    <row r="27" spans="2:37" ht="16.5" thickBot="1" x14ac:dyDescent="0.3">
      <c r="B27" s="2"/>
      <c r="C27" s="46"/>
      <c r="D27" s="26" t="s">
        <v>22</v>
      </c>
      <c r="E27" s="29"/>
      <c r="F27" s="23"/>
      <c r="G27" s="29"/>
      <c r="H27" s="24">
        <f t="shared" si="6"/>
        <v>0</v>
      </c>
      <c r="I27" s="23">
        <f t="shared" si="7"/>
        <v>0</v>
      </c>
      <c r="J27" s="23"/>
      <c r="K27" s="29"/>
      <c r="L27" s="24">
        <f t="shared" si="8"/>
        <v>0</v>
      </c>
      <c r="M27">
        <f t="shared" si="9"/>
        <v>0</v>
      </c>
      <c r="N27">
        <f t="shared" si="10"/>
        <v>0</v>
      </c>
    </row>
    <row r="28" spans="2:37" ht="15.75" x14ac:dyDescent="0.25">
      <c r="B28" s="2"/>
      <c r="C28" s="56" t="s">
        <v>18</v>
      </c>
      <c r="D28" s="16" t="s">
        <v>8</v>
      </c>
      <c r="E28" s="28"/>
      <c r="F28" s="18"/>
      <c r="G28" s="28"/>
      <c r="H28" s="19">
        <f t="shared" si="6"/>
        <v>0</v>
      </c>
      <c r="I28" s="18">
        <f t="shared" si="7"/>
        <v>0</v>
      </c>
      <c r="J28" s="18"/>
      <c r="K28" s="28"/>
      <c r="L28" s="19">
        <f t="shared" si="8"/>
        <v>0</v>
      </c>
      <c r="M28">
        <f t="shared" si="9"/>
        <v>0</v>
      </c>
      <c r="N28">
        <f t="shared" si="10"/>
        <v>0</v>
      </c>
    </row>
    <row r="29" spans="2:37" ht="16.5" thickBot="1" x14ac:dyDescent="0.3">
      <c r="B29" s="2"/>
      <c r="C29" s="57"/>
      <c r="D29" s="26" t="s">
        <v>22</v>
      </c>
      <c r="E29" s="29"/>
      <c r="F29" s="23"/>
      <c r="G29" s="29"/>
      <c r="H29" s="24">
        <f t="shared" si="6"/>
        <v>0</v>
      </c>
      <c r="I29" s="23">
        <f t="shared" si="7"/>
        <v>0</v>
      </c>
      <c r="J29" s="23"/>
      <c r="K29" s="29"/>
      <c r="L29" s="24">
        <f t="shared" si="8"/>
        <v>0</v>
      </c>
      <c r="M29">
        <f t="shared" si="9"/>
        <v>0</v>
      </c>
      <c r="N29">
        <f t="shared" si="10"/>
        <v>0</v>
      </c>
    </row>
    <row r="30" spans="2:37" ht="15.75" thickBot="1" x14ac:dyDescent="0.3"/>
    <row r="31" spans="2:37" ht="15" customHeight="1" x14ac:dyDescent="0.25">
      <c r="B31" s="47" t="s">
        <v>19</v>
      </c>
      <c r="C31" s="48"/>
      <c r="D31" s="48"/>
      <c r="E31" s="48"/>
      <c r="F31" s="49"/>
    </row>
    <row r="32" spans="2:37" s="4" customFormat="1" ht="15" customHeight="1" thickBot="1" x14ac:dyDescent="0.3">
      <c r="B32" s="50"/>
      <c r="C32" s="51"/>
      <c r="D32" s="51"/>
      <c r="E32" s="51"/>
      <c r="F32" s="5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</row>
    <row r="33" spans="2:37" s="4" customFormat="1" ht="45" customHeight="1" thickBot="1" x14ac:dyDescent="0.3">
      <c r="B33" s="3" t="s">
        <v>2</v>
      </c>
      <c r="C33" s="5" t="s">
        <v>12</v>
      </c>
      <c r="D33" s="9" t="s">
        <v>13</v>
      </c>
      <c r="E33" s="10" t="s">
        <v>33</v>
      </c>
      <c r="F33" s="11" t="s">
        <v>14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</row>
    <row r="34" spans="2:37" s="4" customFormat="1" ht="15" customHeight="1" x14ac:dyDescent="0.3">
      <c r="B34" s="43" t="s">
        <v>28</v>
      </c>
      <c r="C34" s="30" t="s">
        <v>15</v>
      </c>
      <c r="D34" s="32">
        <f>E6</f>
        <v>40</v>
      </c>
      <c r="E34" s="33">
        <f>F6</f>
        <v>0</v>
      </c>
      <c r="F34" s="34">
        <f>G6</f>
        <v>39</v>
      </c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</row>
    <row r="35" spans="2:37" s="4" customFormat="1" ht="15.75" customHeight="1" thickBot="1" x14ac:dyDescent="0.35">
      <c r="B35" s="44"/>
      <c r="C35" s="31" t="s">
        <v>16</v>
      </c>
      <c r="D35" s="35">
        <f>I6</f>
        <v>39</v>
      </c>
      <c r="E35" s="36">
        <f>J6</f>
        <v>0</v>
      </c>
      <c r="F35" s="37">
        <f>K6</f>
        <v>30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</row>
    <row r="36" spans="2:37" s="4" customFormat="1" ht="15.75" customHeight="1" x14ac:dyDescent="0.3">
      <c r="B36" s="43" t="s">
        <v>29</v>
      </c>
      <c r="C36" s="30" t="s">
        <v>15</v>
      </c>
      <c r="D36" s="38">
        <f>E7</f>
        <v>0</v>
      </c>
      <c r="E36" s="33">
        <f>F7</f>
        <v>0</v>
      </c>
      <c r="F36" s="34">
        <f>G7</f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</row>
    <row r="37" spans="2:37" s="4" customFormat="1" ht="15.75" customHeight="1" thickBot="1" x14ac:dyDescent="0.35">
      <c r="B37" s="44"/>
      <c r="C37" s="31" t="s">
        <v>16</v>
      </c>
      <c r="D37" s="39">
        <f>I7</f>
        <v>0</v>
      </c>
      <c r="E37" s="36">
        <f>J7</f>
        <v>0</v>
      </c>
      <c r="F37" s="37">
        <f>K7</f>
        <v>0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</row>
    <row r="38" spans="2:37" ht="15.75" x14ac:dyDescent="0.3">
      <c r="B38" s="55" t="s">
        <v>7</v>
      </c>
      <c r="C38" s="30" t="s">
        <v>15</v>
      </c>
      <c r="D38" s="38">
        <f>E8</f>
        <v>0</v>
      </c>
      <c r="E38" s="33">
        <f>F8</f>
        <v>0</v>
      </c>
      <c r="F38" s="34">
        <f>G8</f>
        <v>0</v>
      </c>
    </row>
    <row r="39" spans="2:37" ht="16.5" thickBot="1" x14ac:dyDescent="0.35">
      <c r="B39" s="54"/>
      <c r="C39" s="31" t="s">
        <v>16</v>
      </c>
      <c r="D39" s="39">
        <f>I8</f>
        <v>0</v>
      </c>
      <c r="E39" s="36">
        <f>J8</f>
        <v>0</v>
      </c>
      <c r="F39" s="37">
        <f>K8</f>
        <v>0</v>
      </c>
    </row>
    <row r="40" spans="2:37" ht="15.75" x14ac:dyDescent="0.3">
      <c r="B40" s="55" t="s">
        <v>9</v>
      </c>
      <c r="C40" s="30" t="s">
        <v>15</v>
      </c>
      <c r="D40" s="38">
        <f>E10</f>
        <v>33</v>
      </c>
      <c r="E40" s="33">
        <f>F10</f>
        <v>0</v>
      </c>
      <c r="F40" s="34">
        <f>G10</f>
        <v>26</v>
      </c>
    </row>
    <row r="41" spans="2:37" ht="16.5" thickBot="1" x14ac:dyDescent="0.35">
      <c r="B41" s="54"/>
      <c r="C41" s="31" t="s">
        <v>16</v>
      </c>
      <c r="D41" s="39">
        <f>I10</f>
        <v>26</v>
      </c>
      <c r="E41" s="36">
        <f>J10</f>
        <v>0</v>
      </c>
      <c r="F41" s="37">
        <f>K10</f>
        <v>5</v>
      </c>
    </row>
    <row r="42" spans="2:37" ht="15.75" x14ac:dyDescent="0.3">
      <c r="B42" s="55" t="s">
        <v>10</v>
      </c>
      <c r="C42" s="30" t="s">
        <v>15</v>
      </c>
      <c r="D42" s="38">
        <f>E12</f>
        <v>20</v>
      </c>
      <c r="E42" s="33">
        <f>F12</f>
        <v>0</v>
      </c>
      <c r="F42" s="34">
        <f>G12</f>
        <v>20</v>
      </c>
    </row>
    <row r="43" spans="2:37" ht="16.5" thickBot="1" x14ac:dyDescent="0.35">
      <c r="B43" s="54"/>
      <c r="C43" s="31" t="s">
        <v>16</v>
      </c>
      <c r="D43" s="39">
        <f>I12</f>
        <v>20</v>
      </c>
      <c r="E43" s="36">
        <f>J12</f>
        <v>0</v>
      </c>
      <c r="F43" s="37">
        <f>K12</f>
        <v>20</v>
      </c>
    </row>
    <row r="44" spans="2:37" ht="15.75" x14ac:dyDescent="0.3">
      <c r="B44" s="55" t="s">
        <v>17</v>
      </c>
      <c r="C44" s="30" t="s">
        <v>15</v>
      </c>
      <c r="D44" s="38">
        <f>E14</f>
        <v>0</v>
      </c>
      <c r="E44" s="33">
        <f>F14</f>
        <v>0</v>
      </c>
      <c r="F44" s="34">
        <f>G14</f>
        <v>0</v>
      </c>
    </row>
    <row r="45" spans="2:37" ht="16.5" thickBot="1" x14ac:dyDescent="0.35">
      <c r="B45" s="54"/>
      <c r="C45" s="31" t="s">
        <v>16</v>
      </c>
      <c r="D45" s="39">
        <f>I14</f>
        <v>0</v>
      </c>
      <c r="E45" s="36">
        <f>J14</f>
        <v>0</v>
      </c>
      <c r="F45" s="37">
        <f>K14</f>
        <v>0</v>
      </c>
    </row>
    <row r="46" spans="2:37" ht="15.75" x14ac:dyDescent="0.3">
      <c r="B46" s="55" t="s">
        <v>18</v>
      </c>
      <c r="C46" s="30" t="s">
        <v>15</v>
      </c>
      <c r="D46" s="38">
        <f>E16</f>
        <v>41</v>
      </c>
      <c r="E46" s="33">
        <f>F16</f>
        <v>2</v>
      </c>
      <c r="F46" s="34">
        <f>G16</f>
        <v>51</v>
      </c>
    </row>
    <row r="47" spans="2:37" ht="16.5" thickBot="1" x14ac:dyDescent="0.35">
      <c r="B47" s="54"/>
      <c r="C47" s="31" t="s">
        <v>16</v>
      </c>
      <c r="D47" s="39">
        <f>I16</f>
        <v>51</v>
      </c>
      <c r="E47" s="36">
        <f>J17</f>
        <v>0</v>
      </c>
      <c r="F47" s="37">
        <f>K16</f>
        <v>24</v>
      </c>
    </row>
    <row r="48" spans="2:37" ht="15.75" thickBot="1" x14ac:dyDescent="0.3"/>
    <row r="49" spans="2:6" ht="15" customHeight="1" x14ac:dyDescent="0.25">
      <c r="B49" s="47" t="s">
        <v>20</v>
      </c>
      <c r="C49" s="48"/>
      <c r="D49" s="48"/>
      <c r="E49" s="48"/>
      <c r="F49" s="49"/>
    </row>
    <row r="50" spans="2:6" ht="15.75" customHeight="1" thickBot="1" x14ac:dyDescent="0.3">
      <c r="B50" s="50"/>
      <c r="C50" s="51"/>
      <c r="D50" s="51"/>
      <c r="E50" s="51"/>
      <c r="F50" s="52"/>
    </row>
    <row r="51" spans="2:6" ht="45" customHeight="1" thickBot="1" x14ac:dyDescent="0.3">
      <c r="B51" s="3" t="s">
        <v>2</v>
      </c>
      <c r="C51" s="5" t="s">
        <v>12</v>
      </c>
      <c r="D51" s="9" t="s">
        <v>13</v>
      </c>
      <c r="E51" s="10" t="s">
        <v>33</v>
      </c>
      <c r="F51" s="11" t="s">
        <v>14</v>
      </c>
    </row>
    <row r="52" spans="2:6" ht="15.75" x14ac:dyDescent="0.3">
      <c r="B52" s="55" t="s">
        <v>7</v>
      </c>
      <c r="C52" s="30" t="s">
        <v>15</v>
      </c>
      <c r="D52" s="38">
        <f>E9</f>
        <v>0</v>
      </c>
      <c r="E52" s="33">
        <f>F9</f>
        <v>0</v>
      </c>
      <c r="F52" s="34">
        <f>G9</f>
        <v>0</v>
      </c>
    </row>
    <row r="53" spans="2:6" ht="16.5" thickBot="1" x14ac:dyDescent="0.35">
      <c r="B53" s="54"/>
      <c r="C53" s="31" t="s">
        <v>16</v>
      </c>
      <c r="D53" s="39">
        <f>I9</f>
        <v>0</v>
      </c>
      <c r="E53" s="36">
        <f>J9</f>
        <v>0</v>
      </c>
      <c r="F53" s="37">
        <f>K9</f>
        <v>0</v>
      </c>
    </row>
    <row r="54" spans="2:6" ht="15.75" x14ac:dyDescent="0.3">
      <c r="B54" s="55" t="s">
        <v>9</v>
      </c>
      <c r="C54" s="30" t="s">
        <v>15</v>
      </c>
      <c r="D54" s="38">
        <f>E11</f>
        <v>21</v>
      </c>
      <c r="E54" s="33">
        <f>F11</f>
        <v>1</v>
      </c>
      <c r="F54" s="34">
        <f>G11</f>
        <v>39</v>
      </c>
    </row>
    <row r="55" spans="2:6" ht="16.5" thickBot="1" x14ac:dyDescent="0.35">
      <c r="B55" s="54"/>
      <c r="C55" s="31" t="s">
        <v>16</v>
      </c>
      <c r="D55" s="39">
        <f>I11</f>
        <v>39</v>
      </c>
      <c r="E55" s="36">
        <f>J11</f>
        <v>0</v>
      </c>
      <c r="F55" s="37">
        <f>K11</f>
        <v>15</v>
      </c>
    </row>
    <row r="56" spans="2:6" ht="15.75" x14ac:dyDescent="0.3">
      <c r="B56" s="55" t="s">
        <v>10</v>
      </c>
      <c r="C56" s="30" t="s">
        <v>15</v>
      </c>
      <c r="D56" s="38">
        <f>E13</f>
        <v>13</v>
      </c>
      <c r="E56" s="33">
        <f>F13</f>
        <v>0</v>
      </c>
      <c r="F56" s="34">
        <f>G13</f>
        <v>13</v>
      </c>
    </row>
    <row r="57" spans="2:6" ht="16.5" thickBot="1" x14ac:dyDescent="0.35">
      <c r="B57" s="54"/>
      <c r="C57" s="31" t="s">
        <v>16</v>
      </c>
      <c r="D57" s="39">
        <f>I13</f>
        <v>13</v>
      </c>
      <c r="E57" s="36">
        <f>J13</f>
        <v>0</v>
      </c>
      <c r="F57" s="37">
        <f>K13</f>
        <v>13</v>
      </c>
    </row>
    <row r="58" spans="2:6" ht="15.75" x14ac:dyDescent="0.3">
      <c r="B58" s="55" t="s">
        <v>17</v>
      </c>
      <c r="C58" s="30" t="s">
        <v>15</v>
      </c>
      <c r="D58" s="38">
        <f>E15</f>
        <v>0</v>
      </c>
      <c r="E58" s="33">
        <f>F15</f>
        <v>0</v>
      </c>
      <c r="F58" s="34">
        <f>G15</f>
        <v>0</v>
      </c>
    </row>
    <row r="59" spans="2:6" ht="16.5" thickBot="1" x14ac:dyDescent="0.35">
      <c r="B59" s="54"/>
      <c r="C59" s="31" t="s">
        <v>16</v>
      </c>
      <c r="D59" s="39">
        <f>I15</f>
        <v>0</v>
      </c>
      <c r="E59" s="36">
        <f>J15</f>
        <v>0</v>
      </c>
      <c r="F59" s="37">
        <f>K15</f>
        <v>0</v>
      </c>
    </row>
    <row r="60" spans="2:6" ht="15.75" x14ac:dyDescent="0.3">
      <c r="B60" s="55" t="s">
        <v>18</v>
      </c>
      <c r="C60" s="30" t="s">
        <v>15</v>
      </c>
      <c r="D60" s="38">
        <f>E17</f>
        <v>75</v>
      </c>
      <c r="E60" s="33">
        <f>F17</f>
        <v>1</v>
      </c>
      <c r="F60" s="34">
        <f>G17</f>
        <v>74</v>
      </c>
    </row>
    <row r="61" spans="2:6" ht="16.5" thickBot="1" x14ac:dyDescent="0.35">
      <c r="B61" s="54"/>
      <c r="C61" s="31" t="s">
        <v>16</v>
      </c>
      <c r="D61" s="39">
        <f>I17</f>
        <v>74</v>
      </c>
      <c r="E61" s="36">
        <f>J17</f>
        <v>0</v>
      </c>
      <c r="F61" s="37">
        <f>K17</f>
        <v>48</v>
      </c>
    </row>
    <row r="62" spans="2:6" ht="15.75" thickBot="1" x14ac:dyDescent="0.3"/>
    <row r="63" spans="2:6" ht="15" customHeight="1" x14ac:dyDescent="0.25">
      <c r="B63" s="47" t="s">
        <v>25</v>
      </c>
      <c r="C63" s="48"/>
      <c r="D63" s="48"/>
      <c r="E63" s="48"/>
      <c r="F63" s="49"/>
    </row>
    <row r="64" spans="2:6" ht="15.75" customHeight="1" thickBot="1" x14ac:dyDescent="0.3">
      <c r="B64" s="50"/>
      <c r="C64" s="51"/>
      <c r="D64" s="51"/>
      <c r="E64" s="51"/>
      <c r="F64" s="52"/>
    </row>
    <row r="65" spans="2:6" ht="45" customHeight="1" thickBot="1" x14ac:dyDescent="0.3">
      <c r="B65" s="3" t="s">
        <v>2</v>
      </c>
      <c r="C65" s="5" t="s">
        <v>12</v>
      </c>
      <c r="D65" s="9" t="s">
        <v>13</v>
      </c>
      <c r="E65" s="10" t="s">
        <v>33</v>
      </c>
      <c r="F65" s="11" t="s">
        <v>14</v>
      </c>
    </row>
    <row r="66" spans="2:6" ht="15.75" x14ac:dyDescent="0.3">
      <c r="B66" s="43" t="s">
        <v>28</v>
      </c>
      <c r="C66" s="30" t="s">
        <v>15</v>
      </c>
      <c r="D66" s="38">
        <f>E20</f>
        <v>0</v>
      </c>
      <c r="E66" s="33">
        <f>F20</f>
        <v>0</v>
      </c>
      <c r="F66" s="34">
        <f>G20</f>
        <v>0</v>
      </c>
    </row>
    <row r="67" spans="2:6" ht="16.5" thickBot="1" x14ac:dyDescent="0.35">
      <c r="B67" s="44"/>
      <c r="C67" s="31" t="s">
        <v>16</v>
      </c>
      <c r="D67" s="39">
        <f>I20</f>
        <v>0</v>
      </c>
      <c r="E67" s="36">
        <f>J20</f>
        <v>0</v>
      </c>
      <c r="F67" s="37">
        <f>K20</f>
        <v>0</v>
      </c>
    </row>
    <row r="68" spans="2:6" ht="15.75" x14ac:dyDescent="0.3">
      <c r="B68" s="43" t="s">
        <v>29</v>
      </c>
      <c r="C68" s="30" t="s">
        <v>15</v>
      </c>
      <c r="D68" s="38">
        <f>E21</f>
        <v>0</v>
      </c>
      <c r="E68" s="33">
        <f>F21</f>
        <v>0</v>
      </c>
      <c r="F68" s="34">
        <f>G21</f>
        <v>0</v>
      </c>
    </row>
    <row r="69" spans="2:6" ht="16.5" thickBot="1" x14ac:dyDescent="0.35">
      <c r="B69" s="44"/>
      <c r="C69" s="31" t="s">
        <v>16</v>
      </c>
      <c r="D69" s="39">
        <f>I21</f>
        <v>0</v>
      </c>
      <c r="E69" s="36">
        <f>J21</f>
        <v>0</v>
      </c>
      <c r="F69" s="37">
        <f>K21</f>
        <v>0</v>
      </c>
    </row>
    <row r="70" spans="2:6" ht="15.75" x14ac:dyDescent="0.3">
      <c r="B70" s="55" t="s">
        <v>7</v>
      </c>
      <c r="C70" s="30" t="s">
        <v>15</v>
      </c>
      <c r="D70" s="38">
        <f>E22</f>
        <v>0</v>
      </c>
      <c r="E70" s="33">
        <f>F22</f>
        <v>0</v>
      </c>
      <c r="F70" s="34">
        <f>G22</f>
        <v>0</v>
      </c>
    </row>
    <row r="71" spans="2:6" ht="16.5" thickBot="1" x14ac:dyDescent="0.35">
      <c r="B71" s="54"/>
      <c r="C71" s="31" t="s">
        <v>16</v>
      </c>
      <c r="D71" s="39">
        <f>I22</f>
        <v>0</v>
      </c>
      <c r="E71" s="36">
        <f>J22</f>
        <v>0</v>
      </c>
      <c r="F71" s="37">
        <f>K22</f>
        <v>0</v>
      </c>
    </row>
    <row r="72" spans="2:6" ht="15.75" x14ac:dyDescent="0.3">
      <c r="B72" s="55" t="s">
        <v>9</v>
      </c>
      <c r="C72" s="30" t="s">
        <v>15</v>
      </c>
      <c r="D72" s="38">
        <f>E24</f>
        <v>0</v>
      </c>
      <c r="E72" s="33">
        <f>F24</f>
        <v>0</v>
      </c>
      <c r="F72" s="34">
        <f>G24</f>
        <v>0</v>
      </c>
    </row>
    <row r="73" spans="2:6" ht="16.5" thickBot="1" x14ac:dyDescent="0.35">
      <c r="B73" s="54"/>
      <c r="C73" s="31" t="s">
        <v>16</v>
      </c>
      <c r="D73" s="39">
        <f>I24</f>
        <v>0</v>
      </c>
      <c r="E73" s="36">
        <f>J24</f>
        <v>0</v>
      </c>
      <c r="F73" s="37">
        <f>K24</f>
        <v>0</v>
      </c>
    </row>
    <row r="74" spans="2:6" ht="15.75" x14ac:dyDescent="0.3">
      <c r="B74" s="43" t="s">
        <v>26</v>
      </c>
      <c r="C74" s="30" t="s">
        <v>15</v>
      </c>
      <c r="D74" s="38">
        <f>E26</f>
        <v>0</v>
      </c>
      <c r="E74" s="33">
        <f>F26</f>
        <v>0</v>
      </c>
      <c r="F74" s="34">
        <f>G26</f>
        <v>0</v>
      </c>
    </row>
    <row r="75" spans="2:6" ht="16.5" thickBot="1" x14ac:dyDescent="0.35">
      <c r="B75" s="44"/>
      <c r="C75" s="31" t="s">
        <v>16</v>
      </c>
      <c r="D75" s="39">
        <f>I26</f>
        <v>0</v>
      </c>
      <c r="E75" s="36">
        <f>J26</f>
        <v>0</v>
      </c>
      <c r="F75" s="37">
        <f>K26</f>
        <v>0</v>
      </c>
    </row>
    <row r="76" spans="2:6" ht="15.75" customHeight="1" x14ac:dyDescent="0.3">
      <c r="B76" s="45" t="s">
        <v>30</v>
      </c>
      <c r="C76" s="30" t="s">
        <v>15</v>
      </c>
      <c r="D76" s="38">
        <f>E28</f>
        <v>0</v>
      </c>
      <c r="E76" s="33">
        <f>F28</f>
        <v>0</v>
      </c>
      <c r="F76" s="34">
        <f>G28</f>
        <v>0</v>
      </c>
    </row>
    <row r="77" spans="2:6" ht="16.5" thickBot="1" x14ac:dyDescent="0.35">
      <c r="B77" s="46"/>
      <c r="C77" s="31" t="s">
        <v>16</v>
      </c>
      <c r="D77" s="39">
        <f>I28</f>
        <v>0</v>
      </c>
      <c r="E77" s="36">
        <f>J28</f>
        <v>0</v>
      </c>
      <c r="F77" s="37">
        <f>K28</f>
        <v>0</v>
      </c>
    </row>
    <row r="78" spans="2:6" ht="16.5" thickBot="1" x14ac:dyDescent="0.35">
      <c r="B78" s="40"/>
      <c r="C78" s="41"/>
      <c r="D78" s="42"/>
      <c r="E78" s="42"/>
      <c r="F78" s="42"/>
    </row>
    <row r="79" spans="2:6" ht="15" customHeight="1" x14ac:dyDescent="0.25">
      <c r="B79" s="47" t="s">
        <v>27</v>
      </c>
      <c r="C79" s="48"/>
      <c r="D79" s="48"/>
      <c r="E79" s="48"/>
      <c r="F79" s="49"/>
    </row>
    <row r="80" spans="2:6" ht="15.75" customHeight="1" thickBot="1" x14ac:dyDescent="0.3">
      <c r="B80" s="50"/>
      <c r="C80" s="51"/>
      <c r="D80" s="51"/>
      <c r="E80" s="51"/>
      <c r="F80" s="52"/>
    </row>
    <row r="81" spans="2:6" ht="45" customHeight="1" thickBot="1" x14ac:dyDescent="0.3">
      <c r="B81" s="3" t="s">
        <v>2</v>
      </c>
      <c r="C81" s="5" t="s">
        <v>12</v>
      </c>
      <c r="D81" s="9" t="s">
        <v>13</v>
      </c>
      <c r="E81" s="10" t="s">
        <v>33</v>
      </c>
      <c r="F81" s="11" t="s">
        <v>14</v>
      </c>
    </row>
    <row r="82" spans="2:6" ht="15.75" x14ac:dyDescent="0.3">
      <c r="B82" s="53" t="s">
        <v>7</v>
      </c>
      <c r="C82" s="30" t="s">
        <v>15</v>
      </c>
      <c r="D82" s="32">
        <f>E23</f>
        <v>0</v>
      </c>
      <c r="E82" s="33">
        <f>F23</f>
        <v>0</v>
      </c>
      <c r="F82" s="34">
        <f>G23</f>
        <v>0</v>
      </c>
    </row>
    <row r="83" spans="2:6" ht="16.5" thickBot="1" x14ac:dyDescent="0.35">
      <c r="B83" s="54"/>
      <c r="C83" s="31" t="s">
        <v>16</v>
      </c>
      <c r="D83" s="35">
        <f>I23</f>
        <v>0</v>
      </c>
      <c r="E83" s="36">
        <f>J23</f>
        <v>0</v>
      </c>
      <c r="F83" s="37">
        <f>K23</f>
        <v>0</v>
      </c>
    </row>
    <row r="84" spans="2:6" ht="15.75" x14ac:dyDescent="0.3">
      <c r="B84" s="55" t="s">
        <v>9</v>
      </c>
      <c r="C84" s="30" t="s">
        <v>15</v>
      </c>
      <c r="D84" s="32">
        <f>E25</f>
        <v>0</v>
      </c>
      <c r="E84" s="33">
        <f>F25</f>
        <v>0</v>
      </c>
      <c r="F84" s="34">
        <f>G25</f>
        <v>0</v>
      </c>
    </row>
    <row r="85" spans="2:6" ht="16.5" thickBot="1" x14ac:dyDescent="0.35">
      <c r="B85" s="54"/>
      <c r="C85" s="31" t="s">
        <v>16</v>
      </c>
      <c r="D85" s="35">
        <f>I25</f>
        <v>0</v>
      </c>
      <c r="E85" s="36">
        <f>J25</f>
        <v>0</v>
      </c>
      <c r="F85" s="37">
        <f>K25</f>
        <v>0</v>
      </c>
    </row>
    <row r="86" spans="2:6" ht="15.75" customHeight="1" x14ac:dyDescent="0.3">
      <c r="B86" s="43" t="s">
        <v>26</v>
      </c>
      <c r="C86" s="30" t="s">
        <v>15</v>
      </c>
      <c r="D86" s="32">
        <f>E27</f>
        <v>0</v>
      </c>
      <c r="E86" s="33">
        <f>F27</f>
        <v>0</v>
      </c>
      <c r="F86" s="34">
        <f>G27</f>
        <v>0</v>
      </c>
    </row>
    <row r="87" spans="2:6" ht="16.5" thickBot="1" x14ac:dyDescent="0.35">
      <c r="B87" s="44"/>
      <c r="C87" s="31" t="s">
        <v>16</v>
      </c>
      <c r="D87" s="35">
        <f>I27</f>
        <v>0</v>
      </c>
      <c r="E87" s="36">
        <f>J27</f>
        <v>0</v>
      </c>
      <c r="F87" s="37">
        <f>K27</f>
        <v>0</v>
      </c>
    </row>
    <row r="88" spans="2:6" ht="15.75" customHeight="1" x14ac:dyDescent="0.3">
      <c r="B88" s="45" t="s">
        <v>30</v>
      </c>
      <c r="C88" s="30" t="s">
        <v>15</v>
      </c>
      <c r="D88" s="32">
        <f>E29</f>
        <v>0</v>
      </c>
      <c r="E88" s="33">
        <f>F29</f>
        <v>0</v>
      </c>
      <c r="F88" s="34">
        <f>G29</f>
        <v>0</v>
      </c>
    </row>
    <row r="89" spans="2:6" ht="16.5" thickBot="1" x14ac:dyDescent="0.35">
      <c r="B89" s="46"/>
      <c r="C89" s="31" t="s">
        <v>16</v>
      </c>
      <c r="D89" s="35">
        <f>I29</f>
        <v>0</v>
      </c>
      <c r="E89" s="36">
        <f>J29</f>
        <v>0</v>
      </c>
      <c r="F89" s="37">
        <f>K29</f>
        <v>0</v>
      </c>
    </row>
  </sheetData>
  <mergeCells count="48">
    <mergeCell ref="B3:B4"/>
    <mergeCell ref="C3:L3"/>
    <mergeCell ref="C4:C5"/>
    <mergeCell ref="D4:D5"/>
    <mergeCell ref="E4:H4"/>
    <mergeCell ref="I4:L4"/>
    <mergeCell ref="C16:C17"/>
    <mergeCell ref="D1:F1"/>
    <mergeCell ref="J1:L1"/>
    <mergeCell ref="D2:F2"/>
    <mergeCell ref="J2:L2"/>
    <mergeCell ref="C6:C7"/>
    <mergeCell ref="C8:C9"/>
    <mergeCell ref="C10:C11"/>
    <mergeCell ref="C12:C13"/>
    <mergeCell ref="C14:C15"/>
    <mergeCell ref="B42:B43"/>
    <mergeCell ref="C19:L19"/>
    <mergeCell ref="C20:C21"/>
    <mergeCell ref="C22:C23"/>
    <mergeCell ref="C24:C25"/>
    <mergeCell ref="C26:C27"/>
    <mergeCell ref="C28:C29"/>
    <mergeCell ref="B31:F32"/>
    <mergeCell ref="B34:B35"/>
    <mergeCell ref="B36:B37"/>
    <mergeCell ref="B38:B39"/>
    <mergeCell ref="B40:B41"/>
    <mergeCell ref="B70:B71"/>
    <mergeCell ref="B44:B45"/>
    <mergeCell ref="B46:B47"/>
    <mergeCell ref="B49:F50"/>
    <mergeCell ref="B52:B53"/>
    <mergeCell ref="B54:B55"/>
    <mergeCell ref="B56:B57"/>
    <mergeCell ref="B58:B59"/>
    <mergeCell ref="B60:B61"/>
    <mergeCell ref="B63:F64"/>
    <mergeCell ref="B66:B67"/>
    <mergeCell ref="B68:B69"/>
    <mergeCell ref="B86:B87"/>
    <mergeCell ref="B88:B89"/>
    <mergeCell ref="B72:B73"/>
    <mergeCell ref="B74:B75"/>
    <mergeCell ref="B76:B77"/>
    <mergeCell ref="B79:F80"/>
    <mergeCell ref="B82:B83"/>
    <mergeCell ref="B84:B85"/>
  </mergeCells>
  <conditionalFormatting sqref="H6:H17 H20:H29">
    <cfRule type="cellIs" dxfId="71" priority="3" operator="lessThan">
      <formula>0</formula>
    </cfRule>
  </conditionalFormatting>
  <conditionalFormatting sqref="L6:L17">
    <cfRule type="cellIs" dxfId="70" priority="2" operator="lessThan">
      <formula>0</formula>
    </cfRule>
  </conditionalFormatting>
  <conditionalFormatting sqref="L20:L29">
    <cfRule type="cellIs" dxfId="69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89"/>
  <sheetViews>
    <sheetView zoomScale="75" zoomScaleNormal="75" workbookViewId="0">
      <selection activeCell="T15" sqref="T15"/>
    </sheetView>
  </sheetViews>
  <sheetFormatPr defaultRowHeight="15" x14ac:dyDescent="0.25"/>
  <cols>
    <col min="2" max="2" width="16" customWidth="1"/>
    <col min="3" max="3" width="22.28515625" customWidth="1"/>
    <col min="4" max="4" width="11.28515625" customWidth="1"/>
    <col min="5" max="12" width="12.5703125" customWidth="1"/>
  </cols>
  <sheetData>
    <row r="1" spans="1:16" ht="18.75" customHeight="1" x14ac:dyDescent="0.25">
      <c r="A1" s="1"/>
      <c r="C1" s="13" t="s">
        <v>15</v>
      </c>
      <c r="D1" s="59"/>
      <c r="E1" s="60"/>
      <c r="F1" s="61"/>
      <c r="I1" s="14" t="s">
        <v>16</v>
      </c>
      <c r="J1" s="62"/>
      <c r="K1" s="63"/>
      <c r="L1" s="64"/>
    </row>
    <row r="2" spans="1:16" ht="18.75" customHeight="1" x14ac:dyDescent="0.25">
      <c r="C2" s="13" t="s">
        <v>31</v>
      </c>
      <c r="D2" s="59"/>
      <c r="E2" s="60"/>
      <c r="F2" s="61"/>
      <c r="I2" s="14" t="s">
        <v>31</v>
      </c>
      <c r="J2" s="62"/>
      <c r="K2" s="63"/>
      <c r="L2" s="64"/>
    </row>
    <row r="3" spans="1:16" ht="24" thickBot="1" x14ac:dyDescent="0.3">
      <c r="B3" s="66"/>
      <c r="C3" s="67" t="s">
        <v>24</v>
      </c>
      <c r="D3" s="67"/>
      <c r="E3" s="67"/>
      <c r="F3" s="67"/>
      <c r="G3" s="67"/>
      <c r="H3" s="67"/>
      <c r="I3" s="67"/>
      <c r="J3" s="67"/>
      <c r="K3" s="67"/>
      <c r="L3" s="67"/>
    </row>
    <row r="4" spans="1:16" ht="19.5" thickBot="1" x14ac:dyDescent="0.3">
      <c r="B4" s="66"/>
      <c r="C4" s="55" t="s">
        <v>2</v>
      </c>
      <c r="D4" s="55" t="s">
        <v>3</v>
      </c>
      <c r="E4" s="69" t="s">
        <v>0</v>
      </c>
      <c r="F4" s="70"/>
      <c r="G4" s="70"/>
      <c r="H4" s="71"/>
      <c r="I4" s="72" t="s">
        <v>1</v>
      </c>
      <c r="J4" s="73"/>
      <c r="K4" s="73"/>
      <c r="L4" s="74"/>
    </row>
    <row r="5" spans="1:16" ht="32.25" thickBot="1" x14ac:dyDescent="0.3">
      <c r="B5" s="2"/>
      <c r="C5" s="54"/>
      <c r="D5" s="68"/>
      <c r="E5" s="12" t="s">
        <v>4</v>
      </c>
      <c r="F5" s="12" t="s">
        <v>32</v>
      </c>
      <c r="G5" s="12" t="s">
        <v>5</v>
      </c>
      <c r="H5" s="12" t="s">
        <v>6</v>
      </c>
      <c r="I5" s="8" t="s">
        <v>4</v>
      </c>
      <c r="J5" s="12" t="s">
        <v>32</v>
      </c>
      <c r="K5" s="12" t="s">
        <v>5</v>
      </c>
      <c r="L5" s="15" t="s">
        <v>6</v>
      </c>
    </row>
    <row r="6" spans="1:16" ht="16.5" customHeight="1" x14ac:dyDescent="0.25">
      <c r="B6" s="2"/>
      <c r="C6" s="45" t="s">
        <v>21</v>
      </c>
      <c r="D6" s="16">
        <v>3122</v>
      </c>
      <c r="E6" s="17">
        <v>30</v>
      </c>
      <c r="F6" s="18">
        <v>2</v>
      </c>
      <c r="G6" s="18">
        <v>52</v>
      </c>
      <c r="H6" s="19">
        <f t="shared" ref="H6:H17" si="0">(E6-G6)+M6</f>
        <v>18</v>
      </c>
      <c r="I6" s="18">
        <f t="shared" ref="I6:I17" si="1">G6</f>
        <v>52</v>
      </c>
      <c r="J6" s="20"/>
      <c r="K6" s="17">
        <f>35+17</f>
        <v>52</v>
      </c>
      <c r="L6" s="19">
        <f t="shared" ref="L6:L17" si="2">(I6-K6)+N6</f>
        <v>0</v>
      </c>
      <c r="M6">
        <f t="shared" ref="M6:M17" si="3">F6*20</f>
        <v>40</v>
      </c>
      <c r="N6">
        <f t="shared" ref="N6:N17" si="4">J6*20</f>
        <v>0</v>
      </c>
      <c r="O6">
        <f>E6+F6*20-G6</f>
        <v>18</v>
      </c>
      <c r="P6">
        <f>I6+F6*20-G6</f>
        <v>40</v>
      </c>
    </row>
    <row r="7" spans="1:16" ht="15.75" customHeight="1" thickBot="1" x14ac:dyDescent="0.3">
      <c r="B7" s="2"/>
      <c r="C7" s="46"/>
      <c r="D7" s="21">
        <v>3125</v>
      </c>
      <c r="E7" s="22"/>
      <c r="F7" s="23"/>
      <c r="G7" s="23"/>
      <c r="H7" s="24">
        <f t="shared" si="0"/>
        <v>0</v>
      </c>
      <c r="I7" s="23">
        <f t="shared" si="1"/>
        <v>0</v>
      </c>
      <c r="J7" s="25"/>
      <c r="K7" s="22"/>
      <c r="L7" s="24">
        <f t="shared" si="2"/>
        <v>0</v>
      </c>
      <c r="M7">
        <f t="shared" si="3"/>
        <v>0</v>
      </c>
      <c r="N7">
        <f t="shared" si="4"/>
        <v>0</v>
      </c>
      <c r="O7">
        <f t="shared" ref="O7:O17" si="5">E7+F7*20-G7</f>
        <v>0</v>
      </c>
      <c r="P7">
        <f t="shared" ref="P7:P17" si="6">I7+F7*20-G7</f>
        <v>0</v>
      </c>
    </row>
    <row r="8" spans="1:16" ht="15.75" x14ac:dyDescent="0.25">
      <c r="B8" s="2"/>
      <c r="C8" s="45" t="s">
        <v>7</v>
      </c>
      <c r="D8" s="16" t="s">
        <v>8</v>
      </c>
      <c r="E8" s="17"/>
      <c r="F8" s="18"/>
      <c r="G8" s="18"/>
      <c r="H8" s="19">
        <f t="shared" si="0"/>
        <v>0</v>
      </c>
      <c r="I8" s="18">
        <f t="shared" si="1"/>
        <v>0</v>
      </c>
      <c r="J8" s="20"/>
      <c r="K8" s="17"/>
      <c r="L8" s="19">
        <f t="shared" si="2"/>
        <v>0</v>
      </c>
      <c r="M8">
        <f t="shared" si="3"/>
        <v>0</v>
      </c>
      <c r="N8">
        <f t="shared" si="4"/>
        <v>0</v>
      </c>
      <c r="O8">
        <f t="shared" si="5"/>
        <v>0</v>
      </c>
      <c r="P8">
        <f t="shared" si="6"/>
        <v>0</v>
      </c>
    </row>
    <row r="9" spans="1:16" ht="16.5" thickBot="1" x14ac:dyDescent="0.3">
      <c r="B9" s="2"/>
      <c r="C9" s="46"/>
      <c r="D9" s="26" t="s">
        <v>22</v>
      </c>
      <c r="E9" s="22"/>
      <c r="F9" s="23"/>
      <c r="G9" s="23"/>
      <c r="H9" s="24">
        <f t="shared" si="0"/>
        <v>0</v>
      </c>
      <c r="I9" s="23">
        <f t="shared" si="1"/>
        <v>0</v>
      </c>
      <c r="J9" s="25"/>
      <c r="K9" s="22"/>
      <c r="L9" s="24">
        <f t="shared" si="2"/>
        <v>0</v>
      </c>
      <c r="M9">
        <f t="shared" si="3"/>
        <v>0</v>
      </c>
      <c r="N9">
        <f t="shared" si="4"/>
        <v>0</v>
      </c>
      <c r="O9">
        <f t="shared" si="5"/>
        <v>0</v>
      </c>
      <c r="P9">
        <f t="shared" si="6"/>
        <v>0</v>
      </c>
    </row>
    <row r="10" spans="1:16" ht="15.75" x14ac:dyDescent="0.25">
      <c r="B10" s="2"/>
      <c r="C10" s="45" t="s">
        <v>9</v>
      </c>
      <c r="D10" s="16" t="s">
        <v>8</v>
      </c>
      <c r="E10" s="17">
        <v>5</v>
      </c>
      <c r="F10" s="18">
        <v>2</v>
      </c>
      <c r="G10" s="18">
        <v>39</v>
      </c>
      <c r="H10" s="19">
        <f t="shared" si="0"/>
        <v>6</v>
      </c>
      <c r="I10" s="18">
        <f t="shared" si="1"/>
        <v>39</v>
      </c>
      <c r="J10" s="20"/>
      <c r="K10" s="17">
        <f>17+19</f>
        <v>36</v>
      </c>
      <c r="L10" s="19">
        <f t="shared" si="2"/>
        <v>3</v>
      </c>
      <c r="M10">
        <f t="shared" si="3"/>
        <v>40</v>
      </c>
      <c r="N10">
        <f t="shared" si="4"/>
        <v>0</v>
      </c>
      <c r="O10">
        <f t="shared" si="5"/>
        <v>6</v>
      </c>
      <c r="P10">
        <f t="shared" si="6"/>
        <v>40</v>
      </c>
    </row>
    <row r="11" spans="1:16" ht="16.5" thickBot="1" x14ac:dyDescent="0.3">
      <c r="B11" s="2"/>
      <c r="C11" s="46"/>
      <c r="D11" s="26" t="s">
        <v>22</v>
      </c>
      <c r="E11" s="22">
        <v>19</v>
      </c>
      <c r="F11" s="23">
        <v>1</v>
      </c>
      <c r="G11" s="23">
        <v>35</v>
      </c>
      <c r="H11" s="24">
        <f t="shared" si="0"/>
        <v>4</v>
      </c>
      <c r="I11" s="23">
        <f t="shared" si="1"/>
        <v>35</v>
      </c>
      <c r="J11" s="25"/>
      <c r="K11" s="22">
        <f>16+11</f>
        <v>27</v>
      </c>
      <c r="L11" s="24">
        <f t="shared" si="2"/>
        <v>8</v>
      </c>
      <c r="M11">
        <f t="shared" si="3"/>
        <v>20</v>
      </c>
      <c r="N11">
        <f t="shared" si="4"/>
        <v>0</v>
      </c>
      <c r="O11">
        <f t="shared" si="5"/>
        <v>4</v>
      </c>
      <c r="P11">
        <f t="shared" si="6"/>
        <v>20</v>
      </c>
    </row>
    <row r="12" spans="1:16" ht="15.75" x14ac:dyDescent="0.25">
      <c r="B12" s="2"/>
      <c r="C12" s="65" t="s">
        <v>10</v>
      </c>
      <c r="D12" s="16" t="s">
        <v>8</v>
      </c>
      <c r="E12" s="17">
        <v>20</v>
      </c>
      <c r="F12" s="18"/>
      <c r="G12" s="18">
        <v>20</v>
      </c>
      <c r="H12" s="19">
        <f t="shared" si="0"/>
        <v>0</v>
      </c>
      <c r="I12" s="18">
        <f t="shared" si="1"/>
        <v>20</v>
      </c>
      <c r="J12" s="20"/>
      <c r="K12" s="17">
        <v>20</v>
      </c>
      <c r="L12" s="19">
        <f t="shared" si="2"/>
        <v>0</v>
      </c>
      <c r="M12">
        <f t="shared" si="3"/>
        <v>0</v>
      </c>
      <c r="N12">
        <f t="shared" si="4"/>
        <v>0</v>
      </c>
      <c r="O12">
        <f t="shared" si="5"/>
        <v>0</v>
      </c>
      <c r="P12">
        <f t="shared" si="6"/>
        <v>0</v>
      </c>
    </row>
    <row r="13" spans="1:16" ht="16.5" thickBot="1" x14ac:dyDescent="0.3">
      <c r="B13" s="2"/>
      <c r="C13" s="46"/>
      <c r="D13" s="26" t="s">
        <v>22</v>
      </c>
      <c r="E13" s="22">
        <v>13</v>
      </c>
      <c r="F13" s="23"/>
      <c r="G13" s="23">
        <v>13</v>
      </c>
      <c r="H13" s="24">
        <f t="shared" si="0"/>
        <v>0</v>
      </c>
      <c r="I13" s="23">
        <f t="shared" si="1"/>
        <v>13</v>
      </c>
      <c r="J13" s="25"/>
      <c r="K13" s="22">
        <v>13</v>
      </c>
      <c r="L13" s="24">
        <f t="shared" si="2"/>
        <v>0</v>
      </c>
      <c r="M13">
        <f t="shared" si="3"/>
        <v>0</v>
      </c>
      <c r="N13">
        <f t="shared" si="4"/>
        <v>0</v>
      </c>
      <c r="O13">
        <f t="shared" si="5"/>
        <v>0</v>
      </c>
      <c r="P13">
        <f t="shared" si="6"/>
        <v>0</v>
      </c>
    </row>
    <row r="14" spans="1:16" ht="15.75" x14ac:dyDescent="0.25">
      <c r="B14" s="2"/>
      <c r="C14" s="56" t="s">
        <v>17</v>
      </c>
      <c r="D14" s="16" t="s">
        <v>8</v>
      </c>
      <c r="E14" s="17"/>
      <c r="F14" s="18"/>
      <c r="G14" s="18"/>
      <c r="H14" s="19">
        <f t="shared" si="0"/>
        <v>0</v>
      </c>
      <c r="I14" s="18">
        <f t="shared" si="1"/>
        <v>0</v>
      </c>
      <c r="J14" s="20"/>
      <c r="K14" s="17"/>
      <c r="L14" s="19">
        <f t="shared" si="2"/>
        <v>0</v>
      </c>
      <c r="M14">
        <f t="shared" si="3"/>
        <v>0</v>
      </c>
      <c r="N14">
        <f t="shared" si="4"/>
        <v>0</v>
      </c>
      <c r="O14">
        <f t="shared" si="5"/>
        <v>0</v>
      </c>
      <c r="P14">
        <f t="shared" si="6"/>
        <v>0</v>
      </c>
    </row>
    <row r="15" spans="1:16" ht="16.5" thickBot="1" x14ac:dyDescent="0.3">
      <c r="B15" s="2"/>
      <c r="C15" s="57"/>
      <c r="D15" s="26" t="s">
        <v>22</v>
      </c>
      <c r="E15" s="22"/>
      <c r="F15" s="23"/>
      <c r="G15" s="23"/>
      <c r="H15" s="24">
        <f t="shared" si="0"/>
        <v>0</v>
      </c>
      <c r="I15" s="23">
        <f t="shared" si="1"/>
        <v>0</v>
      </c>
      <c r="J15" s="25"/>
      <c r="K15" s="22"/>
      <c r="L15" s="24">
        <f t="shared" si="2"/>
        <v>0</v>
      </c>
      <c r="M15">
        <f t="shared" si="3"/>
        <v>0</v>
      </c>
      <c r="N15">
        <f t="shared" si="4"/>
        <v>0</v>
      </c>
      <c r="O15">
        <f t="shared" si="5"/>
        <v>0</v>
      </c>
      <c r="P15">
        <f t="shared" si="6"/>
        <v>0</v>
      </c>
    </row>
    <row r="16" spans="1:16" ht="15.75" x14ac:dyDescent="0.25">
      <c r="B16" s="2"/>
      <c r="C16" s="56" t="s">
        <v>18</v>
      </c>
      <c r="D16" s="16" t="s">
        <v>8</v>
      </c>
      <c r="E16" s="18">
        <v>24</v>
      </c>
      <c r="F16" s="18">
        <v>4</v>
      </c>
      <c r="G16" s="18">
        <v>69</v>
      </c>
      <c r="H16" s="19">
        <f t="shared" si="0"/>
        <v>35</v>
      </c>
      <c r="I16" s="18">
        <f t="shared" si="1"/>
        <v>69</v>
      </c>
      <c r="J16" s="20"/>
      <c r="K16" s="18">
        <f>33+9</f>
        <v>42</v>
      </c>
      <c r="L16" s="19">
        <f t="shared" si="2"/>
        <v>27</v>
      </c>
      <c r="M16">
        <f t="shared" si="3"/>
        <v>80</v>
      </c>
      <c r="N16">
        <f t="shared" si="4"/>
        <v>0</v>
      </c>
      <c r="O16">
        <f t="shared" si="5"/>
        <v>35</v>
      </c>
      <c r="P16">
        <f t="shared" si="6"/>
        <v>80</v>
      </c>
    </row>
    <row r="17" spans="2:37" ht="16.5" thickBot="1" x14ac:dyDescent="0.3">
      <c r="B17" s="2"/>
      <c r="C17" s="57"/>
      <c r="D17" s="26" t="s">
        <v>22</v>
      </c>
      <c r="E17" s="23">
        <v>48</v>
      </c>
      <c r="F17" s="23">
        <v>3</v>
      </c>
      <c r="G17" s="23">
        <v>75</v>
      </c>
      <c r="H17" s="24">
        <f t="shared" si="0"/>
        <v>33</v>
      </c>
      <c r="I17" s="23">
        <f t="shared" si="1"/>
        <v>75</v>
      </c>
      <c r="J17" s="25"/>
      <c r="K17" s="23">
        <v>42</v>
      </c>
      <c r="L17" s="24">
        <f t="shared" si="2"/>
        <v>33</v>
      </c>
      <c r="M17">
        <f t="shared" si="3"/>
        <v>60</v>
      </c>
      <c r="N17">
        <f t="shared" si="4"/>
        <v>0</v>
      </c>
      <c r="O17">
        <f t="shared" si="5"/>
        <v>33</v>
      </c>
      <c r="P17">
        <f t="shared" si="6"/>
        <v>60</v>
      </c>
    </row>
    <row r="18" spans="2:37" ht="15.75" x14ac:dyDescent="0.25">
      <c r="B18" s="2"/>
      <c r="C18" s="7"/>
      <c r="D18" s="6"/>
      <c r="E18" s="7"/>
      <c r="F18" s="7"/>
      <c r="G18" s="7"/>
      <c r="H18" s="7"/>
      <c r="I18" s="7"/>
      <c r="J18" s="7"/>
      <c r="K18" s="7"/>
      <c r="L18" s="7"/>
    </row>
    <row r="19" spans="2:37" ht="24" thickBot="1" x14ac:dyDescent="0.3">
      <c r="B19" s="2"/>
      <c r="C19" s="58" t="s">
        <v>11</v>
      </c>
      <c r="D19" s="58"/>
      <c r="E19" s="58"/>
      <c r="F19" s="58"/>
      <c r="G19" s="58"/>
      <c r="H19" s="58"/>
      <c r="I19" s="58"/>
      <c r="J19" s="58"/>
      <c r="K19" s="58"/>
      <c r="L19" s="58"/>
    </row>
    <row r="20" spans="2:37" ht="15.75" x14ac:dyDescent="0.25">
      <c r="B20" s="2"/>
      <c r="C20" s="45" t="s">
        <v>21</v>
      </c>
      <c r="D20" s="27">
        <v>3122</v>
      </c>
      <c r="E20" s="18"/>
      <c r="F20" s="18"/>
      <c r="G20" s="18"/>
      <c r="H20" s="19">
        <f t="shared" ref="H20:H29" si="7">(E20-G20)+M20</f>
        <v>0</v>
      </c>
      <c r="I20" s="18">
        <f t="shared" ref="I20:I29" si="8">G20</f>
        <v>0</v>
      </c>
      <c r="J20" s="18"/>
      <c r="K20" s="28"/>
      <c r="L20" s="19">
        <f t="shared" ref="L20:L29" si="9">(I20-K20)+N20</f>
        <v>0</v>
      </c>
      <c r="M20">
        <f t="shared" ref="M20:M29" si="10">F20*20</f>
        <v>0</v>
      </c>
      <c r="N20">
        <f t="shared" ref="N20:N29" si="11">J20*20</f>
        <v>0</v>
      </c>
    </row>
    <row r="21" spans="2:37" ht="16.5" thickBot="1" x14ac:dyDescent="0.3">
      <c r="B21" s="2"/>
      <c r="C21" s="46"/>
      <c r="D21" s="21">
        <v>3125</v>
      </c>
      <c r="E21" s="29"/>
      <c r="F21" s="23"/>
      <c r="G21" s="29"/>
      <c r="H21" s="24">
        <f t="shared" si="7"/>
        <v>0</v>
      </c>
      <c r="I21" s="23">
        <f t="shared" si="8"/>
        <v>0</v>
      </c>
      <c r="J21" s="23"/>
      <c r="K21" s="29"/>
      <c r="L21" s="24">
        <f t="shared" si="9"/>
        <v>0</v>
      </c>
      <c r="M21">
        <f t="shared" si="10"/>
        <v>0</v>
      </c>
      <c r="N21">
        <f t="shared" si="11"/>
        <v>0</v>
      </c>
    </row>
    <row r="22" spans="2:37" ht="15.75" x14ac:dyDescent="0.25">
      <c r="B22" s="2"/>
      <c r="C22" s="45" t="s">
        <v>7</v>
      </c>
      <c r="D22" s="16" t="s">
        <v>8</v>
      </c>
      <c r="E22" s="28"/>
      <c r="F22" s="18"/>
      <c r="G22" s="28"/>
      <c r="H22" s="19">
        <f t="shared" si="7"/>
        <v>0</v>
      </c>
      <c r="I22" s="18">
        <f>G22</f>
        <v>0</v>
      </c>
      <c r="J22" s="18"/>
      <c r="K22" s="28"/>
      <c r="L22" s="19">
        <f t="shared" si="9"/>
        <v>0</v>
      </c>
      <c r="M22">
        <f t="shared" si="10"/>
        <v>0</v>
      </c>
      <c r="N22">
        <f t="shared" si="11"/>
        <v>0</v>
      </c>
    </row>
    <row r="23" spans="2:37" ht="16.5" thickBot="1" x14ac:dyDescent="0.3">
      <c r="B23" s="2"/>
      <c r="C23" s="46"/>
      <c r="D23" s="26" t="s">
        <v>22</v>
      </c>
      <c r="E23" s="29"/>
      <c r="F23" s="23"/>
      <c r="G23" s="29"/>
      <c r="H23" s="24">
        <f t="shared" si="7"/>
        <v>0</v>
      </c>
      <c r="I23" s="23">
        <f t="shared" si="8"/>
        <v>0</v>
      </c>
      <c r="J23" s="23"/>
      <c r="K23" s="29"/>
      <c r="L23" s="24">
        <f t="shared" si="9"/>
        <v>0</v>
      </c>
      <c r="M23">
        <f t="shared" si="10"/>
        <v>0</v>
      </c>
      <c r="N23">
        <f t="shared" si="11"/>
        <v>0</v>
      </c>
    </row>
    <row r="24" spans="2:37" ht="15.75" x14ac:dyDescent="0.25">
      <c r="B24" s="2"/>
      <c r="C24" s="45" t="s">
        <v>9</v>
      </c>
      <c r="D24" s="16" t="s">
        <v>8</v>
      </c>
      <c r="E24" s="28"/>
      <c r="F24" s="18"/>
      <c r="G24" s="28"/>
      <c r="H24" s="19">
        <f t="shared" si="7"/>
        <v>0</v>
      </c>
      <c r="I24" s="18">
        <f t="shared" si="8"/>
        <v>0</v>
      </c>
      <c r="J24" s="18"/>
      <c r="K24" s="28"/>
      <c r="L24" s="19">
        <f t="shared" si="9"/>
        <v>0</v>
      </c>
      <c r="M24">
        <f t="shared" si="10"/>
        <v>0</v>
      </c>
      <c r="N24">
        <f t="shared" si="11"/>
        <v>0</v>
      </c>
    </row>
    <row r="25" spans="2:37" ht="16.5" thickBot="1" x14ac:dyDescent="0.3">
      <c r="B25" s="2"/>
      <c r="C25" s="46"/>
      <c r="D25" s="26" t="s">
        <v>22</v>
      </c>
      <c r="E25" s="29"/>
      <c r="F25" s="23"/>
      <c r="G25" s="29"/>
      <c r="H25" s="24">
        <f t="shared" si="7"/>
        <v>0</v>
      </c>
      <c r="I25" s="23">
        <f t="shared" si="8"/>
        <v>0</v>
      </c>
      <c r="J25" s="23"/>
      <c r="K25" s="29"/>
      <c r="L25" s="24">
        <f t="shared" si="9"/>
        <v>0</v>
      </c>
      <c r="M25">
        <f t="shared" si="10"/>
        <v>0</v>
      </c>
      <c r="N25">
        <f t="shared" si="11"/>
        <v>0</v>
      </c>
    </row>
    <row r="26" spans="2:37" ht="15.75" x14ac:dyDescent="0.25">
      <c r="B26" s="2"/>
      <c r="C26" s="45" t="s">
        <v>23</v>
      </c>
      <c r="D26" s="16" t="s">
        <v>8</v>
      </c>
      <c r="E26" s="28"/>
      <c r="F26" s="18"/>
      <c r="G26" s="28"/>
      <c r="H26" s="19">
        <f t="shared" si="7"/>
        <v>0</v>
      </c>
      <c r="I26" s="18">
        <f t="shared" si="8"/>
        <v>0</v>
      </c>
      <c r="J26" s="18"/>
      <c r="K26" s="28"/>
      <c r="L26" s="19">
        <f t="shared" si="9"/>
        <v>0</v>
      </c>
      <c r="M26">
        <f t="shared" si="10"/>
        <v>0</v>
      </c>
      <c r="N26">
        <f t="shared" si="11"/>
        <v>0</v>
      </c>
    </row>
    <row r="27" spans="2:37" ht="16.5" thickBot="1" x14ac:dyDescent="0.3">
      <c r="B27" s="2"/>
      <c r="C27" s="46"/>
      <c r="D27" s="26" t="s">
        <v>22</v>
      </c>
      <c r="E27" s="29"/>
      <c r="F27" s="23"/>
      <c r="G27" s="29"/>
      <c r="H27" s="24">
        <f t="shared" si="7"/>
        <v>0</v>
      </c>
      <c r="I27" s="23">
        <f t="shared" si="8"/>
        <v>0</v>
      </c>
      <c r="J27" s="23"/>
      <c r="K27" s="29"/>
      <c r="L27" s="24">
        <f t="shared" si="9"/>
        <v>0</v>
      </c>
      <c r="M27">
        <f t="shared" si="10"/>
        <v>0</v>
      </c>
      <c r="N27">
        <f t="shared" si="11"/>
        <v>0</v>
      </c>
    </row>
    <row r="28" spans="2:37" ht="15.75" x14ac:dyDescent="0.25">
      <c r="B28" s="2"/>
      <c r="C28" s="56" t="s">
        <v>18</v>
      </c>
      <c r="D28" s="16" t="s">
        <v>8</v>
      </c>
      <c r="E28" s="28"/>
      <c r="F28" s="18"/>
      <c r="G28" s="28"/>
      <c r="H28" s="19">
        <f t="shared" si="7"/>
        <v>0</v>
      </c>
      <c r="I28" s="18">
        <f t="shared" si="8"/>
        <v>0</v>
      </c>
      <c r="J28" s="18"/>
      <c r="K28" s="28"/>
      <c r="L28" s="19">
        <f t="shared" si="9"/>
        <v>0</v>
      </c>
      <c r="M28">
        <f t="shared" si="10"/>
        <v>0</v>
      </c>
      <c r="N28">
        <f t="shared" si="11"/>
        <v>0</v>
      </c>
    </row>
    <row r="29" spans="2:37" ht="16.5" thickBot="1" x14ac:dyDescent="0.3">
      <c r="B29" s="2"/>
      <c r="C29" s="57"/>
      <c r="D29" s="26" t="s">
        <v>22</v>
      </c>
      <c r="E29" s="29"/>
      <c r="F29" s="23"/>
      <c r="G29" s="29"/>
      <c r="H29" s="24">
        <f t="shared" si="7"/>
        <v>0</v>
      </c>
      <c r="I29" s="23">
        <f t="shared" si="8"/>
        <v>0</v>
      </c>
      <c r="J29" s="23"/>
      <c r="K29" s="29"/>
      <c r="L29" s="24">
        <f t="shared" si="9"/>
        <v>0</v>
      </c>
      <c r="M29">
        <f t="shared" si="10"/>
        <v>0</v>
      </c>
      <c r="N29">
        <f t="shared" si="11"/>
        <v>0</v>
      </c>
    </row>
    <row r="30" spans="2:37" ht="15.75" thickBot="1" x14ac:dyDescent="0.3"/>
    <row r="31" spans="2:37" ht="15" customHeight="1" x14ac:dyDescent="0.25">
      <c r="B31" s="47" t="s">
        <v>19</v>
      </c>
      <c r="C31" s="48"/>
      <c r="D31" s="48"/>
      <c r="E31" s="48"/>
      <c r="F31" s="49"/>
    </row>
    <row r="32" spans="2:37" s="4" customFormat="1" ht="15" customHeight="1" thickBot="1" x14ac:dyDescent="0.3">
      <c r="B32" s="50"/>
      <c r="C32" s="51"/>
      <c r="D32" s="51"/>
      <c r="E32" s="51"/>
      <c r="F32" s="5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</row>
    <row r="33" spans="2:37" s="4" customFormat="1" ht="45" customHeight="1" thickBot="1" x14ac:dyDescent="0.3">
      <c r="B33" s="3" t="s">
        <v>2</v>
      </c>
      <c r="C33" s="5" t="s">
        <v>12</v>
      </c>
      <c r="D33" s="9" t="s">
        <v>13</v>
      </c>
      <c r="E33" s="10" t="s">
        <v>33</v>
      </c>
      <c r="F33" s="11" t="s">
        <v>14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</row>
    <row r="34" spans="2:37" s="4" customFormat="1" ht="15" customHeight="1" x14ac:dyDescent="0.3">
      <c r="B34" s="43" t="s">
        <v>28</v>
      </c>
      <c r="C34" s="30" t="s">
        <v>15</v>
      </c>
      <c r="D34" s="32">
        <f>E6</f>
        <v>30</v>
      </c>
      <c r="E34" s="33">
        <f>F6</f>
        <v>2</v>
      </c>
      <c r="F34" s="34">
        <f>G6</f>
        <v>52</v>
      </c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</row>
    <row r="35" spans="2:37" s="4" customFormat="1" ht="15.75" customHeight="1" thickBot="1" x14ac:dyDescent="0.35">
      <c r="B35" s="44"/>
      <c r="C35" s="31" t="s">
        <v>16</v>
      </c>
      <c r="D35" s="35">
        <f>I6</f>
        <v>52</v>
      </c>
      <c r="E35" s="36">
        <f>J6</f>
        <v>0</v>
      </c>
      <c r="F35" s="37">
        <f>K6</f>
        <v>52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</row>
    <row r="36" spans="2:37" s="4" customFormat="1" ht="15.75" customHeight="1" x14ac:dyDescent="0.3">
      <c r="B36" s="43" t="s">
        <v>29</v>
      </c>
      <c r="C36" s="30" t="s">
        <v>15</v>
      </c>
      <c r="D36" s="38">
        <f>E7</f>
        <v>0</v>
      </c>
      <c r="E36" s="33">
        <f>F7</f>
        <v>0</v>
      </c>
      <c r="F36" s="34">
        <f>G7</f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</row>
    <row r="37" spans="2:37" s="4" customFormat="1" ht="15.75" customHeight="1" thickBot="1" x14ac:dyDescent="0.35">
      <c r="B37" s="44"/>
      <c r="C37" s="31" t="s">
        <v>16</v>
      </c>
      <c r="D37" s="39">
        <f>I7</f>
        <v>0</v>
      </c>
      <c r="E37" s="36">
        <f>J7</f>
        <v>0</v>
      </c>
      <c r="F37" s="37">
        <f>K7</f>
        <v>0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</row>
    <row r="38" spans="2:37" ht="15.75" x14ac:dyDescent="0.3">
      <c r="B38" s="55" t="s">
        <v>7</v>
      </c>
      <c r="C38" s="30" t="s">
        <v>15</v>
      </c>
      <c r="D38" s="38">
        <f>E8</f>
        <v>0</v>
      </c>
      <c r="E38" s="33">
        <f>F8</f>
        <v>0</v>
      </c>
      <c r="F38" s="34">
        <f>G8</f>
        <v>0</v>
      </c>
    </row>
    <row r="39" spans="2:37" ht="16.5" thickBot="1" x14ac:dyDescent="0.35">
      <c r="B39" s="54"/>
      <c r="C39" s="31" t="s">
        <v>16</v>
      </c>
      <c r="D39" s="39">
        <f>I8</f>
        <v>0</v>
      </c>
      <c r="E39" s="36">
        <f>J8</f>
        <v>0</v>
      </c>
      <c r="F39" s="37">
        <f>K8</f>
        <v>0</v>
      </c>
    </row>
    <row r="40" spans="2:37" ht="15.75" x14ac:dyDescent="0.3">
      <c r="B40" s="55" t="s">
        <v>9</v>
      </c>
      <c r="C40" s="30" t="s">
        <v>15</v>
      </c>
      <c r="D40" s="38">
        <f>E10</f>
        <v>5</v>
      </c>
      <c r="E40" s="33">
        <f>F10</f>
        <v>2</v>
      </c>
      <c r="F40" s="34">
        <f>G10</f>
        <v>39</v>
      </c>
    </row>
    <row r="41" spans="2:37" ht="16.5" thickBot="1" x14ac:dyDescent="0.35">
      <c r="B41" s="54"/>
      <c r="C41" s="31" t="s">
        <v>16</v>
      </c>
      <c r="D41" s="39">
        <f>I10</f>
        <v>39</v>
      </c>
      <c r="E41" s="36">
        <f>J10</f>
        <v>0</v>
      </c>
      <c r="F41" s="37">
        <f>K10</f>
        <v>36</v>
      </c>
    </row>
    <row r="42" spans="2:37" ht="15.75" x14ac:dyDescent="0.3">
      <c r="B42" s="55" t="s">
        <v>10</v>
      </c>
      <c r="C42" s="30" t="s">
        <v>15</v>
      </c>
      <c r="D42" s="38">
        <f>E12</f>
        <v>20</v>
      </c>
      <c r="E42" s="33">
        <f>F12</f>
        <v>0</v>
      </c>
      <c r="F42" s="34">
        <f>G12</f>
        <v>20</v>
      </c>
    </row>
    <row r="43" spans="2:37" ht="16.5" thickBot="1" x14ac:dyDescent="0.35">
      <c r="B43" s="54"/>
      <c r="C43" s="31" t="s">
        <v>16</v>
      </c>
      <c r="D43" s="39">
        <f>I12</f>
        <v>20</v>
      </c>
      <c r="E43" s="36">
        <f>J12</f>
        <v>0</v>
      </c>
      <c r="F43" s="37">
        <f>K12</f>
        <v>20</v>
      </c>
    </row>
    <row r="44" spans="2:37" ht="15.75" x14ac:dyDescent="0.3">
      <c r="B44" s="55" t="s">
        <v>17</v>
      </c>
      <c r="C44" s="30" t="s">
        <v>15</v>
      </c>
      <c r="D44" s="38">
        <f>E14</f>
        <v>0</v>
      </c>
      <c r="E44" s="33">
        <f>F14</f>
        <v>0</v>
      </c>
      <c r="F44" s="34">
        <f>G14</f>
        <v>0</v>
      </c>
    </row>
    <row r="45" spans="2:37" ht="16.5" thickBot="1" x14ac:dyDescent="0.35">
      <c r="B45" s="54"/>
      <c r="C45" s="31" t="s">
        <v>16</v>
      </c>
      <c r="D45" s="39">
        <f>I14</f>
        <v>0</v>
      </c>
      <c r="E45" s="36">
        <f>J14</f>
        <v>0</v>
      </c>
      <c r="F45" s="37">
        <f>K14</f>
        <v>0</v>
      </c>
    </row>
    <row r="46" spans="2:37" ht="15.75" x14ac:dyDescent="0.3">
      <c r="B46" s="55" t="s">
        <v>18</v>
      </c>
      <c r="C46" s="30" t="s">
        <v>15</v>
      </c>
      <c r="D46" s="38">
        <f>E16</f>
        <v>24</v>
      </c>
      <c r="E46" s="33">
        <f>F16</f>
        <v>4</v>
      </c>
      <c r="F46" s="34">
        <f>G16</f>
        <v>69</v>
      </c>
    </row>
    <row r="47" spans="2:37" ht="16.5" thickBot="1" x14ac:dyDescent="0.35">
      <c r="B47" s="54"/>
      <c r="C47" s="31" t="s">
        <v>16</v>
      </c>
      <c r="D47" s="39">
        <f>I16</f>
        <v>69</v>
      </c>
      <c r="E47" s="36">
        <f>J17</f>
        <v>0</v>
      </c>
      <c r="F47" s="37">
        <f>K16</f>
        <v>42</v>
      </c>
    </row>
    <row r="48" spans="2:37" ht="15.75" thickBot="1" x14ac:dyDescent="0.3"/>
    <row r="49" spans="2:6" ht="15" customHeight="1" x14ac:dyDescent="0.25">
      <c r="B49" s="47" t="s">
        <v>20</v>
      </c>
      <c r="C49" s="48"/>
      <c r="D49" s="48"/>
      <c r="E49" s="48"/>
      <c r="F49" s="49"/>
    </row>
    <row r="50" spans="2:6" ht="15.75" customHeight="1" thickBot="1" x14ac:dyDescent="0.3">
      <c r="B50" s="50"/>
      <c r="C50" s="51"/>
      <c r="D50" s="51"/>
      <c r="E50" s="51"/>
      <c r="F50" s="52"/>
    </row>
    <row r="51" spans="2:6" ht="45" customHeight="1" thickBot="1" x14ac:dyDescent="0.3">
      <c r="B51" s="3" t="s">
        <v>2</v>
      </c>
      <c r="C51" s="5" t="s">
        <v>12</v>
      </c>
      <c r="D51" s="9" t="s">
        <v>13</v>
      </c>
      <c r="E51" s="10" t="s">
        <v>33</v>
      </c>
      <c r="F51" s="11" t="s">
        <v>14</v>
      </c>
    </row>
    <row r="52" spans="2:6" ht="15.75" x14ac:dyDescent="0.3">
      <c r="B52" s="55" t="s">
        <v>7</v>
      </c>
      <c r="C52" s="30" t="s">
        <v>15</v>
      </c>
      <c r="D52" s="38">
        <f>E9</f>
        <v>0</v>
      </c>
      <c r="E52" s="33">
        <f>F9</f>
        <v>0</v>
      </c>
      <c r="F52" s="34">
        <f>G9</f>
        <v>0</v>
      </c>
    </row>
    <row r="53" spans="2:6" ht="16.5" thickBot="1" x14ac:dyDescent="0.35">
      <c r="B53" s="54"/>
      <c r="C53" s="31" t="s">
        <v>16</v>
      </c>
      <c r="D53" s="39">
        <f>I9</f>
        <v>0</v>
      </c>
      <c r="E53" s="36">
        <f>J9</f>
        <v>0</v>
      </c>
      <c r="F53" s="37">
        <f>K9</f>
        <v>0</v>
      </c>
    </row>
    <row r="54" spans="2:6" ht="15.75" x14ac:dyDescent="0.3">
      <c r="B54" s="55" t="s">
        <v>9</v>
      </c>
      <c r="C54" s="30" t="s">
        <v>15</v>
      </c>
      <c r="D54" s="38">
        <f>E11</f>
        <v>19</v>
      </c>
      <c r="E54" s="33">
        <f>F11</f>
        <v>1</v>
      </c>
      <c r="F54" s="34">
        <f>G11</f>
        <v>35</v>
      </c>
    </row>
    <row r="55" spans="2:6" ht="16.5" thickBot="1" x14ac:dyDescent="0.35">
      <c r="B55" s="54"/>
      <c r="C55" s="31" t="s">
        <v>16</v>
      </c>
      <c r="D55" s="39">
        <f>I11</f>
        <v>35</v>
      </c>
      <c r="E55" s="36">
        <f>J11</f>
        <v>0</v>
      </c>
      <c r="F55" s="37">
        <f>K11</f>
        <v>27</v>
      </c>
    </row>
    <row r="56" spans="2:6" ht="15.75" x14ac:dyDescent="0.3">
      <c r="B56" s="55" t="s">
        <v>10</v>
      </c>
      <c r="C56" s="30" t="s">
        <v>15</v>
      </c>
      <c r="D56" s="38">
        <f>E13</f>
        <v>13</v>
      </c>
      <c r="E56" s="33">
        <f>F13</f>
        <v>0</v>
      </c>
      <c r="F56" s="34">
        <f>G13</f>
        <v>13</v>
      </c>
    </row>
    <row r="57" spans="2:6" ht="16.5" thickBot="1" x14ac:dyDescent="0.35">
      <c r="B57" s="54"/>
      <c r="C57" s="31" t="s">
        <v>16</v>
      </c>
      <c r="D57" s="39">
        <f>I13</f>
        <v>13</v>
      </c>
      <c r="E57" s="36">
        <f>J13</f>
        <v>0</v>
      </c>
      <c r="F57" s="37">
        <f>K13</f>
        <v>13</v>
      </c>
    </row>
    <row r="58" spans="2:6" ht="15.75" x14ac:dyDescent="0.3">
      <c r="B58" s="55" t="s">
        <v>17</v>
      </c>
      <c r="C58" s="30" t="s">
        <v>15</v>
      </c>
      <c r="D58" s="38">
        <f>E15</f>
        <v>0</v>
      </c>
      <c r="E58" s="33">
        <f>F15</f>
        <v>0</v>
      </c>
      <c r="F58" s="34">
        <f>G15</f>
        <v>0</v>
      </c>
    </row>
    <row r="59" spans="2:6" ht="16.5" thickBot="1" x14ac:dyDescent="0.35">
      <c r="B59" s="54"/>
      <c r="C59" s="31" t="s">
        <v>16</v>
      </c>
      <c r="D59" s="39">
        <f>I15</f>
        <v>0</v>
      </c>
      <c r="E59" s="36">
        <f>J15</f>
        <v>0</v>
      </c>
      <c r="F59" s="37">
        <f>K15</f>
        <v>0</v>
      </c>
    </row>
    <row r="60" spans="2:6" ht="15.75" x14ac:dyDescent="0.3">
      <c r="B60" s="55" t="s">
        <v>18</v>
      </c>
      <c r="C60" s="30" t="s">
        <v>15</v>
      </c>
      <c r="D60" s="38">
        <f>E17</f>
        <v>48</v>
      </c>
      <c r="E60" s="33">
        <f>F17</f>
        <v>3</v>
      </c>
      <c r="F60" s="34">
        <f>G17</f>
        <v>75</v>
      </c>
    </row>
    <row r="61" spans="2:6" ht="16.5" thickBot="1" x14ac:dyDescent="0.35">
      <c r="B61" s="54"/>
      <c r="C61" s="31" t="s">
        <v>16</v>
      </c>
      <c r="D61" s="39">
        <f>I17</f>
        <v>75</v>
      </c>
      <c r="E61" s="36">
        <f>J17</f>
        <v>0</v>
      </c>
      <c r="F61" s="37">
        <f>K17</f>
        <v>42</v>
      </c>
    </row>
    <row r="62" spans="2:6" ht="15.75" thickBot="1" x14ac:dyDescent="0.3"/>
    <row r="63" spans="2:6" ht="15" customHeight="1" x14ac:dyDescent="0.25">
      <c r="B63" s="47" t="s">
        <v>25</v>
      </c>
      <c r="C63" s="48"/>
      <c r="D63" s="48"/>
      <c r="E63" s="48"/>
      <c r="F63" s="49"/>
    </row>
    <row r="64" spans="2:6" ht="15.75" customHeight="1" thickBot="1" x14ac:dyDescent="0.3">
      <c r="B64" s="50"/>
      <c r="C64" s="51"/>
      <c r="D64" s="51"/>
      <c r="E64" s="51"/>
      <c r="F64" s="52"/>
    </row>
    <row r="65" spans="2:6" ht="45" customHeight="1" thickBot="1" x14ac:dyDescent="0.3">
      <c r="B65" s="3" t="s">
        <v>2</v>
      </c>
      <c r="C65" s="5" t="s">
        <v>12</v>
      </c>
      <c r="D65" s="9" t="s">
        <v>13</v>
      </c>
      <c r="E65" s="10" t="s">
        <v>33</v>
      </c>
      <c r="F65" s="11" t="s">
        <v>14</v>
      </c>
    </row>
    <row r="66" spans="2:6" ht="15.75" x14ac:dyDescent="0.3">
      <c r="B66" s="43" t="s">
        <v>28</v>
      </c>
      <c r="C66" s="30" t="s">
        <v>15</v>
      </c>
      <c r="D66" s="38">
        <f>E20</f>
        <v>0</v>
      </c>
      <c r="E66" s="33">
        <f>F20</f>
        <v>0</v>
      </c>
      <c r="F66" s="34">
        <f>G20</f>
        <v>0</v>
      </c>
    </row>
    <row r="67" spans="2:6" ht="16.5" thickBot="1" x14ac:dyDescent="0.35">
      <c r="B67" s="44"/>
      <c r="C67" s="31" t="s">
        <v>16</v>
      </c>
      <c r="D67" s="39">
        <f>I20</f>
        <v>0</v>
      </c>
      <c r="E67" s="36">
        <f>J20</f>
        <v>0</v>
      </c>
      <c r="F67" s="37">
        <f>K20</f>
        <v>0</v>
      </c>
    </row>
    <row r="68" spans="2:6" ht="15.75" x14ac:dyDescent="0.3">
      <c r="B68" s="43" t="s">
        <v>29</v>
      </c>
      <c r="C68" s="30" t="s">
        <v>15</v>
      </c>
      <c r="D68" s="38">
        <f>E21</f>
        <v>0</v>
      </c>
      <c r="E68" s="33">
        <f>F21</f>
        <v>0</v>
      </c>
      <c r="F68" s="34">
        <f>G21</f>
        <v>0</v>
      </c>
    </row>
    <row r="69" spans="2:6" ht="16.5" thickBot="1" x14ac:dyDescent="0.35">
      <c r="B69" s="44"/>
      <c r="C69" s="31" t="s">
        <v>16</v>
      </c>
      <c r="D69" s="39">
        <f>I21</f>
        <v>0</v>
      </c>
      <c r="E69" s="36">
        <f>J21</f>
        <v>0</v>
      </c>
      <c r="F69" s="37">
        <f>K21</f>
        <v>0</v>
      </c>
    </row>
    <row r="70" spans="2:6" ht="15.75" x14ac:dyDescent="0.3">
      <c r="B70" s="55" t="s">
        <v>7</v>
      </c>
      <c r="C70" s="30" t="s">
        <v>15</v>
      </c>
      <c r="D70" s="38">
        <f>E22</f>
        <v>0</v>
      </c>
      <c r="E70" s="33">
        <f>F22</f>
        <v>0</v>
      </c>
      <c r="F70" s="34">
        <f>G22</f>
        <v>0</v>
      </c>
    </row>
    <row r="71" spans="2:6" ht="16.5" thickBot="1" x14ac:dyDescent="0.35">
      <c r="B71" s="54"/>
      <c r="C71" s="31" t="s">
        <v>16</v>
      </c>
      <c r="D71" s="39">
        <f>I22</f>
        <v>0</v>
      </c>
      <c r="E71" s="36">
        <f>J22</f>
        <v>0</v>
      </c>
      <c r="F71" s="37">
        <f>K22</f>
        <v>0</v>
      </c>
    </row>
    <row r="72" spans="2:6" ht="15.75" x14ac:dyDescent="0.3">
      <c r="B72" s="55" t="s">
        <v>9</v>
      </c>
      <c r="C72" s="30" t="s">
        <v>15</v>
      </c>
      <c r="D72" s="38">
        <f>E24</f>
        <v>0</v>
      </c>
      <c r="E72" s="33">
        <f>F24</f>
        <v>0</v>
      </c>
      <c r="F72" s="34">
        <f>G24</f>
        <v>0</v>
      </c>
    </row>
    <row r="73" spans="2:6" ht="16.5" thickBot="1" x14ac:dyDescent="0.35">
      <c r="B73" s="54"/>
      <c r="C73" s="31" t="s">
        <v>16</v>
      </c>
      <c r="D73" s="39">
        <f>I24</f>
        <v>0</v>
      </c>
      <c r="E73" s="36">
        <f>J24</f>
        <v>0</v>
      </c>
      <c r="F73" s="37">
        <f>K24</f>
        <v>0</v>
      </c>
    </row>
    <row r="74" spans="2:6" ht="15.75" x14ac:dyDescent="0.3">
      <c r="B74" s="43" t="s">
        <v>26</v>
      </c>
      <c r="C74" s="30" t="s">
        <v>15</v>
      </c>
      <c r="D74" s="38">
        <f>E26</f>
        <v>0</v>
      </c>
      <c r="E74" s="33">
        <f>F26</f>
        <v>0</v>
      </c>
      <c r="F74" s="34">
        <f>G26</f>
        <v>0</v>
      </c>
    </row>
    <row r="75" spans="2:6" ht="16.5" thickBot="1" x14ac:dyDescent="0.35">
      <c r="B75" s="44"/>
      <c r="C75" s="31" t="s">
        <v>16</v>
      </c>
      <c r="D75" s="39">
        <f>I26</f>
        <v>0</v>
      </c>
      <c r="E75" s="36">
        <f>J26</f>
        <v>0</v>
      </c>
      <c r="F75" s="37">
        <f>K26</f>
        <v>0</v>
      </c>
    </row>
    <row r="76" spans="2:6" ht="15.75" customHeight="1" x14ac:dyDescent="0.3">
      <c r="B76" s="45" t="s">
        <v>30</v>
      </c>
      <c r="C76" s="30" t="s">
        <v>15</v>
      </c>
      <c r="D76" s="38">
        <f>E28</f>
        <v>0</v>
      </c>
      <c r="E76" s="33">
        <f>F28</f>
        <v>0</v>
      </c>
      <c r="F76" s="34">
        <f>G28</f>
        <v>0</v>
      </c>
    </row>
    <row r="77" spans="2:6" ht="16.5" thickBot="1" x14ac:dyDescent="0.35">
      <c r="B77" s="46"/>
      <c r="C77" s="31" t="s">
        <v>16</v>
      </c>
      <c r="D77" s="39">
        <f>I28</f>
        <v>0</v>
      </c>
      <c r="E77" s="36">
        <f>J28</f>
        <v>0</v>
      </c>
      <c r="F77" s="37">
        <f>K28</f>
        <v>0</v>
      </c>
    </row>
    <row r="78" spans="2:6" ht="16.5" thickBot="1" x14ac:dyDescent="0.35">
      <c r="B78" s="40"/>
      <c r="C78" s="41"/>
      <c r="D78" s="42"/>
      <c r="E78" s="42"/>
      <c r="F78" s="42"/>
    </row>
    <row r="79" spans="2:6" ht="15" customHeight="1" x14ac:dyDescent="0.25">
      <c r="B79" s="47" t="s">
        <v>27</v>
      </c>
      <c r="C79" s="48"/>
      <c r="D79" s="48"/>
      <c r="E79" s="48"/>
      <c r="F79" s="49"/>
    </row>
    <row r="80" spans="2:6" ht="15.75" customHeight="1" thickBot="1" x14ac:dyDescent="0.3">
      <c r="B80" s="50"/>
      <c r="C80" s="51"/>
      <c r="D80" s="51"/>
      <c r="E80" s="51"/>
      <c r="F80" s="52"/>
    </row>
    <row r="81" spans="2:6" ht="45" customHeight="1" thickBot="1" x14ac:dyDescent="0.3">
      <c r="B81" s="3" t="s">
        <v>2</v>
      </c>
      <c r="C81" s="5" t="s">
        <v>12</v>
      </c>
      <c r="D81" s="9" t="s">
        <v>13</v>
      </c>
      <c r="E81" s="10" t="s">
        <v>33</v>
      </c>
      <c r="F81" s="11" t="s">
        <v>14</v>
      </c>
    </row>
    <row r="82" spans="2:6" ht="15.75" x14ac:dyDescent="0.3">
      <c r="B82" s="53" t="s">
        <v>7</v>
      </c>
      <c r="C82" s="30" t="s">
        <v>15</v>
      </c>
      <c r="D82" s="32">
        <f>E23</f>
        <v>0</v>
      </c>
      <c r="E82" s="33">
        <f>F23</f>
        <v>0</v>
      </c>
      <c r="F82" s="34">
        <f>G23</f>
        <v>0</v>
      </c>
    </row>
    <row r="83" spans="2:6" ht="16.5" thickBot="1" x14ac:dyDescent="0.35">
      <c r="B83" s="54"/>
      <c r="C83" s="31" t="s">
        <v>16</v>
      </c>
      <c r="D83" s="35">
        <f>I23</f>
        <v>0</v>
      </c>
      <c r="E83" s="36">
        <f>J23</f>
        <v>0</v>
      </c>
      <c r="F83" s="37">
        <f>K23</f>
        <v>0</v>
      </c>
    </row>
    <row r="84" spans="2:6" ht="15.75" x14ac:dyDescent="0.3">
      <c r="B84" s="55" t="s">
        <v>9</v>
      </c>
      <c r="C84" s="30" t="s">
        <v>15</v>
      </c>
      <c r="D84" s="32">
        <f>E25</f>
        <v>0</v>
      </c>
      <c r="E84" s="33">
        <f>F25</f>
        <v>0</v>
      </c>
      <c r="F84" s="34">
        <f>G25</f>
        <v>0</v>
      </c>
    </row>
    <row r="85" spans="2:6" ht="16.5" thickBot="1" x14ac:dyDescent="0.35">
      <c r="B85" s="54"/>
      <c r="C85" s="31" t="s">
        <v>16</v>
      </c>
      <c r="D85" s="35">
        <f>I25</f>
        <v>0</v>
      </c>
      <c r="E85" s="36">
        <f>J25</f>
        <v>0</v>
      </c>
      <c r="F85" s="37">
        <f>K25</f>
        <v>0</v>
      </c>
    </row>
    <row r="86" spans="2:6" ht="15.75" customHeight="1" x14ac:dyDescent="0.3">
      <c r="B86" s="43" t="s">
        <v>26</v>
      </c>
      <c r="C86" s="30" t="s">
        <v>15</v>
      </c>
      <c r="D86" s="32">
        <f>E27</f>
        <v>0</v>
      </c>
      <c r="E86" s="33">
        <f>F27</f>
        <v>0</v>
      </c>
      <c r="F86" s="34">
        <f>G27</f>
        <v>0</v>
      </c>
    </row>
    <row r="87" spans="2:6" ht="16.5" thickBot="1" x14ac:dyDescent="0.35">
      <c r="B87" s="44"/>
      <c r="C87" s="31" t="s">
        <v>16</v>
      </c>
      <c r="D87" s="35">
        <f>I27</f>
        <v>0</v>
      </c>
      <c r="E87" s="36">
        <f>J27</f>
        <v>0</v>
      </c>
      <c r="F87" s="37">
        <f>K27</f>
        <v>0</v>
      </c>
    </row>
    <row r="88" spans="2:6" ht="15.75" customHeight="1" x14ac:dyDescent="0.3">
      <c r="B88" s="45" t="s">
        <v>30</v>
      </c>
      <c r="C88" s="30" t="s">
        <v>15</v>
      </c>
      <c r="D88" s="32">
        <f>E29</f>
        <v>0</v>
      </c>
      <c r="E88" s="33">
        <f>F29</f>
        <v>0</v>
      </c>
      <c r="F88" s="34">
        <f>G29</f>
        <v>0</v>
      </c>
    </row>
    <row r="89" spans="2:6" ht="16.5" thickBot="1" x14ac:dyDescent="0.35">
      <c r="B89" s="46"/>
      <c r="C89" s="31" t="s">
        <v>16</v>
      </c>
      <c r="D89" s="35">
        <f>I29</f>
        <v>0</v>
      </c>
      <c r="E89" s="36">
        <f>J29</f>
        <v>0</v>
      </c>
      <c r="F89" s="37">
        <f>K29</f>
        <v>0</v>
      </c>
    </row>
  </sheetData>
  <mergeCells count="48">
    <mergeCell ref="B3:B4"/>
    <mergeCell ref="C3:L3"/>
    <mergeCell ref="C4:C5"/>
    <mergeCell ref="D4:D5"/>
    <mergeCell ref="E4:H4"/>
    <mergeCell ref="I4:L4"/>
    <mergeCell ref="C16:C17"/>
    <mergeCell ref="D1:F1"/>
    <mergeCell ref="J1:L1"/>
    <mergeCell ref="D2:F2"/>
    <mergeCell ref="J2:L2"/>
    <mergeCell ref="C6:C7"/>
    <mergeCell ref="C8:C9"/>
    <mergeCell ref="C10:C11"/>
    <mergeCell ref="C12:C13"/>
    <mergeCell ref="C14:C15"/>
    <mergeCell ref="B42:B43"/>
    <mergeCell ref="C19:L19"/>
    <mergeCell ref="C20:C21"/>
    <mergeCell ref="C22:C23"/>
    <mergeCell ref="C24:C25"/>
    <mergeCell ref="C26:C27"/>
    <mergeCell ref="C28:C29"/>
    <mergeCell ref="B31:F32"/>
    <mergeCell ref="B34:B35"/>
    <mergeCell ref="B36:B37"/>
    <mergeCell ref="B38:B39"/>
    <mergeCell ref="B40:B41"/>
    <mergeCell ref="B70:B71"/>
    <mergeCell ref="B44:B45"/>
    <mergeCell ref="B46:B47"/>
    <mergeCell ref="B49:F50"/>
    <mergeCell ref="B52:B53"/>
    <mergeCell ref="B54:B55"/>
    <mergeCell ref="B56:B57"/>
    <mergeCell ref="B58:B59"/>
    <mergeCell ref="B60:B61"/>
    <mergeCell ref="B63:F64"/>
    <mergeCell ref="B66:B67"/>
    <mergeCell ref="B68:B69"/>
    <mergeCell ref="B86:B87"/>
    <mergeCell ref="B88:B89"/>
    <mergeCell ref="B72:B73"/>
    <mergeCell ref="B74:B75"/>
    <mergeCell ref="B76:B77"/>
    <mergeCell ref="B79:F80"/>
    <mergeCell ref="B82:B83"/>
    <mergeCell ref="B84:B85"/>
  </mergeCells>
  <conditionalFormatting sqref="H6:H17 H20:H29">
    <cfRule type="cellIs" dxfId="68" priority="3" operator="lessThan">
      <formula>0</formula>
    </cfRule>
  </conditionalFormatting>
  <conditionalFormatting sqref="L6:L17">
    <cfRule type="cellIs" dxfId="67" priority="2" operator="lessThan">
      <formula>0</formula>
    </cfRule>
  </conditionalFormatting>
  <conditionalFormatting sqref="L20:L29">
    <cfRule type="cellIs" dxfId="66" priority="1" operator="less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2023-07-26T00:37:52Z</dcterms:modified>
</cp:coreProperties>
</file>