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-H\Desktop\컴활2급자료\"/>
    </mc:Choice>
  </mc:AlternateContent>
  <bookViews>
    <workbookView xWindow="480" yWindow="135" windowWidth="15600" windowHeight="11595" tabRatio="897"/>
  </bookViews>
  <sheets>
    <sheet name="기본작업2-1(예제)" sheetId="8" r:id="rId1"/>
    <sheet name="기본작업2-1(결과)" sheetId="1" r:id="rId2"/>
    <sheet name="조건부2(예제)" sheetId="9" r:id="rId3"/>
    <sheet name="조건부2(결과)" sheetId="10" r:id="rId4"/>
    <sheet name="자동서식(예제)" sheetId="11" r:id="rId5"/>
    <sheet name="자동서식(결과)" sheetId="12" r:id="rId6"/>
    <sheet name="정렬3(예제)" sheetId="13" r:id="rId7"/>
    <sheet name="정렬3(결과)" sheetId="14" r:id="rId8"/>
    <sheet name="자동필터(예제)" sheetId="15" r:id="rId9"/>
    <sheet name="자동필터(결과)" sheetId="16" r:id="rId10"/>
    <sheet name="고급필터1(예제)" sheetId="17" r:id="rId11"/>
    <sheet name="고급필터1(결과)" sheetId="18" r:id="rId12"/>
    <sheet name="고급필터3(예제)" sheetId="19" r:id="rId13"/>
    <sheet name="고급필터3(결과)" sheetId="20" r:id="rId14"/>
    <sheet name="그림1(예제)" sheetId="21" r:id="rId15"/>
    <sheet name="그림1(결과)" sheetId="22" r:id="rId16"/>
    <sheet name="외부데이터1(예제)" sheetId="24" r:id="rId17"/>
    <sheet name="하이퍼링크(예제)" sheetId="25" r:id="rId18"/>
  </sheets>
  <definedNames>
    <definedName name="_xlnm._FilterDatabase" localSheetId="11" hidden="1">'고급필터1(결과)'!$A$3:$F$12</definedName>
    <definedName name="_xlnm._FilterDatabase" localSheetId="13" hidden="1">'고급필터3(결과)'!$A$3:$I$11</definedName>
    <definedName name="_xlnm._FilterDatabase" localSheetId="9" hidden="1">'자동필터(결과)'!$B$3:$G$16</definedName>
    <definedName name="_xlnm.Criteria" localSheetId="11">'고급필터1(결과)'!$A$15:$B$16</definedName>
    <definedName name="_xlnm.Criteria" localSheetId="13">'고급필터3(결과)'!$A$14:$B$16</definedName>
    <definedName name="_xlnm.Extract" localSheetId="11">'고급필터1(결과)'!$A$20:$F$20</definedName>
    <definedName name="_xlnm.Extract" localSheetId="13">'고급필터3(결과)'!$A$19</definedName>
    <definedName name="도서명">#REF!</definedName>
    <definedName name="도서명1">#REF!</definedName>
    <definedName name="제품명">#REF!</definedName>
    <definedName name="제품명1">'기본작업2-1(결과)'!$C$4:$C$11</definedName>
  </definedNames>
  <calcPr calcId="162913"/>
</workbook>
</file>

<file path=xl/calcChain.xml><?xml version="1.0" encoding="utf-8"?>
<calcChain xmlns="http://schemas.openxmlformats.org/spreadsheetml/2006/main">
  <c r="H11" i="20" l="1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I5" i="20" s="1"/>
  <c r="F5" i="20"/>
  <c r="H4" i="20"/>
  <c r="G4" i="20"/>
  <c r="F4" i="20"/>
  <c r="H11" i="19"/>
  <c r="G11" i="19"/>
  <c r="F11" i="19"/>
  <c r="H10" i="19"/>
  <c r="G10" i="19"/>
  <c r="F10" i="19"/>
  <c r="H9" i="19"/>
  <c r="G9" i="19"/>
  <c r="F9" i="19"/>
  <c r="H8" i="19"/>
  <c r="G8" i="19"/>
  <c r="F8" i="19"/>
  <c r="H7" i="19"/>
  <c r="G7" i="19"/>
  <c r="F7" i="19"/>
  <c r="H6" i="19"/>
  <c r="G6" i="19"/>
  <c r="F6" i="19"/>
  <c r="H5" i="19"/>
  <c r="G5" i="19"/>
  <c r="I5" i="19" s="1"/>
  <c r="F5" i="19"/>
  <c r="H4" i="19"/>
  <c r="G4" i="19"/>
  <c r="F4" i="19"/>
  <c r="D16" i="16"/>
  <c r="E15" i="16"/>
  <c r="E14" i="16"/>
  <c r="F14" i="16" s="1"/>
  <c r="E13" i="16"/>
  <c r="F13" i="16" s="1"/>
  <c r="G13" i="16" s="1"/>
  <c r="F12" i="16"/>
  <c r="G12" i="16" s="1"/>
  <c r="E12" i="16"/>
  <c r="E11" i="16"/>
  <c r="E10" i="16"/>
  <c r="F10" i="16" s="1"/>
  <c r="E9" i="16"/>
  <c r="F9" i="16" s="1"/>
  <c r="G9" i="16" s="1"/>
  <c r="E8" i="16"/>
  <c r="F8" i="16" s="1"/>
  <c r="G8" i="16" s="1"/>
  <c r="E7" i="16"/>
  <c r="E6" i="16"/>
  <c r="F6" i="16" s="1"/>
  <c r="E5" i="16"/>
  <c r="F5" i="16" s="1"/>
  <c r="G5" i="16" s="1"/>
  <c r="E4" i="16"/>
  <c r="E16" i="16" s="1"/>
  <c r="D16" i="15"/>
  <c r="E15" i="15"/>
  <c r="E14" i="15"/>
  <c r="F14" i="15" s="1"/>
  <c r="E13" i="15"/>
  <c r="F13" i="15" s="1"/>
  <c r="G13" i="15" s="1"/>
  <c r="F12" i="15"/>
  <c r="G12" i="15" s="1"/>
  <c r="E12" i="15"/>
  <c r="E11" i="15"/>
  <c r="E10" i="15"/>
  <c r="F10" i="15" s="1"/>
  <c r="E9" i="15"/>
  <c r="F9" i="15" s="1"/>
  <c r="G9" i="15" s="1"/>
  <c r="E8" i="15"/>
  <c r="F8" i="15" s="1"/>
  <c r="G8" i="15" s="1"/>
  <c r="E7" i="15"/>
  <c r="E6" i="15"/>
  <c r="F6" i="15" s="1"/>
  <c r="E5" i="15"/>
  <c r="F5" i="15" s="1"/>
  <c r="G5" i="15" s="1"/>
  <c r="E4" i="15"/>
  <c r="E16" i="15" s="1"/>
  <c r="I9" i="20" l="1"/>
  <c r="I4" i="20"/>
  <c r="I8" i="20"/>
  <c r="I9" i="19"/>
  <c r="F4" i="15"/>
  <c r="F4" i="16"/>
  <c r="I8" i="19"/>
  <c r="I7" i="19"/>
  <c r="I11" i="19"/>
  <c r="I7" i="20"/>
  <c r="I11" i="20"/>
  <c r="I4" i="19"/>
  <c r="I6" i="19"/>
  <c r="I10" i="19"/>
  <c r="I6" i="20"/>
  <c r="I10" i="20"/>
  <c r="G6" i="15"/>
  <c r="G10" i="15"/>
  <c r="G14" i="15"/>
  <c r="G6" i="16"/>
  <c r="G10" i="16"/>
  <c r="G14" i="16"/>
  <c r="G4" i="15"/>
  <c r="F7" i="15"/>
  <c r="G7" i="15" s="1"/>
  <c r="F11" i="15"/>
  <c r="F15" i="15"/>
  <c r="G15" i="15" s="1"/>
  <c r="G4" i="16"/>
  <c r="F7" i="16"/>
  <c r="G7" i="16" s="1"/>
  <c r="F11" i="16"/>
  <c r="G11" i="16" s="1"/>
  <c r="F15" i="16"/>
  <c r="G15" i="16" s="1"/>
  <c r="F16" i="15" l="1"/>
  <c r="F16" i="16"/>
  <c r="G11" i="15"/>
  <c r="G16" i="15" s="1"/>
  <c r="G16" i="16"/>
</calcChain>
</file>

<file path=xl/comments1.xml><?xml version="1.0" encoding="utf-8"?>
<comments xmlns="http://schemas.openxmlformats.org/spreadsheetml/2006/main">
  <authors>
    <author>K-H</author>
  </authors>
  <commentList>
    <comment ref="I7" authorId="0" shapeId="0">
      <text>
        <r>
          <rPr>
            <b/>
            <sz val="9"/>
            <color indexed="81"/>
            <rFont val="돋움"/>
            <family val="3"/>
            <charset val="129"/>
          </rPr>
          <t>최하위</t>
        </r>
      </text>
    </comment>
  </commentList>
</comments>
</file>

<file path=xl/sharedStrings.xml><?xml version="1.0" encoding="utf-8"?>
<sst xmlns="http://schemas.openxmlformats.org/spreadsheetml/2006/main" count="549" uniqueCount="236">
  <si>
    <t>판매코드</t>
  </si>
  <si>
    <t>분류</t>
  </si>
  <si>
    <t>제품명</t>
  </si>
  <si>
    <t>판매일</t>
  </si>
  <si>
    <t>수량</t>
  </si>
  <si>
    <t>거래처</t>
  </si>
  <si>
    <t>판매금액</t>
  </si>
  <si>
    <t>가격순위</t>
  </si>
  <si>
    <t>1B-001</t>
  </si>
  <si>
    <t>산악용</t>
  </si>
  <si>
    <t>롯다백화점</t>
  </si>
  <si>
    <t>3B-002</t>
  </si>
  <si>
    <t>아동용</t>
  </si>
  <si>
    <t>주아스포츠</t>
  </si>
  <si>
    <t>1B-003</t>
  </si>
  <si>
    <t>은빛마트</t>
  </si>
  <si>
    <t>2B-004</t>
  </si>
  <si>
    <t>일반용</t>
  </si>
  <si>
    <t>3B-005</t>
  </si>
  <si>
    <t>2B-006</t>
  </si>
  <si>
    <t>3B-007</t>
  </si>
  <si>
    <t>1B-008</t>
  </si>
  <si>
    <t>가격</t>
    <phoneticPr fontId="3" type="noConversion"/>
  </si>
  <si>
    <t>트렉 6300D</t>
    <phoneticPr fontId="3" type="noConversion"/>
  </si>
  <si>
    <t>헬로 키티</t>
    <phoneticPr fontId="3" type="noConversion"/>
  </si>
  <si>
    <t>블랙캣 임팩트</t>
    <phoneticPr fontId="3" type="noConversion"/>
  </si>
  <si>
    <t>코렉스 르보아</t>
    <phoneticPr fontId="3" type="noConversion"/>
  </si>
  <si>
    <t>알톤 머메이드</t>
    <phoneticPr fontId="3" type="noConversion"/>
  </si>
  <si>
    <t>아동용</t>
    <phoneticPr fontId="3" type="noConversion"/>
  </si>
  <si>
    <t>토비</t>
    <phoneticPr fontId="3" type="noConversion"/>
  </si>
  <si>
    <t>뽀로로</t>
    <phoneticPr fontId="3" type="noConversion"/>
  </si>
  <si>
    <t>휠라 레이디</t>
    <phoneticPr fontId="3" type="noConversion"/>
  </si>
  <si>
    <t>자전거 판매현황</t>
    <phoneticPr fontId="3" type="noConversion"/>
  </si>
  <si>
    <t>◎자전거 판매현황◎</t>
    <phoneticPr fontId="3" type="noConversion"/>
  </si>
  <si>
    <t>상공대학교 외국어 경시대회 결과</t>
    <phoneticPr fontId="3" type="noConversion"/>
  </si>
  <si>
    <t>응시번호</t>
    <phoneticPr fontId="3" type="noConversion"/>
  </si>
  <si>
    <t>듣기</t>
    <phoneticPr fontId="3" type="noConversion"/>
  </si>
  <si>
    <t>독해</t>
    <phoneticPr fontId="3" type="noConversion"/>
  </si>
  <si>
    <t>회화</t>
    <phoneticPr fontId="3" type="noConversion"/>
  </si>
  <si>
    <t>총점</t>
    <phoneticPr fontId="3" type="noConversion"/>
  </si>
  <si>
    <t>평균</t>
    <phoneticPr fontId="3" type="noConversion"/>
  </si>
  <si>
    <t>순위</t>
    <phoneticPr fontId="3" type="noConversion"/>
  </si>
  <si>
    <r>
      <t>사원 승진 심사</t>
    </r>
    <r>
      <rPr>
        <sz val="11"/>
        <color theme="1"/>
        <rFont val="맑은 고딕"/>
        <family val="3"/>
        <charset val="129"/>
        <scheme val="minor"/>
      </rPr>
      <t xml:space="preserve"> 성적</t>
    </r>
    <phoneticPr fontId="3" type="noConversion"/>
  </si>
  <si>
    <t>사원명</t>
    <phoneticPr fontId="3" type="noConversion"/>
  </si>
  <si>
    <t>부서명</t>
    <phoneticPr fontId="3" type="noConversion"/>
  </si>
  <si>
    <t>필기점수</t>
    <phoneticPr fontId="3" type="noConversion"/>
  </si>
  <si>
    <t>영업실적</t>
    <phoneticPr fontId="3" type="noConversion"/>
  </si>
  <si>
    <t>영어회화</t>
    <phoneticPr fontId="3" type="noConversion"/>
  </si>
  <si>
    <t>컴퓨터 활용</t>
    <phoneticPr fontId="3" type="noConversion"/>
  </si>
  <si>
    <t>근태점수</t>
    <phoneticPr fontId="3" type="noConversion"/>
  </si>
  <si>
    <t>평점</t>
    <phoneticPr fontId="3" type="noConversion"/>
  </si>
  <si>
    <t>오정국</t>
    <phoneticPr fontId="3" type="noConversion"/>
  </si>
  <si>
    <t>영업1팀</t>
    <phoneticPr fontId="3" type="noConversion"/>
  </si>
  <si>
    <t>이주연</t>
    <phoneticPr fontId="3" type="noConversion"/>
  </si>
  <si>
    <t>판매2팀</t>
    <phoneticPr fontId="3" type="noConversion"/>
  </si>
  <si>
    <t>하나영</t>
    <phoneticPr fontId="3" type="noConversion"/>
  </si>
  <si>
    <t>영업3팀</t>
  </si>
  <si>
    <t>오국한</t>
    <phoneticPr fontId="3" type="noConversion"/>
  </si>
  <si>
    <t>영업2팀</t>
    <phoneticPr fontId="3" type="noConversion"/>
  </si>
  <si>
    <t>유호연</t>
    <phoneticPr fontId="3" type="noConversion"/>
  </si>
  <si>
    <t>판매1팀</t>
    <phoneticPr fontId="3" type="noConversion"/>
  </si>
  <si>
    <t>박도리</t>
    <phoneticPr fontId="3" type="noConversion"/>
  </si>
  <si>
    <t>판매3팀</t>
    <phoneticPr fontId="3" type="noConversion"/>
  </si>
  <si>
    <t>차한도</t>
    <phoneticPr fontId="3" type="noConversion"/>
  </si>
  <si>
    <t>평균</t>
    <phoneticPr fontId="3" type="noConversion"/>
  </si>
  <si>
    <t>영업실적</t>
    <phoneticPr fontId="3" type="noConversion"/>
  </si>
  <si>
    <t>영어회화</t>
    <phoneticPr fontId="3" type="noConversion"/>
  </si>
  <si>
    <t>컴퓨터 활용</t>
    <phoneticPr fontId="3" type="noConversion"/>
  </si>
  <si>
    <t>근태점수</t>
    <phoneticPr fontId="3" type="noConversion"/>
  </si>
  <si>
    <t>평점</t>
    <phoneticPr fontId="3" type="noConversion"/>
  </si>
  <si>
    <t>오정국</t>
    <phoneticPr fontId="3" type="noConversion"/>
  </si>
  <si>
    <t>영업1팀</t>
    <phoneticPr fontId="3" type="noConversion"/>
  </si>
  <si>
    <t>이주연</t>
    <phoneticPr fontId="3" type="noConversion"/>
  </si>
  <si>
    <t>판매2팀</t>
    <phoneticPr fontId="3" type="noConversion"/>
  </si>
  <si>
    <t>하나영</t>
    <phoneticPr fontId="3" type="noConversion"/>
  </si>
  <si>
    <t>오국한</t>
    <phoneticPr fontId="3" type="noConversion"/>
  </si>
  <si>
    <t>영업2팀</t>
    <phoneticPr fontId="3" type="noConversion"/>
  </si>
  <si>
    <t>유호연</t>
    <phoneticPr fontId="3" type="noConversion"/>
  </si>
  <si>
    <t>판매1팀</t>
    <phoneticPr fontId="3" type="noConversion"/>
  </si>
  <si>
    <t>박도리</t>
    <phoneticPr fontId="3" type="noConversion"/>
  </si>
  <si>
    <t>판매3팀</t>
    <phoneticPr fontId="3" type="noConversion"/>
  </si>
  <si>
    <t>차한도</t>
    <phoneticPr fontId="3" type="noConversion"/>
  </si>
  <si>
    <t>분유 납품 현황</t>
    <phoneticPr fontId="3" type="noConversion"/>
  </si>
  <si>
    <t>단위: t</t>
    <phoneticPr fontId="3" type="noConversion"/>
  </si>
  <si>
    <t>업체명</t>
    <phoneticPr fontId="3" type="noConversion"/>
  </si>
  <si>
    <t>구분</t>
    <phoneticPr fontId="3" type="noConversion"/>
  </si>
  <si>
    <t>전지분유</t>
  </si>
  <si>
    <t>탈지분유</t>
  </si>
  <si>
    <t>계</t>
    <phoneticPr fontId="3" type="noConversion"/>
  </si>
  <si>
    <t>전년도</t>
    <phoneticPr fontId="3" type="noConversion"/>
  </si>
  <si>
    <t> 증감량</t>
  </si>
  <si>
    <t>건욱유업</t>
    <phoneticPr fontId="3" type="noConversion"/>
  </si>
  <si>
    <t>회원사</t>
    <phoneticPr fontId="3" type="noConversion"/>
  </si>
  <si>
    <t>경동낙협</t>
    <phoneticPr fontId="3" type="noConversion"/>
  </si>
  <si>
    <t>조합</t>
    <phoneticPr fontId="3" type="noConversion"/>
  </si>
  <si>
    <t>경천낙협</t>
    <phoneticPr fontId="3" type="noConversion"/>
  </si>
  <si>
    <t>남동유업</t>
    <phoneticPr fontId="3" type="noConversion"/>
  </si>
  <si>
    <t>대천우유합</t>
    <phoneticPr fontId="3" type="noConversion"/>
  </si>
  <si>
    <t>로우햄우유</t>
    <phoneticPr fontId="3" type="noConversion"/>
  </si>
  <si>
    <t>매달유업</t>
    <phoneticPr fontId="3" type="noConversion"/>
  </si>
  <si>
    <t>비회원사</t>
    <phoneticPr fontId="3" type="noConversion"/>
  </si>
  <si>
    <t>모닝콜유업</t>
    <phoneticPr fontId="3" type="noConversion"/>
  </si>
  <si>
    <t>기타</t>
    <phoneticPr fontId="3" type="noConversion"/>
  </si>
  <si>
    <t>우목촌</t>
    <phoneticPr fontId="3" type="noConversion"/>
  </si>
  <si>
    <t>부부우유합</t>
    <phoneticPr fontId="3" type="noConversion"/>
  </si>
  <si>
    <t>비록</t>
    <phoneticPr fontId="3" type="noConversion"/>
  </si>
  <si>
    <t>삼양식품</t>
  </si>
  <si>
    <t>육오대학식품</t>
    <phoneticPr fontId="3" type="noConversion"/>
  </si>
  <si>
    <t>서울우유합</t>
  </si>
  <si>
    <t>엠오푸드</t>
    <phoneticPr fontId="3" type="noConversion"/>
  </si>
  <si>
    <t>청평우유합</t>
    <phoneticPr fontId="3" type="noConversion"/>
  </si>
  <si>
    <t>합계</t>
    <phoneticPr fontId="3" type="noConversion"/>
  </si>
  <si>
    <t>1월 전기 사용 요금</t>
    <phoneticPr fontId="3" type="noConversion"/>
  </si>
  <si>
    <t>가입자성명</t>
    <phoneticPr fontId="3" type="noConversion"/>
  </si>
  <si>
    <t>용도분류</t>
    <phoneticPr fontId="3" type="noConversion"/>
  </si>
  <si>
    <t>사용량(KW)</t>
    <phoneticPr fontId="3" type="noConversion"/>
  </si>
  <si>
    <t>사용금액</t>
    <phoneticPr fontId="3" type="noConversion"/>
  </si>
  <si>
    <t>세금</t>
    <phoneticPr fontId="3" type="noConversion"/>
  </si>
  <si>
    <t>납부금액</t>
    <phoneticPr fontId="3" type="noConversion"/>
  </si>
  <si>
    <t>이수영</t>
    <phoneticPr fontId="3" type="noConversion"/>
  </si>
  <si>
    <t>영업용</t>
    <phoneticPr fontId="2" type="noConversion"/>
  </si>
  <si>
    <t>영업용</t>
    <phoneticPr fontId="3" type="noConversion"/>
  </si>
  <si>
    <t>임정훈</t>
    <phoneticPr fontId="3" type="noConversion"/>
  </si>
  <si>
    <t>가정용</t>
    <phoneticPr fontId="3" type="noConversion"/>
  </si>
  <si>
    <t>장우탁</t>
    <phoneticPr fontId="3" type="noConversion"/>
  </si>
  <si>
    <t>김세네</t>
    <phoneticPr fontId="3" type="noConversion"/>
  </si>
  <si>
    <t>이민호</t>
    <phoneticPr fontId="2" type="noConversion"/>
  </si>
  <si>
    <t>강우찬</t>
    <phoneticPr fontId="2" type="noConversion"/>
  </si>
  <si>
    <t>송성자</t>
    <phoneticPr fontId="2" type="noConversion"/>
  </si>
  <si>
    <t>강성봉</t>
    <phoneticPr fontId="3" type="noConversion"/>
  </si>
  <si>
    <t>전선우</t>
    <phoneticPr fontId="3" type="noConversion"/>
  </si>
  <si>
    <t>산업용</t>
    <phoneticPr fontId="3" type="noConversion"/>
  </si>
  <si>
    <t>장나라</t>
    <phoneticPr fontId="3" type="noConversion"/>
  </si>
  <si>
    <t>구인철</t>
    <phoneticPr fontId="3" type="noConversion"/>
  </si>
  <si>
    <t>산업용</t>
  </si>
  <si>
    <t>최만호</t>
    <phoneticPr fontId="3" type="noConversion"/>
  </si>
  <si>
    <t>영업용</t>
  </si>
  <si>
    <t>합  계</t>
  </si>
  <si>
    <t>㈜대한상사 수입/지출 명세서</t>
    <phoneticPr fontId="3" type="noConversion"/>
  </si>
  <si>
    <t>일자</t>
    <phoneticPr fontId="3" type="noConversion"/>
  </si>
  <si>
    <t>담당자</t>
    <phoneticPr fontId="3" type="noConversion"/>
  </si>
  <si>
    <t>부서</t>
    <phoneticPr fontId="3" type="noConversion"/>
  </si>
  <si>
    <t>계정과목</t>
    <phoneticPr fontId="3" type="noConversion"/>
  </si>
  <si>
    <t>금액</t>
    <phoneticPr fontId="3" type="noConversion"/>
  </si>
  <si>
    <t>지출</t>
    <phoneticPr fontId="3" type="noConversion"/>
  </si>
  <si>
    <t>김용주</t>
    <phoneticPr fontId="3" type="noConversion"/>
  </si>
  <si>
    <t>기획부</t>
    <phoneticPr fontId="3" type="noConversion"/>
  </si>
  <si>
    <t>교통비</t>
    <phoneticPr fontId="3" type="noConversion"/>
  </si>
  <si>
    <t>박성태</t>
    <phoneticPr fontId="3" type="noConversion"/>
  </si>
  <si>
    <t>총무부</t>
    <phoneticPr fontId="3" type="noConversion"/>
  </si>
  <si>
    <t>업무비</t>
    <phoneticPr fontId="3" type="noConversion"/>
  </si>
  <si>
    <t>수입</t>
    <phoneticPr fontId="3" type="noConversion"/>
  </si>
  <si>
    <t>조용희</t>
    <phoneticPr fontId="3" type="noConversion"/>
  </si>
  <si>
    <t>영업부</t>
    <phoneticPr fontId="3" type="noConversion"/>
  </si>
  <si>
    <t>판매대금</t>
    <phoneticPr fontId="3" type="noConversion"/>
  </si>
  <si>
    <t>강길영</t>
    <phoneticPr fontId="3" type="noConversion"/>
  </si>
  <si>
    <t>연구비</t>
    <phoneticPr fontId="3" type="noConversion"/>
  </si>
  <si>
    <t>이태수</t>
    <phoneticPr fontId="3" type="noConversion"/>
  </si>
  <si>
    <t>대여료</t>
    <phoneticPr fontId="3" type="noConversion"/>
  </si>
  <si>
    <t>민창호</t>
    <phoneticPr fontId="3" type="noConversion"/>
  </si>
  <si>
    <t>나수종</t>
    <phoneticPr fontId="3" type="noConversion"/>
  </si>
  <si>
    <t>장만길</t>
    <phoneticPr fontId="3" type="noConversion"/>
  </si>
  <si>
    <t>홍보부</t>
    <phoneticPr fontId="3" type="noConversion"/>
  </si>
  <si>
    <t>강사료</t>
    <phoneticPr fontId="3" type="noConversion"/>
  </si>
  <si>
    <t>고요한</t>
    <phoneticPr fontId="3" type="noConversion"/>
  </si>
  <si>
    <t>지출</t>
    <phoneticPr fontId="2" type="noConversion"/>
  </si>
  <si>
    <t>&gt;=100000</t>
    <phoneticPr fontId="2" type="noConversion"/>
  </si>
  <si>
    <r>
      <t>상반기 판매실적</t>
    </r>
    <r>
      <rPr>
        <sz val="11"/>
        <color theme="1"/>
        <rFont val="맑은 고딕"/>
        <family val="3"/>
        <charset val="129"/>
        <scheme val="minor"/>
      </rPr>
      <t xml:space="preserve"> 현황</t>
    </r>
    <phoneticPr fontId="3" type="noConversion"/>
  </si>
  <si>
    <t>부서명</t>
  </si>
  <si>
    <t>제품분류</t>
    <phoneticPr fontId="3" type="noConversion"/>
  </si>
  <si>
    <t>담당자명</t>
    <phoneticPr fontId="3" type="noConversion"/>
  </si>
  <si>
    <t>상반기목표
(단위:천원)</t>
    <phoneticPr fontId="3" type="noConversion"/>
  </si>
  <si>
    <t>상반기실적
(단위:천원)</t>
    <phoneticPr fontId="3" type="noConversion"/>
  </si>
  <si>
    <t>달성율</t>
  </si>
  <si>
    <t>하반기목표
(단위:천원)</t>
    <phoneticPr fontId="3" type="noConversion"/>
  </si>
  <si>
    <t>비고</t>
  </si>
  <si>
    <t>판매실적
순위</t>
  </si>
  <si>
    <t>패션</t>
  </si>
  <si>
    <t>잡화</t>
  </si>
  <si>
    <t>유전희</t>
    <phoneticPr fontId="3" type="noConversion"/>
  </si>
  <si>
    <t>식품</t>
  </si>
  <si>
    <t>육류</t>
  </si>
  <si>
    <t>이승주</t>
    <phoneticPr fontId="3" type="noConversion"/>
  </si>
  <si>
    <t>가전</t>
  </si>
  <si>
    <t>대형가전</t>
  </si>
  <si>
    <t>박윤정</t>
    <phoneticPr fontId="3" type="noConversion"/>
  </si>
  <si>
    <t>소형가전</t>
  </si>
  <si>
    <t>황도연</t>
    <phoneticPr fontId="3" type="noConversion"/>
  </si>
  <si>
    <t>손은지</t>
    <phoneticPr fontId="3" type="noConversion"/>
  </si>
  <si>
    <t>여성의류</t>
  </si>
  <si>
    <t>이민형</t>
    <phoneticPr fontId="3" type="noConversion"/>
  </si>
  <si>
    <t>김소연</t>
    <phoneticPr fontId="3" type="noConversion"/>
  </si>
  <si>
    <t>곡류</t>
  </si>
  <si>
    <t>박은경</t>
    <phoneticPr fontId="3" type="noConversion"/>
  </si>
  <si>
    <t>박윤정</t>
    <phoneticPr fontId="3" type="noConversion"/>
  </si>
  <si>
    <t>황도연</t>
    <phoneticPr fontId="3" type="noConversion"/>
  </si>
  <si>
    <t>손은지</t>
    <phoneticPr fontId="3" type="noConversion"/>
  </si>
  <si>
    <t>*가전</t>
    <phoneticPr fontId="2" type="noConversion"/>
  </si>
  <si>
    <t>&gt;=120%</t>
    <phoneticPr fontId="2" type="noConversion"/>
  </si>
  <si>
    <t>목표달성</t>
  </si>
  <si>
    <t>한   국</t>
    <phoneticPr fontId="3" type="noConversion"/>
  </si>
  <si>
    <t>미   국</t>
    <phoneticPr fontId="3" type="noConversion"/>
  </si>
  <si>
    <t>일   본</t>
    <phoneticPr fontId="3" type="noConversion"/>
  </si>
  <si>
    <t>반도체</t>
    <phoneticPr fontId="3" type="noConversion"/>
  </si>
  <si>
    <t>상승</t>
    <phoneticPr fontId="3" type="noConversion"/>
  </si>
  <si>
    <t>보합</t>
    <phoneticPr fontId="3" type="noConversion"/>
  </si>
  <si>
    <t>강세</t>
    <phoneticPr fontId="3" type="noConversion"/>
  </si>
  <si>
    <t>조선</t>
    <phoneticPr fontId="3" type="noConversion"/>
  </si>
  <si>
    <t>건설</t>
    <phoneticPr fontId="3" type="noConversion"/>
  </si>
  <si>
    <t>결재</t>
    <phoneticPr fontId="3" type="noConversion"/>
  </si>
  <si>
    <t>담당</t>
    <phoneticPr fontId="3" type="noConversion"/>
  </si>
  <si>
    <t>대리</t>
    <phoneticPr fontId="3" type="noConversion"/>
  </si>
  <si>
    <t>부서장</t>
    <phoneticPr fontId="3" type="noConversion"/>
  </si>
  <si>
    <t>이사</t>
    <phoneticPr fontId="3" type="noConversion"/>
  </si>
  <si>
    <t>작성일</t>
    <phoneticPr fontId="3" type="noConversion"/>
  </si>
  <si>
    <t>작성자</t>
    <phoneticPr fontId="3" type="noConversion"/>
  </si>
  <si>
    <t>김유신</t>
    <phoneticPr fontId="3" type="noConversion"/>
  </si>
  <si>
    <t>한   국</t>
    <phoneticPr fontId="3" type="noConversion"/>
  </si>
  <si>
    <t>미   국</t>
    <phoneticPr fontId="3" type="noConversion"/>
  </si>
  <si>
    <t>일   본</t>
    <phoneticPr fontId="3" type="noConversion"/>
  </si>
  <si>
    <t>반도체</t>
    <phoneticPr fontId="3" type="noConversion"/>
  </si>
  <si>
    <t>상승</t>
    <phoneticPr fontId="3" type="noConversion"/>
  </si>
  <si>
    <t>보합</t>
    <phoneticPr fontId="3" type="noConversion"/>
  </si>
  <si>
    <t>강세</t>
    <phoneticPr fontId="3" type="noConversion"/>
  </si>
  <si>
    <t>조선</t>
    <phoneticPr fontId="3" type="noConversion"/>
  </si>
  <si>
    <t>건설</t>
    <phoneticPr fontId="3" type="noConversion"/>
  </si>
  <si>
    <t>결재</t>
    <phoneticPr fontId="3" type="noConversion"/>
  </si>
  <si>
    <t>담당</t>
    <phoneticPr fontId="3" type="noConversion"/>
  </si>
  <si>
    <t>대리</t>
    <phoneticPr fontId="3" type="noConversion"/>
  </si>
  <si>
    <t>부서장</t>
    <phoneticPr fontId="3" type="noConversion"/>
  </si>
  <si>
    <t>이사</t>
    <phoneticPr fontId="3" type="noConversion"/>
  </si>
  <si>
    <t>작성일</t>
    <phoneticPr fontId="3" type="noConversion"/>
  </si>
  <si>
    <t>작성자</t>
    <phoneticPr fontId="3" type="noConversion"/>
  </si>
  <si>
    <t>김유신</t>
    <phoneticPr fontId="3" type="noConversion"/>
  </si>
  <si>
    <t>조건부2(예제) 시트로 이동</t>
    <phoneticPr fontId="2" type="noConversion"/>
  </si>
  <si>
    <t>https://www.edupoll.net/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</si>
</sst>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#&quot;위&quot;"/>
    <numFmt numFmtId="177" formatCode="mm&quot;월&quot;\ dd&quot;일&quot;\ \(aaa\)"/>
    <numFmt numFmtId="178" formatCode="0.0"/>
    <numFmt numFmtId="179" formatCode="mm&quot;월&quot;\ dd&quot;일&quot;"/>
    <numFmt numFmtId="180" formatCode="@&quot;영&quot;&quot;업&quot;&quot;부&quot;"/>
    <numFmt numFmtId="181" formatCode="dd&quot;-&quot;mmm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i/>
      <u val="double"/>
      <sz val="16"/>
      <name val="휴먼옛체"/>
      <family val="3"/>
      <charset val="129"/>
    </font>
    <font>
      <b/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top"/>
    </xf>
    <xf numFmtId="0" fontId="5" fillId="0" borderId="0" xfId="0" applyFont="1" applyBorder="1">
      <alignment vertical="center"/>
    </xf>
    <xf numFmtId="14" fontId="5" fillId="0" borderId="0" xfId="0" applyNumberFormat="1" applyFont="1" applyBorder="1">
      <alignment vertical="center"/>
    </xf>
    <xf numFmtId="0" fontId="5" fillId="0" borderId="0" xfId="1" applyNumberFormat="1" applyFont="1" applyBorder="1">
      <alignment vertical="center"/>
    </xf>
    <xf numFmtId="0" fontId="5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 shrinkToFit="1"/>
    </xf>
    <xf numFmtId="41" fontId="5" fillId="0" borderId="1" xfId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NumberFormat="1" applyFont="1" applyAlignment="1">
      <alignment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>
      <alignment vertical="center"/>
    </xf>
    <xf numFmtId="14" fontId="5" fillId="0" borderId="0" xfId="2" applyNumberFormat="1" applyFont="1" applyFill="1" applyBorder="1">
      <alignment vertical="center"/>
    </xf>
    <xf numFmtId="178" fontId="5" fillId="0" borderId="0" xfId="2" applyNumberFormat="1" applyFont="1" applyFill="1" applyBorder="1">
      <alignment vertical="center"/>
    </xf>
    <xf numFmtId="0" fontId="11" fillId="3" borderId="7" xfId="2" applyFont="1" applyFill="1" applyBorder="1" applyAlignment="1">
      <alignment horizontal="right" vertical="center"/>
    </xf>
    <xf numFmtId="0" fontId="12" fillId="4" borderId="0" xfId="2" applyFont="1" applyFill="1" applyBorder="1" applyAlignment="1">
      <alignment vertical="center"/>
    </xf>
    <xf numFmtId="178" fontId="12" fillId="4" borderId="0" xfId="2" applyNumberFormat="1" applyFont="1" applyFill="1" applyBorder="1" applyAlignment="1">
      <alignment vertical="center"/>
    </xf>
    <xf numFmtId="0" fontId="5" fillId="0" borderId="0" xfId="2" applyFont="1" applyAlignment="1">
      <alignment horizontal="right"/>
    </xf>
    <xf numFmtId="0" fontId="14" fillId="0" borderId="0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/>
    <xf numFmtId="0" fontId="12" fillId="5" borderId="1" xfId="2" applyNumberFormat="1" applyFont="1" applyFill="1" applyBorder="1" applyAlignment="1"/>
    <xf numFmtId="0" fontId="5" fillId="0" borderId="0" xfId="6" applyFont="1">
      <alignment vertical="center"/>
    </xf>
    <xf numFmtId="0" fontId="5" fillId="0" borderId="1" xfId="6" applyFont="1" applyBorder="1" applyAlignment="1">
      <alignment horizontal="center"/>
    </xf>
    <xf numFmtId="41" fontId="5" fillId="0" borderId="1" xfId="4" applyFont="1" applyBorder="1" applyAlignment="1">
      <alignment horizontal="center"/>
    </xf>
    <xf numFmtId="0" fontId="5" fillId="0" borderId="8" xfId="6" applyFont="1" applyBorder="1" applyAlignment="1">
      <alignment horizontal="center"/>
    </xf>
    <xf numFmtId="0" fontId="5" fillId="0" borderId="0" xfId="6" applyFont="1" applyAlignment="1">
      <alignment vertical="center"/>
    </xf>
    <xf numFmtId="0" fontId="5" fillId="0" borderId="0" xfId="6" applyNumberFormat="1" applyFont="1" applyAlignment="1">
      <alignment vertical="center"/>
    </xf>
    <xf numFmtId="0" fontId="5" fillId="0" borderId="1" xfId="6" applyNumberFormat="1" applyFont="1" applyBorder="1" applyAlignment="1">
      <alignment horizontal="center" vertical="center"/>
    </xf>
    <xf numFmtId="179" fontId="5" fillId="0" borderId="1" xfId="6" applyNumberFormat="1" applyFont="1" applyBorder="1" applyAlignment="1">
      <alignment horizontal="center" vertical="center"/>
    </xf>
    <xf numFmtId="41" fontId="5" fillId="0" borderId="1" xfId="6" applyNumberFormat="1" applyFont="1" applyBorder="1" applyAlignment="1">
      <alignment horizontal="center" vertical="center"/>
    </xf>
    <xf numFmtId="0" fontId="5" fillId="0" borderId="1" xfId="6" applyNumberFormat="1" applyFont="1" applyFill="1" applyBorder="1" applyAlignment="1">
      <alignment horizontal="center" vertical="center"/>
    </xf>
    <xf numFmtId="41" fontId="5" fillId="0" borderId="1" xfId="6" applyNumberFormat="1" applyFont="1" applyFill="1" applyBorder="1" applyAlignment="1">
      <alignment horizontal="center" vertical="center"/>
    </xf>
    <xf numFmtId="0" fontId="5" fillId="0" borderId="0" xfId="6" applyNumberFormat="1" applyFont="1" applyBorder="1" applyAlignment="1">
      <alignment horizontal="center" vertical="center"/>
    </xf>
    <xf numFmtId="0" fontId="5" fillId="0" borderId="0" xfId="6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8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2" fontId="5" fillId="0" borderId="1" xfId="5" quotePrefix="1" applyFont="1" applyFill="1" applyBorder="1" applyAlignment="1">
      <alignment horizontal="center" vertical="center"/>
    </xf>
    <xf numFmtId="42" fontId="5" fillId="0" borderId="1" xfId="5" applyFont="1" applyFill="1" applyBorder="1" applyAlignment="1">
      <alignment horizontal="center" vertical="center"/>
    </xf>
    <xf numFmtId="9" fontId="5" fillId="0" borderId="1" xfId="3" quotePrefix="1" applyFont="1" applyFill="1" applyBorder="1" applyAlignment="1">
      <alignment horizontal="center" vertical="center"/>
    </xf>
    <xf numFmtId="0" fontId="5" fillId="0" borderId="1" xfId="5" applyNumberFormat="1" applyFont="1" applyFill="1" applyBorder="1" applyAlignment="1">
      <alignment horizontal="center" vertical="center"/>
    </xf>
    <xf numFmtId="0" fontId="5" fillId="0" borderId="1" xfId="4" quotePrefix="1" applyNumberFormat="1" applyFont="1" applyFill="1" applyBorder="1" applyAlignment="1">
      <alignment horizontal="center" vertical="center"/>
    </xf>
    <xf numFmtId="9" fontId="5" fillId="0" borderId="1" xfId="3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4" xfId="6" applyFont="1" applyBorder="1" applyAlignment="1">
      <alignment horizontal="center"/>
    </xf>
    <xf numFmtId="42" fontId="5" fillId="0" borderId="1" xfId="5" applyFont="1" applyBorder="1" applyAlignment="1">
      <alignment horizontal="center"/>
    </xf>
    <xf numFmtId="42" fontId="5" fillId="0" borderId="4" xfId="5" applyFont="1" applyBorder="1" applyAlignment="1">
      <alignment horizontal="center"/>
    </xf>
    <xf numFmtId="0" fontId="5" fillId="5" borderId="1" xfId="6" applyFont="1" applyFill="1" applyBorder="1" applyAlignment="1">
      <alignment horizontal="center" vertical="center"/>
    </xf>
    <xf numFmtId="181" fontId="5" fillId="0" borderId="1" xfId="6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/>
    </xf>
    <xf numFmtId="0" fontId="14" fillId="0" borderId="0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/>
    </xf>
    <xf numFmtId="0" fontId="15" fillId="0" borderId="0" xfId="6" applyFont="1" applyAlignment="1">
      <alignment horizontal="center"/>
    </xf>
    <xf numFmtId="0" fontId="10" fillId="0" borderId="0" xfId="6" applyNumberFormat="1" applyFont="1" applyAlignment="1">
      <alignment horizontal="center" vertical="center"/>
    </xf>
    <xf numFmtId="0" fontId="16" fillId="6" borderId="2" xfId="6" applyFont="1" applyFill="1" applyBorder="1" applyAlignment="1">
      <alignment horizontal="center" vertical="center"/>
    </xf>
    <xf numFmtId="0" fontId="16" fillId="6" borderId="3" xfId="6" applyFont="1" applyFill="1" applyBorder="1" applyAlignment="1">
      <alignment horizontal="center" vertical="center"/>
    </xf>
    <xf numFmtId="0" fontId="16" fillId="6" borderId="4" xfId="6" applyFont="1" applyFill="1" applyBorder="1" applyAlignment="1">
      <alignment horizontal="center" vertical="center"/>
    </xf>
    <xf numFmtId="0" fontId="5" fillId="5" borderId="5" xfId="6" applyFont="1" applyFill="1" applyBorder="1" applyAlignment="1">
      <alignment horizontal="center" vertical="center" textRotation="255"/>
    </xf>
    <xf numFmtId="0" fontId="5" fillId="0" borderId="6" xfId="6" applyFont="1" applyBorder="1">
      <alignment vertical="center"/>
    </xf>
    <xf numFmtId="0" fontId="0" fillId="0" borderId="0" xfId="0" applyAlignment="1">
      <alignment horizontal="center" vertical="center"/>
    </xf>
  </cellXfs>
  <cellStyles count="7">
    <cellStyle name="백분율 2" xfId="3"/>
    <cellStyle name="쉼표 [0]" xfId="1" builtinId="6"/>
    <cellStyle name="쉼표 [0] 2" xfId="4"/>
    <cellStyle name="통화 [0] 2" xfId="5"/>
    <cellStyle name="표준" xfId="0" builtinId="0"/>
    <cellStyle name="표준 2" xfId="2"/>
    <cellStyle name="표준_기본작업-3" xfId="6"/>
  </cellStyles>
  <dxfs count="5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7</xdr:col>
      <xdr:colOff>91109</xdr:colOff>
      <xdr:row>23</xdr:row>
      <xdr:rowOff>24848</xdr:rowOff>
    </xdr:to>
    <xdr:grpSp>
      <xdr:nvGrpSpPr>
        <xdr:cNvPr id="13" name="그룹 12"/>
        <xdr:cNvGrpSpPr/>
      </xdr:nvGrpSpPr>
      <xdr:grpSpPr>
        <a:xfrm>
          <a:off x="0" y="2503833"/>
          <a:ext cx="5756413" cy="2283515"/>
          <a:chOff x="0" y="2533650"/>
          <a:chExt cx="7573433" cy="2990922"/>
        </a:xfrm>
      </xdr:grpSpPr>
      <xdr:grpSp>
        <xdr:nvGrpSpPr>
          <xdr:cNvPr id="8" name="그룹 7"/>
          <xdr:cNvGrpSpPr/>
        </xdr:nvGrpSpPr>
        <xdr:grpSpPr>
          <a:xfrm>
            <a:off x="0" y="2533650"/>
            <a:ext cx="7573433" cy="2467282"/>
            <a:chOff x="0" y="2533650"/>
            <a:chExt cx="7573433" cy="2467282"/>
          </a:xfrm>
        </xdr:grpSpPr>
        <xdr:pic>
          <xdr:nvPicPr>
            <xdr:cNvPr id="2" name="그림 1" descr="화면 캡처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533650"/>
              <a:ext cx="7554380" cy="304843"/>
            </a:xfrm>
            <a:prstGeom prst="rect">
              <a:avLst/>
            </a:prstGeom>
          </xdr:spPr>
        </xdr:pic>
        <xdr:pic>
          <xdr:nvPicPr>
            <xdr:cNvPr id="4" name="그림 3" descr="화면 캡처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800350"/>
              <a:ext cx="7573433" cy="2200582"/>
            </a:xfrm>
            <a:prstGeom prst="rect">
              <a:avLst/>
            </a:prstGeom>
          </xdr:spPr>
        </xdr:pic>
        <xdr:pic>
          <xdr:nvPicPr>
            <xdr:cNvPr id="6" name="그림 5" descr="화면 캡처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57675" y="3067050"/>
              <a:ext cx="342948" cy="219106"/>
            </a:xfrm>
            <a:prstGeom prst="rect">
              <a:avLst/>
            </a:prstGeom>
          </xdr:spPr>
        </xdr:pic>
        <xdr:pic>
          <xdr:nvPicPr>
            <xdr:cNvPr id="7" name="그림 6" descr="화면 캡처"/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629150" y="3048000"/>
              <a:ext cx="2724530" cy="228632"/>
            </a:xfrm>
            <a:prstGeom prst="rect">
              <a:avLst/>
            </a:prstGeom>
          </xdr:spPr>
        </xdr:pic>
      </xdr:grpSp>
      <xdr:pic>
        <xdr:nvPicPr>
          <xdr:cNvPr id="11" name="그림 10" descr="화면 캡처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5010150"/>
            <a:ext cx="7430538" cy="514422"/>
          </a:xfrm>
          <a:prstGeom prst="rect">
            <a:avLst/>
          </a:prstGeom>
        </xdr:spPr>
      </xdr:pic>
      <xdr:pic>
        <xdr:nvPicPr>
          <xdr:cNvPr id="12" name="그림 11" descr="화면 캡처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981575"/>
            <a:ext cx="400106" cy="323895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85725</xdr:rowOff>
    </xdr:from>
    <xdr:to>
      <xdr:col>8</xdr:col>
      <xdr:colOff>523875</xdr:colOff>
      <xdr:row>16</xdr:row>
      <xdr:rowOff>79811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1675"/>
          <a:ext cx="6010275" cy="14609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2</xdr:col>
      <xdr:colOff>685799</xdr:colOff>
      <xdr:row>4</xdr:row>
      <xdr:rowOff>200025</xdr:rowOff>
    </xdr:to>
    <xdr:sp macro="" textlink="">
      <xdr:nvSpPr>
        <xdr:cNvPr id="2" name="빗면 1"/>
        <xdr:cNvSpPr/>
      </xdr:nvSpPr>
      <xdr:spPr>
        <a:xfrm>
          <a:off x="685800" y="647700"/>
          <a:ext cx="2609849" cy="390525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200" b="1">
              <a:solidFill>
                <a:sysClr val="windowText" lastClr="000000"/>
              </a:solidFill>
            </a:rPr>
            <a:t>한국경영원 인재개발원이동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28575</xdr:rowOff>
    </xdr:from>
    <xdr:to>
      <xdr:col>9</xdr:col>
      <xdr:colOff>28575</xdr:colOff>
      <xdr:row>18</xdr:row>
      <xdr:rowOff>23364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0"/>
          <a:ext cx="6200775" cy="1042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12</xdr:row>
      <xdr:rowOff>171451</xdr:rowOff>
    </xdr:from>
    <xdr:to>
      <xdr:col>9</xdr:col>
      <xdr:colOff>28576</xdr:colOff>
      <xdr:row>14</xdr:row>
      <xdr:rowOff>11297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86051"/>
          <a:ext cx="6400800" cy="2589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22</xdr:row>
      <xdr:rowOff>0</xdr:rowOff>
    </xdr:from>
    <xdr:to>
      <xdr:col>9</xdr:col>
      <xdr:colOff>342901</xdr:colOff>
      <xdr:row>25</xdr:row>
      <xdr:rowOff>147319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657725"/>
          <a:ext cx="6819900" cy="7759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16</xdr:row>
      <xdr:rowOff>57150</xdr:rowOff>
    </xdr:from>
    <xdr:to>
      <xdr:col>9</xdr:col>
      <xdr:colOff>238126</xdr:colOff>
      <xdr:row>20</xdr:row>
      <xdr:rowOff>39476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533775"/>
          <a:ext cx="6743700" cy="8205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161926</xdr:rowOff>
    </xdr:from>
    <xdr:to>
      <xdr:col>8</xdr:col>
      <xdr:colOff>409575</xdr:colOff>
      <xdr:row>18</xdr:row>
      <xdr:rowOff>33572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51"/>
          <a:ext cx="6105525" cy="11289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76200</xdr:rowOff>
    </xdr:from>
    <xdr:to>
      <xdr:col>8</xdr:col>
      <xdr:colOff>657226</xdr:colOff>
      <xdr:row>17</xdr:row>
      <xdr:rowOff>53080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90800"/>
          <a:ext cx="6686550" cy="1234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85725</xdr:rowOff>
    </xdr:from>
    <xdr:to>
      <xdr:col>8</xdr:col>
      <xdr:colOff>638175</xdr:colOff>
      <xdr:row>32</xdr:row>
      <xdr:rowOff>120868</xdr:rowOff>
    </xdr:to>
    <xdr:pic>
      <xdr:nvPicPr>
        <xdr:cNvPr id="2" name="그림 1" descr="화면 캡처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24450"/>
          <a:ext cx="5676900" cy="21306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381000</xdr:colOff>
      <xdr:row>3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209550"/>
          <a:ext cx="1476375" cy="428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9</xdr:col>
      <xdr:colOff>371475</xdr:colOff>
      <xdr:row>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38450" y="209550"/>
          <a:ext cx="3305175" cy="7334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381000</xdr:colOff>
      <xdr:row>9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5" y="1047750"/>
          <a:ext cx="6610350" cy="971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15" zoomScaleNormal="115" workbookViewId="0">
      <selection activeCell="I15" sqref="I15"/>
    </sheetView>
  </sheetViews>
  <sheetFormatPr defaultRowHeight="16.5" x14ac:dyDescent="0.3"/>
  <cols>
    <col min="1" max="2" width="9" style="1"/>
    <col min="3" max="3" width="12.25" style="1" customWidth="1"/>
    <col min="4" max="4" width="13" style="1" bestFit="1" customWidth="1"/>
    <col min="5" max="5" width="11" style="1" customWidth="1"/>
    <col min="6" max="6" width="9" style="1"/>
    <col min="7" max="7" width="11" style="1" bestFit="1" customWidth="1"/>
    <col min="8" max="8" width="11" style="1" customWidth="1"/>
    <col min="9" max="16384" width="9" style="1"/>
  </cols>
  <sheetData>
    <row r="1" spans="1:9" x14ac:dyDescent="0.3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22</v>
      </c>
      <c r="F3" s="4" t="s">
        <v>4</v>
      </c>
      <c r="G3" s="4" t="s">
        <v>5</v>
      </c>
      <c r="H3" s="4" t="s">
        <v>6</v>
      </c>
      <c r="I3" s="4" t="s">
        <v>7</v>
      </c>
    </row>
    <row r="4" spans="1:9" x14ac:dyDescent="0.3">
      <c r="A4" s="5" t="s">
        <v>8</v>
      </c>
      <c r="B4" s="5" t="s">
        <v>9</v>
      </c>
      <c r="C4" s="5" t="s">
        <v>23</v>
      </c>
      <c r="D4" s="6">
        <v>42857</v>
      </c>
      <c r="E4" s="7">
        <v>1068480</v>
      </c>
      <c r="F4" s="5">
        <v>5</v>
      </c>
      <c r="G4" s="5" t="s">
        <v>10</v>
      </c>
      <c r="H4" s="7">
        <v>5342400</v>
      </c>
      <c r="I4" s="8">
        <v>2</v>
      </c>
    </row>
    <row r="5" spans="1:9" x14ac:dyDescent="0.3">
      <c r="A5" s="5" t="s">
        <v>11</v>
      </c>
      <c r="B5" s="5" t="s">
        <v>12</v>
      </c>
      <c r="C5" s="5" t="s">
        <v>24</v>
      </c>
      <c r="D5" s="6">
        <v>42860</v>
      </c>
      <c r="E5" s="7">
        <v>78000</v>
      </c>
      <c r="F5" s="5">
        <v>20</v>
      </c>
      <c r="G5" s="5" t="s">
        <v>13</v>
      </c>
      <c r="H5" s="7">
        <v>1560000</v>
      </c>
      <c r="I5" s="8">
        <v>6</v>
      </c>
    </row>
    <row r="6" spans="1:9" x14ac:dyDescent="0.3">
      <c r="A6" s="5" t="s">
        <v>14</v>
      </c>
      <c r="B6" s="5" t="s">
        <v>9</v>
      </c>
      <c r="C6" s="5" t="s">
        <v>25</v>
      </c>
      <c r="D6" s="6">
        <v>42860</v>
      </c>
      <c r="E6" s="7">
        <v>753300</v>
      </c>
      <c r="F6" s="5">
        <v>9</v>
      </c>
      <c r="G6" s="5" t="s">
        <v>15</v>
      </c>
      <c r="H6" s="7">
        <v>6779700</v>
      </c>
      <c r="I6" s="8">
        <v>1</v>
      </c>
    </row>
    <row r="7" spans="1:9" x14ac:dyDescent="0.3">
      <c r="A7" s="5" t="s">
        <v>16</v>
      </c>
      <c r="B7" s="5" t="s">
        <v>17</v>
      </c>
      <c r="C7" s="5" t="s">
        <v>26</v>
      </c>
      <c r="D7" s="6">
        <v>42861</v>
      </c>
      <c r="E7" s="7">
        <v>119800</v>
      </c>
      <c r="F7" s="5">
        <v>10</v>
      </c>
      <c r="G7" s="5" t="s">
        <v>10</v>
      </c>
      <c r="H7" s="7">
        <v>1198000</v>
      </c>
      <c r="I7" s="8">
        <v>8</v>
      </c>
    </row>
    <row r="8" spans="1:9" x14ac:dyDescent="0.3">
      <c r="A8" s="5" t="s">
        <v>18</v>
      </c>
      <c r="B8" s="5" t="s">
        <v>17</v>
      </c>
      <c r="C8" s="5" t="s">
        <v>27</v>
      </c>
      <c r="D8" s="6">
        <v>42858</v>
      </c>
      <c r="E8" s="7">
        <v>122000</v>
      </c>
      <c r="F8" s="5">
        <v>22</v>
      </c>
      <c r="G8" s="5" t="s">
        <v>13</v>
      </c>
      <c r="H8" s="7">
        <v>2684000</v>
      </c>
      <c r="I8" s="8">
        <v>3</v>
      </c>
    </row>
    <row r="9" spans="1:9" x14ac:dyDescent="0.3">
      <c r="A9" s="5" t="s">
        <v>19</v>
      </c>
      <c r="B9" s="5" t="s">
        <v>28</v>
      </c>
      <c r="C9" s="5" t="s">
        <v>29</v>
      </c>
      <c r="D9" s="6">
        <v>42859</v>
      </c>
      <c r="E9" s="7">
        <v>80000</v>
      </c>
      <c r="F9" s="5">
        <v>15</v>
      </c>
      <c r="G9" s="5" t="s">
        <v>13</v>
      </c>
      <c r="H9" s="7">
        <v>1200000</v>
      </c>
      <c r="I9" s="8">
        <v>7</v>
      </c>
    </row>
    <row r="10" spans="1:9" x14ac:dyDescent="0.3">
      <c r="A10" s="5" t="s">
        <v>20</v>
      </c>
      <c r="B10" s="5" t="s">
        <v>12</v>
      </c>
      <c r="C10" s="5" t="s">
        <v>30</v>
      </c>
      <c r="D10" s="6">
        <v>42858</v>
      </c>
      <c r="E10" s="7">
        <v>101200</v>
      </c>
      <c r="F10" s="5">
        <v>20</v>
      </c>
      <c r="G10" s="5" t="s">
        <v>15</v>
      </c>
      <c r="H10" s="7">
        <v>2024000</v>
      </c>
      <c r="I10" s="8">
        <v>4</v>
      </c>
    </row>
    <row r="11" spans="1:9" x14ac:dyDescent="0.3">
      <c r="A11" s="5" t="s">
        <v>21</v>
      </c>
      <c r="B11" s="5" t="s">
        <v>17</v>
      </c>
      <c r="C11" s="5" t="s">
        <v>31</v>
      </c>
      <c r="D11" s="6">
        <v>42857</v>
      </c>
      <c r="E11" s="7">
        <v>227050</v>
      </c>
      <c r="F11" s="5">
        <v>7</v>
      </c>
      <c r="G11" s="5" t="s">
        <v>10</v>
      </c>
      <c r="H11" s="7">
        <v>1589350</v>
      </c>
      <c r="I11" s="8">
        <v>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16"/>
  <sheetViews>
    <sheetView workbookViewId="0">
      <selection activeCell="O31" sqref="O31"/>
    </sheetView>
  </sheetViews>
  <sheetFormatPr defaultRowHeight="16.5" x14ac:dyDescent="0.3"/>
  <cols>
    <col min="2" max="2" width="11" bestFit="1" customWidth="1"/>
    <col min="4" max="4" width="11.375" bestFit="1" customWidth="1"/>
  </cols>
  <sheetData>
    <row r="1" spans="2:7" ht="26.25" x14ac:dyDescent="0.45">
      <c r="B1" s="71" t="s">
        <v>112</v>
      </c>
      <c r="C1" s="71"/>
      <c r="D1" s="71"/>
      <c r="E1" s="71"/>
      <c r="F1" s="71"/>
      <c r="G1" s="71"/>
    </row>
    <row r="2" spans="2:7" x14ac:dyDescent="0.3">
      <c r="B2" s="33"/>
      <c r="C2" s="33"/>
      <c r="D2" s="33"/>
      <c r="E2" s="33"/>
      <c r="F2" s="33"/>
      <c r="G2" s="33"/>
    </row>
    <row r="3" spans="2:7" x14ac:dyDescent="0.3"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  <c r="G3" s="34" t="s">
        <v>118</v>
      </c>
    </row>
    <row r="4" spans="2:7" hidden="1" x14ac:dyDescent="0.3">
      <c r="B4" s="34" t="s">
        <v>119</v>
      </c>
      <c r="C4" s="34" t="s">
        <v>121</v>
      </c>
      <c r="D4" s="35">
        <v>775</v>
      </c>
      <c r="E4" s="35">
        <f t="shared" ref="E4:E15" si="0">D4*86</f>
        <v>66650</v>
      </c>
      <c r="F4" s="35">
        <f t="shared" ref="F4:F15" si="1">E4*0.05</f>
        <v>3332.5</v>
      </c>
      <c r="G4" s="35">
        <f t="shared" ref="G4:G15" si="2">E4+F4</f>
        <v>69982.5</v>
      </c>
    </row>
    <row r="5" spans="2:7" hidden="1" x14ac:dyDescent="0.3">
      <c r="B5" s="34" t="s">
        <v>122</v>
      </c>
      <c r="C5" s="34" t="s">
        <v>123</v>
      </c>
      <c r="D5" s="35">
        <v>440</v>
      </c>
      <c r="E5" s="35">
        <f t="shared" si="0"/>
        <v>37840</v>
      </c>
      <c r="F5" s="35">
        <f t="shared" si="1"/>
        <v>1892</v>
      </c>
      <c r="G5" s="35">
        <f t="shared" si="2"/>
        <v>39732</v>
      </c>
    </row>
    <row r="6" spans="2:7" x14ac:dyDescent="0.3">
      <c r="B6" s="34" t="s">
        <v>124</v>
      </c>
      <c r="C6" s="34" t="s">
        <v>121</v>
      </c>
      <c r="D6" s="35">
        <v>1124</v>
      </c>
      <c r="E6" s="35">
        <f t="shared" si="0"/>
        <v>96664</v>
      </c>
      <c r="F6" s="35">
        <f t="shared" si="1"/>
        <v>4833.2</v>
      </c>
      <c r="G6" s="35">
        <f t="shared" si="2"/>
        <v>101497.2</v>
      </c>
    </row>
    <row r="7" spans="2:7" hidden="1" x14ac:dyDescent="0.3">
      <c r="B7" s="34" t="s">
        <v>125</v>
      </c>
      <c r="C7" s="34" t="s">
        <v>123</v>
      </c>
      <c r="D7" s="35">
        <v>234</v>
      </c>
      <c r="E7" s="35">
        <f t="shared" si="0"/>
        <v>20124</v>
      </c>
      <c r="F7" s="35">
        <f t="shared" si="1"/>
        <v>1006.2</v>
      </c>
      <c r="G7" s="35">
        <f t="shared" si="2"/>
        <v>21130.2</v>
      </c>
    </row>
    <row r="8" spans="2:7" x14ac:dyDescent="0.3">
      <c r="B8" s="34" t="s">
        <v>126</v>
      </c>
      <c r="C8" s="34" t="s">
        <v>121</v>
      </c>
      <c r="D8" s="35">
        <v>1200</v>
      </c>
      <c r="E8" s="35">
        <f t="shared" si="0"/>
        <v>103200</v>
      </c>
      <c r="F8" s="35">
        <f t="shared" si="1"/>
        <v>5160</v>
      </c>
      <c r="G8" s="35">
        <f t="shared" si="2"/>
        <v>108360</v>
      </c>
    </row>
    <row r="9" spans="2:7" hidden="1" x14ac:dyDescent="0.3">
      <c r="B9" s="34" t="s">
        <v>127</v>
      </c>
      <c r="C9" s="34" t="s">
        <v>121</v>
      </c>
      <c r="D9" s="35">
        <v>600</v>
      </c>
      <c r="E9" s="35">
        <f t="shared" si="0"/>
        <v>51600</v>
      </c>
      <c r="F9" s="35">
        <f t="shared" si="1"/>
        <v>2580</v>
      </c>
      <c r="G9" s="35">
        <f t="shared" si="2"/>
        <v>54180</v>
      </c>
    </row>
    <row r="10" spans="2:7" x14ac:dyDescent="0.3">
      <c r="B10" s="34" t="s">
        <v>128</v>
      </c>
      <c r="C10" s="34" t="s">
        <v>120</v>
      </c>
      <c r="D10" s="35">
        <v>1350</v>
      </c>
      <c r="E10" s="35">
        <f t="shared" si="0"/>
        <v>116100</v>
      </c>
      <c r="F10" s="35">
        <f t="shared" si="1"/>
        <v>5805</v>
      </c>
      <c r="G10" s="35">
        <f t="shared" si="2"/>
        <v>121905</v>
      </c>
    </row>
    <row r="11" spans="2:7" hidden="1" x14ac:dyDescent="0.3">
      <c r="B11" s="34" t="s">
        <v>129</v>
      </c>
      <c r="C11" s="34" t="s">
        <v>123</v>
      </c>
      <c r="D11" s="35">
        <v>89</v>
      </c>
      <c r="E11" s="35">
        <f t="shared" si="0"/>
        <v>7654</v>
      </c>
      <c r="F11" s="35">
        <f t="shared" si="1"/>
        <v>382.70000000000005</v>
      </c>
      <c r="G11" s="35">
        <f t="shared" si="2"/>
        <v>8036.7</v>
      </c>
    </row>
    <row r="12" spans="2:7" hidden="1" x14ac:dyDescent="0.3">
      <c r="B12" s="34" t="s">
        <v>130</v>
      </c>
      <c r="C12" s="34" t="s">
        <v>131</v>
      </c>
      <c r="D12" s="35">
        <v>1546</v>
      </c>
      <c r="E12" s="35">
        <f t="shared" si="0"/>
        <v>132956</v>
      </c>
      <c r="F12" s="35">
        <f t="shared" si="1"/>
        <v>6647.8</v>
      </c>
      <c r="G12" s="35">
        <f t="shared" si="2"/>
        <v>139603.79999999999</v>
      </c>
    </row>
    <row r="13" spans="2:7" hidden="1" x14ac:dyDescent="0.3">
      <c r="B13" s="34" t="s">
        <v>132</v>
      </c>
      <c r="C13" s="34" t="s">
        <v>123</v>
      </c>
      <c r="D13" s="35">
        <v>156</v>
      </c>
      <c r="E13" s="35">
        <f t="shared" si="0"/>
        <v>13416</v>
      </c>
      <c r="F13" s="35">
        <f t="shared" si="1"/>
        <v>670.80000000000007</v>
      </c>
      <c r="G13" s="35">
        <f t="shared" si="2"/>
        <v>14086.8</v>
      </c>
    </row>
    <row r="14" spans="2:7" hidden="1" x14ac:dyDescent="0.3">
      <c r="B14" s="34" t="s">
        <v>133</v>
      </c>
      <c r="C14" s="34" t="s">
        <v>134</v>
      </c>
      <c r="D14" s="35">
        <v>1867</v>
      </c>
      <c r="E14" s="35">
        <f t="shared" si="0"/>
        <v>160562</v>
      </c>
      <c r="F14" s="35">
        <f t="shared" si="1"/>
        <v>8028.1</v>
      </c>
      <c r="G14" s="35">
        <f t="shared" si="2"/>
        <v>168590.1</v>
      </c>
    </row>
    <row r="15" spans="2:7" hidden="1" x14ac:dyDescent="0.3">
      <c r="B15" s="34" t="s">
        <v>135</v>
      </c>
      <c r="C15" s="34" t="s">
        <v>136</v>
      </c>
      <c r="D15" s="35">
        <v>856</v>
      </c>
      <c r="E15" s="35">
        <f t="shared" si="0"/>
        <v>73616</v>
      </c>
      <c r="F15" s="35">
        <f t="shared" si="1"/>
        <v>3680.8</v>
      </c>
      <c r="G15" s="35">
        <f t="shared" si="2"/>
        <v>77296.800000000003</v>
      </c>
    </row>
    <row r="16" spans="2:7" hidden="1" x14ac:dyDescent="0.3">
      <c r="B16" s="34" t="s">
        <v>137</v>
      </c>
      <c r="C16" s="36"/>
      <c r="D16" s="35">
        <f>SUM(D4:D15)</f>
        <v>10237</v>
      </c>
      <c r="E16" s="35">
        <f>SUM(E4:E15)</f>
        <v>880382</v>
      </c>
      <c r="F16" s="35">
        <f>SUM(F4:F15)</f>
        <v>44019.100000000006</v>
      </c>
      <c r="G16" s="35">
        <f>SUM(G4:G15)</f>
        <v>924401.1</v>
      </c>
    </row>
  </sheetData>
  <autoFilter ref="B3:G16">
    <filterColumn colId="1">
      <filters>
        <filter val="영업용"/>
      </filters>
    </filterColumn>
    <filterColumn colId="5">
      <customFilters>
        <customFilter operator="greaterThanOrEqual" val="100000"/>
      </customFilters>
    </filterColumn>
  </autoFilter>
  <mergeCells count="1">
    <mergeCell ref="B1:G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10" workbookViewId="0">
      <selection activeCell="O12" sqref="O12"/>
    </sheetView>
  </sheetViews>
  <sheetFormatPr defaultRowHeight="16.5" x14ac:dyDescent="0.3"/>
  <cols>
    <col min="1" max="1" width="9.875" bestFit="1" customWidth="1"/>
    <col min="6" max="6" width="10.875" bestFit="1" customWidth="1"/>
  </cols>
  <sheetData>
    <row r="1" spans="1:6" ht="17.25" x14ac:dyDescent="0.3">
      <c r="A1" s="72" t="s">
        <v>138</v>
      </c>
      <c r="B1" s="72"/>
      <c r="C1" s="72"/>
      <c r="D1" s="72"/>
      <c r="E1" s="72"/>
      <c r="F1" s="72"/>
    </row>
    <row r="2" spans="1:6" x14ac:dyDescent="0.3">
      <c r="A2" s="37"/>
      <c r="B2" s="38"/>
      <c r="C2" s="38"/>
      <c r="D2" s="38"/>
      <c r="E2" s="38"/>
      <c r="F2" s="38"/>
    </row>
    <row r="3" spans="1:6" x14ac:dyDescent="0.3">
      <c r="A3" s="39" t="s">
        <v>139</v>
      </c>
      <c r="B3" s="39" t="s">
        <v>85</v>
      </c>
      <c r="C3" s="39" t="s">
        <v>140</v>
      </c>
      <c r="D3" s="39" t="s">
        <v>141</v>
      </c>
      <c r="E3" s="39" t="s">
        <v>142</v>
      </c>
      <c r="F3" s="39" t="s">
        <v>143</v>
      </c>
    </row>
    <row r="4" spans="1:6" x14ac:dyDescent="0.3">
      <c r="A4" s="40">
        <v>41335</v>
      </c>
      <c r="B4" s="39" t="s">
        <v>144</v>
      </c>
      <c r="C4" s="39" t="s">
        <v>145</v>
      </c>
      <c r="D4" s="39" t="s">
        <v>146</v>
      </c>
      <c r="E4" s="39" t="s">
        <v>147</v>
      </c>
      <c r="F4" s="41">
        <v>52000</v>
      </c>
    </row>
    <row r="5" spans="1:6" x14ac:dyDescent="0.3">
      <c r="A5" s="40">
        <v>41336</v>
      </c>
      <c r="B5" s="39" t="s">
        <v>144</v>
      </c>
      <c r="C5" s="39" t="s">
        <v>148</v>
      </c>
      <c r="D5" s="39" t="s">
        <v>149</v>
      </c>
      <c r="E5" s="39" t="s">
        <v>150</v>
      </c>
      <c r="F5" s="41">
        <v>250000</v>
      </c>
    </row>
    <row r="6" spans="1:6" x14ac:dyDescent="0.3">
      <c r="A6" s="40">
        <v>41338</v>
      </c>
      <c r="B6" s="39" t="s">
        <v>151</v>
      </c>
      <c r="C6" s="39" t="s">
        <v>152</v>
      </c>
      <c r="D6" s="39" t="s">
        <v>153</v>
      </c>
      <c r="E6" s="39" t="s">
        <v>154</v>
      </c>
      <c r="F6" s="41">
        <v>3520000</v>
      </c>
    </row>
    <row r="7" spans="1:6" x14ac:dyDescent="0.3">
      <c r="A7" s="40">
        <v>41339</v>
      </c>
      <c r="B7" s="39" t="s">
        <v>144</v>
      </c>
      <c r="C7" s="39" t="s">
        <v>155</v>
      </c>
      <c r="D7" s="39" t="s">
        <v>149</v>
      </c>
      <c r="E7" s="39" t="s">
        <v>156</v>
      </c>
      <c r="F7" s="41">
        <v>350000</v>
      </c>
    </row>
    <row r="8" spans="1:6" x14ac:dyDescent="0.3">
      <c r="A8" s="40">
        <v>41340</v>
      </c>
      <c r="B8" s="39" t="s">
        <v>151</v>
      </c>
      <c r="C8" s="39" t="s">
        <v>157</v>
      </c>
      <c r="D8" s="39" t="s">
        <v>153</v>
      </c>
      <c r="E8" s="39" t="s">
        <v>158</v>
      </c>
      <c r="F8" s="41">
        <v>120000</v>
      </c>
    </row>
    <row r="9" spans="1:6" x14ac:dyDescent="0.3">
      <c r="A9" s="40">
        <v>41342</v>
      </c>
      <c r="B9" s="39" t="s">
        <v>144</v>
      </c>
      <c r="C9" s="39" t="s">
        <v>159</v>
      </c>
      <c r="D9" s="39" t="s">
        <v>146</v>
      </c>
      <c r="E9" s="39" t="s">
        <v>147</v>
      </c>
      <c r="F9" s="41">
        <v>65000</v>
      </c>
    </row>
    <row r="10" spans="1:6" x14ac:dyDescent="0.3">
      <c r="A10" s="40">
        <v>41342</v>
      </c>
      <c r="B10" s="42" t="s">
        <v>151</v>
      </c>
      <c r="C10" s="42" t="s">
        <v>160</v>
      </c>
      <c r="D10" s="42" t="s">
        <v>153</v>
      </c>
      <c r="E10" s="42" t="s">
        <v>154</v>
      </c>
      <c r="F10" s="43">
        <v>1250000</v>
      </c>
    </row>
    <row r="11" spans="1:6" x14ac:dyDescent="0.3">
      <c r="A11" s="40">
        <v>41344</v>
      </c>
      <c r="B11" s="42" t="s">
        <v>144</v>
      </c>
      <c r="C11" s="42" t="s">
        <v>161</v>
      </c>
      <c r="D11" s="42" t="s">
        <v>162</v>
      </c>
      <c r="E11" s="42" t="s">
        <v>163</v>
      </c>
      <c r="F11" s="43">
        <v>75000</v>
      </c>
    </row>
    <row r="12" spans="1:6" x14ac:dyDescent="0.3">
      <c r="A12" s="40">
        <v>41345</v>
      </c>
      <c r="B12" s="42" t="s">
        <v>144</v>
      </c>
      <c r="C12" s="42" t="s">
        <v>164</v>
      </c>
      <c r="D12" s="42" t="s">
        <v>149</v>
      </c>
      <c r="E12" s="42" t="s">
        <v>150</v>
      </c>
      <c r="F12" s="43">
        <v>120000</v>
      </c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workbookViewId="0">
      <selection sqref="A1:F1"/>
    </sheetView>
  </sheetViews>
  <sheetFormatPr defaultRowHeight="16.5" x14ac:dyDescent="0.3"/>
  <cols>
    <col min="1" max="1" width="9.875" bestFit="1" customWidth="1"/>
    <col min="6" max="6" width="10.875" bestFit="1" customWidth="1"/>
  </cols>
  <sheetData>
    <row r="1" spans="1:6" ht="17.25" x14ac:dyDescent="0.3">
      <c r="A1" s="72" t="s">
        <v>138</v>
      </c>
      <c r="B1" s="72"/>
      <c r="C1" s="72"/>
      <c r="D1" s="72"/>
      <c r="E1" s="72"/>
      <c r="F1" s="72"/>
    </row>
    <row r="2" spans="1:6" x14ac:dyDescent="0.3">
      <c r="A2" s="37"/>
      <c r="B2" s="38"/>
      <c r="C2" s="38"/>
      <c r="D2" s="38"/>
      <c r="E2" s="38"/>
      <c r="F2" s="38"/>
    </row>
    <row r="3" spans="1:6" x14ac:dyDescent="0.3">
      <c r="A3" s="39" t="s">
        <v>139</v>
      </c>
      <c r="B3" s="39" t="s">
        <v>85</v>
      </c>
      <c r="C3" s="39" t="s">
        <v>140</v>
      </c>
      <c r="D3" s="39" t="s">
        <v>141</v>
      </c>
      <c r="E3" s="39" t="s">
        <v>142</v>
      </c>
      <c r="F3" s="39" t="s">
        <v>143</v>
      </c>
    </row>
    <row r="4" spans="1:6" x14ac:dyDescent="0.3">
      <c r="A4" s="40">
        <v>41335</v>
      </c>
      <c r="B4" s="39" t="s">
        <v>144</v>
      </c>
      <c r="C4" s="39" t="s">
        <v>145</v>
      </c>
      <c r="D4" s="39" t="s">
        <v>146</v>
      </c>
      <c r="E4" s="39" t="s">
        <v>147</v>
      </c>
      <c r="F4" s="41">
        <v>52000</v>
      </c>
    </row>
    <row r="5" spans="1:6" x14ac:dyDescent="0.3">
      <c r="A5" s="40">
        <v>41336</v>
      </c>
      <c r="B5" s="39" t="s">
        <v>144</v>
      </c>
      <c r="C5" s="39" t="s">
        <v>148</v>
      </c>
      <c r="D5" s="39" t="s">
        <v>149</v>
      </c>
      <c r="E5" s="39" t="s">
        <v>150</v>
      </c>
      <c r="F5" s="41">
        <v>250000</v>
      </c>
    </row>
    <row r="6" spans="1:6" x14ac:dyDescent="0.3">
      <c r="A6" s="40">
        <v>41338</v>
      </c>
      <c r="B6" s="39" t="s">
        <v>151</v>
      </c>
      <c r="C6" s="39" t="s">
        <v>152</v>
      </c>
      <c r="D6" s="39" t="s">
        <v>153</v>
      </c>
      <c r="E6" s="39" t="s">
        <v>154</v>
      </c>
      <c r="F6" s="41">
        <v>3520000</v>
      </c>
    </row>
    <row r="7" spans="1:6" x14ac:dyDescent="0.3">
      <c r="A7" s="40">
        <v>41339</v>
      </c>
      <c r="B7" s="39" t="s">
        <v>144</v>
      </c>
      <c r="C7" s="39" t="s">
        <v>155</v>
      </c>
      <c r="D7" s="39" t="s">
        <v>149</v>
      </c>
      <c r="E7" s="39" t="s">
        <v>156</v>
      </c>
      <c r="F7" s="41">
        <v>350000</v>
      </c>
    </row>
    <row r="8" spans="1:6" x14ac:dyDescent="0.3">
      <c r="A8" s="40">
        <v>41340</v>
      </c>
      <c r="B8" s="39" t="s">
        <v>151</v>
      </c>
      <c r="C8" s="39" t="s">
        <v>157</v>
      </c>
      <c r="D8" s="39" t="s">
        <v>153</v>
      </c>
      <c r="E8" s="39" t="s">
        <v>158</v>
      </c>
      <c r="F8" s="41">
        <v>120000</v>
      </c>
    </row>
    <row r="9" spans="1:6" x14ac:dyDescent="0.3">
      <c r="A9" s="40">
        <v>41342</v>
      </c>
      <c r="B9" s="39" t="s">
        <v>144</v>
      </c>
      <c r="C9" s="39" t="s">
        <v>159</v>
      </c>
      <c r="D9" s="39" t="s">
        <v>146</v>
      </c>
      <c r="E9" s="39" t="s">
        <v>147</v>
      </c>
      <c r="F9" s="41">
        <v>65000</v>
      </c>
    </row>
    <row r="10" spans="1:6" x14ac:dyDescent="0.3">
      <c r="A10" s="40">
        <v>41342</v>
      </c>
      <c r="B10" s="42" t="s">
        <v>151</v>
      </c>
      <c r="C10" s="42" t="s">
        <v>160</v>
      </c>
      <c r="D10" s="42" t="s">
        <v>153</v>
      </c>
      <c r="E10" s="42" t="s">
        <v>154</v>
      </c>
      <c r="F10" s="43">
        <v>1250000</v>
      </c>
    </row>
    <row r="11" spans="1:6" x14ac:dyDescent="0.3">
      <c r="A11" s="40">
        <v>41344</v>
      </c>
      <c r="B11" s="42" t="s">
        <v>144</v>
      </c>
      <c r="C11" s="42" t="s">
        <v>161</v>
      </c>
      <c r="D11" s="42" t="s">
        <v>162</v>
      </c>
      <c r="E11" s="42" t="s">
        <v>163</v>
      </c>
      <c r="F11" s="43">
        <v>75000</v>
      </c>
    </row>
    <row r="12" spans="1:6" x14ac:dyDescent="0.3">
      <c r="A12" s="40">
        <v>41345</v>
      </c>
      <c r="B12" s="42" t="s">
        <v>144</v>
      </c>
      <c r="C12" s="42" t="s">
        <v>164</v>
      </c>
      <c r="D12" s="42" t="s">
        <v>149</v>
      </c>
      <c r="E12" s="42" t="s">
        <v>150</v>
      </c>
      <c r="F12" s="43">
        <v>120000</v>
      </c>
    </row>
    <row r="15" spans="1:6" x14ac:dyDescent="0.3">
      <c r="A15" s="44" t="s">
        <v>85</v>
      </c>
      <c r="B15" s="44" t="s">
        <v>143</v>
      </c>
    </row>
    <row r="16" spans="1:6" x14ac:dyDescent="0.3">
      <c r="A16" s="9" t="s">
        <v>165</v>
      </c>
      <c r="B16" s="45" t="s">
        <v>166</v>
      </c>
    </row>
    <row r="20" spans="1:6" x14ac:dyDescent="0.3">
      <c r="A20" s="39" t="s">
        <v>139</v>
      </c>
      <c r="B20" s="39" t="s">
        <v>85</v>
      </c>
      <c r="C20" s="39" t="s">
        <v>140</v>
      </c>
      <c r="D20" s="39" t="s">
        <v>141</v>
      </c>
      <c r="E20" s="39" t="s">
        <v>142</v>
      </c>
      <c r="F20" s="39" t="s">
        <v>143</v>
      </c>
    </row>
    <row r="21" spans="1:6" x14ac:dyDescent="0.3">
      <c r="A21" s="40">
        <v>41336</v>
      </c>
      <c r="B21" s="39" t="s">
        <v>144</v>
      </c>
      <c r="C21" s="39" t="s">
        <v>148</v>
      </c>
      <c r="D21" s="39" t="s">
        <v>149</v>
      </c>
      <c r="E21" s="39" t="s">
        <v>150</v>
      </c>
      <c r="F21" s="41">
        <v>250000</v>
      </c>
    </row>
    <row r="22" spans="1:6" x14ac:dyDescent="0.3">
      <c r="A22" s="40">
        <v>41339</v>
      </c>
      <c r="B22" s="39" t="s">
        <v>144</v>
      </c>
      <c r="C22" s="39" t="s">
        <v>155</v>
      </c>
      <c r="D22" s="39" t="s">
        <v>149</v>
      </c>
      <c r="E22" s="39" t="s">
        <v>156</v>
      </c>
      <c r="F22" s="41">
        <v>350000</v>
      </c>
    </row>
    <row r="23" spans="1:6" x14ac:dyDescent="0.3">
      <c r="A23" s="40">
        <v>41345</v>
      </c>
      <c r="B23" s="42" t="s">
        <v>144</v>
      </c>
      <c r="C23" s="42" t="s">
        <v>164</v>
      </c>
      <c r="D23" s="42" t="s">
        <v>149</v>
      </c>
      <c r="E23" s="42" t="s">
        <v>150</v>
      </c>
      <c r="F23" s="43">
        <v>120000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13" sqref="K13"/>
    </sheetView>
  </sheetViews>
  <sheetFormatPr defaultRowHeight="16.5" x14ac:dyDescent="0.3"/>
  <cols>
    <col min="1" max="1" width="10.5" customWidth="1"/>
    <col min="4" max="5" width="10.875" bestFit="1" customWidth="1"/>
    <col min="7" max="7" width="10.875" bestFit="1" customWidth="1"/>
  </cols>
  <sheetData>
    <row r="1" spans="1:9" x14ac:dyDescent="0.3">
      <c r="A1" s="3" t="s">
        <v>167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ht="33" x14ac:dyDescent="0.3">
      <c r="A3" s="46" t="s">
        <v>168</v>
      </c>
      <c r="B3" s="46" t="s">
        <v>169</v>
      </c>
      <c r="C3" s="47" t="s">
        <v>170</v>
      </c>
      <c r="D3" s="47" t="s">
        <v>171</v>
      </c>
      <c r="E3" s="47" t="s">
        <v>172</v>
      </c>
      <c r="F3" s="47" t="s">
        <v>173</v>
      </c>
      <c r="G3" s="47" t="s">
        <v>174</v>
      </c>
      <c r="H3" s="47" t="s">
        <v>175</v>
      </c>
      <c r="I3" s="47" t="s">
        <v>176</v>
      </c>
    </row>
    <row r="4" spans="1:9" x14ac:dyDescent="0.3">
      <c r="A4" s="48" t="s">
        <v>177</v>
      </c>
      <c r="B4" s="49" t="s">
        <v>178</v>
      </c>
      <c r="C4" s="49" t="s">
        <v>179</v>
      </c>
      <c r="D4" s="50">
        <v>30000</v>
      </c>
      <c r="E4" s="51">
        <v>33000</v>
      </c>
      <c r="F4" s="52">
        <f t="shared" ref="F4:F11" si="0">E4/D4</f>
        <v>1.1000000000000001</v>
      </c>
      <c r="G4" s="51">
        <f t="shared" ref="G4:G11" si="1">E4*1.5</f>
        <v>49500</v>
      </c>
      <c r="H4" s="53" t="str">
        <f t="shared" ref="H4:H11" si="2">IF(E4&gt;=D4,"목표달성","목표미달")</f>
        <v>목표달성</v>
      </c>
      <c r="I4" s="54">
        <f t="shared" ref="I4:I11" si="3">RANK(G4,$G$4:$G$11)</f>
        <v>4</v>
      </c>
    </row>
    <row r="5" spans="1:9" x14ac:dyDescent="0.3">
      <c r="A5" s="48" t="s">
        <v>180</v>
      </c>
      <c r="B5" s="49" t="s">
        <v>181</v>
      </c>
      <c r="C5" s="49" t="s">
        <v>182</v>
      </c>
      <c r="D5" s="50">
        <v>14000</v>
      </c>
      <c r="E5" s="51">
        <v>13600</v>
      </c>
      <c r="F5" s="55">
        <f>E5/D5</f>
        <v>0.97142857142857142</v>
      </c>
      <c r="G5" s="51">
        <f>E5*1.5</f>
        <v>20400</v>
      </c>
      <c r="H5" s="53" t="str">
        <f>IF(E5&gt;=D5,"목표달성","목표미달")</f>
        <v>목표미달</v>
      </c>
      <c r="I5" s="54">
        <f t="shared" si="3"/>
        <v>7</v>
      </c>
    </row>
    <row r="6" spans="1:9" x14ac:dyDescent="0.3">
      <c r="A6" s="48" t="s">
        <v>183</v>
      </c>
      <c r="B6" s="49" t="s">
        <v>184</v>
      </c>
      <c r="C6" s="49" t="s">
        <v>185</v>
      </c>
      <c r="D6" s="50">
        <v>20000</v>
      </c>
      <c r="E6" s="51">
        <v>20000</v>
      </c>
      <c r="F6" s="52">
        <f>E6/D6</f>
        <v>1</v>
      </c>
      <c r="G6" s="51">
        <f>E6*1.5</f>
        <v>30000</v>
      </c>
      <c r="H6" s="53" t="str">
        <f>IF(E6&gt;=D6,"목표달성","목표미달")</f>
        <v>목표달성</v>
      </c>
      <c r="I6" s="54">
        <f t="shared" si="3"/>
        <v>5</v>
      </c>
    </row>
    <row r="7" spans="1:9" x14ac:dyDescent="0.3">
      <c r="A7" s="48" t="s">
        <v>183</v>
      </c>
      <c r="B7" s="49" t="s">
        <v>186</v>
      </c>
      <c r="C7" s="49" t="s">
        <v>187</v>
      </c>
      <c r="D7" s="50">
        <v>1800</v>
      </c>
      <c r="E7" s="51">
        <v>2000</v>
      </c>
      <c r="F7" s="52">
        <f t="shared" si="0"/>
        <v>1.1111111111111112</v>
      </c>
      <c r="G7" s="51">
        <f t="shared" si="1"/>
        <v>3000</v>
      </c>
      <c r="H7" s="53" t="str">
        <f t="shared" si="2"/>
        <v>목표달성</v>
      </c>
      <c r="I7" s="54">
        <f t="shared" si="3"/>
        <v>8</v>
      </c>
    </row>
    <row r="8" spans="1:9" x14ac:dyDescent="0.3">
      <c r="A8" s="48" t="s">
        <v>183</v>
      </c>
      <c r="B8" s="49" t="s">
        <v>184</v>
      </c>
      <c r="C8" s="49" t="s">
        <v>188</v>
      </c>
      <c r="D8" s="50">
        <v>100000</v>
      </c>
      <c r="E8" s="51">
        <v>130000</v>
      </c>
      <c r="F8" s="52">
        <f t="shared" si="0"/>
        <v>1.3</v>
      </c>
      <c r="G8" s="51">
        <f t="shared" si="1"/>
        <v>195000</v>
      </c>
      <c r="H8" s="53" t="str">
        <f t="shared" si="2"/>
        <v>목표달성</v>
      </c>
      <c r="I8" s="54">
        <f t="shared" si="3"/>
        <v>2</v>
      </c>
    </row>
    <row r="9" spans="1:9" x14ac:dyDescent="0.3">
      <c r="A9" s="48" t="s">
        <v>177</v>
      </c>
      <c r="B9" s="49" t="s">
        <v>189</v>
      </c>
      <c r="C9" s="49" t="s">
        <v>190</v>
      </c>
      <c r="D9" s="50">
        <v>16000</v>
      </c>
      <c r="E9" s="51">
        <v>19600</v>
      </c>
      <c r="F9" s="52">
        <f>E9/D9</f>
        <v>1.2250000000000001</v>
      </c>
      <c r="G9" s="51">
        <f>E9*1.5</f>
        <v>29400</v>
      </c>
      <c r="H9" s="53" t="str">
        <f>IF(E9&gt;=D9,"목표달성","목표미달")</f>
        <v>목표달성</v>
      </c>
      <c r="I9" s="54">
        <f t="shared" si="3"/>
        <v>6</v>
      </c>
    </row>
    <row r="10" spans="1:9" x14ac:dyDescent="0.3">
      <c r="A10" s="48" t="s">
        <v>177</v>
      </c>
      <c r="B10" s="49" t="s">
        <v>178</v>
      </c>
      <c r="C10" s="49" t="s">
        <v>191</v>
      </c>
      <c r="D10" s="50">
        <v>160000</v>
      </c>
      <c r="E10" s="51">
        <v>152000</v>
      </c>
      <c r="F10" s="52">
        <f t="shared" si="0"/>
        <v>0.95</v>
      </c>
      <c r="G10" s="51">
        <f t="shared" si="1"/>
        <v>228000</v>
      </c>
      <c r="H10" s="53" t="str">
        <f t="shared" si="2"/>
        <v>목표미달</v>
      </c>
      <c r="I10" s="54">
        <f t="shared" si="3"/>
        <v>1</v>
      </c>
    </row>
    <row r="11" spans="1:9" x14ac:dyDescent="0.3">
      <c r="A11" s="48" t="s">
        <v>180</v>
      </c>
      <c r="B11" s="49" t="s">
        <v>192</v>
      </c>
      <c r="C11" s="49" t="s">
        <v>193</v>
      </c>
      <c r="D11" s="50">
        <v>40000</v>
      </c>
      <c r="E11" s="51">
        <v>36000</v>
      </c>
      <c r="F11" s="52">
        <f t="shared" si="0"/>
        <v>0.9</v>
      </c>
      <c r="G11" s="51">
        <f t="shared" si="1"/>
        <v>54000</v>
      </c>
      <c r="H11" s="53" t="str">
        <f t="shared" si="2"/>
        <v>목표미달</v>
      </c>
      <c r="I11" s="54">
        <f t="shared" si="3"/>
        <v>3</v>
      </c>
    </row>
  </sheetData>
  <phoneticPr fontId="2" type="noConversion"/>
  <conditionalFormatting sqref="A4:I11">
    <cfRule type="expression" dxfId="3" priority="2" stopIfTrue="1">
      <formula>AND($F4&gt;=30000,$G4&gt;=100%)</formula>
    </cfRule>
  </conditionalFormatting>
  <conditionalFormatting sqref="A4:I11">
    <cfRule type="expression" dxfId="2" priority="1" stopIfTrue="1">
      <formula>AND($F4&gt;=30000,$G4&gt;=100%)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3" workbookViewId="0">
      <selection activeCell="R32" sqref="R32"/>
    </sheetView>
  </sheetViews>
  <sheetFormatPr defaultRowHeight="16.5" x14ac:dyDescent="0.3"/>
  <cols>
    <col min="1" max="1" width="10.5" customWidth="1"/>
    <col min="4" max="5" width="10.875" bestFit="1" customWidth="1"/>
    <col min="7" max="7" width="10.875" bestFit="1" customWidth="1"/>
  </cols>
  <sheetData>
    <row r="1" spans="1:9" x14ac:dyDescent="0.3">
      <c r="A1" s="3" t="s">
        <v>167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ht="33" x14ac:dyDescent="0.3">
      <c r="A3" s="46" t="s">
        <v>168</v>
      </c>
      <c r="B3" s="46" t="s">
        <v>169</v>
      </c>
      <c r="C3" s="47" t="s">
        <v>170</v>
      </c>
      <c r="D3" s="47" t="s">
        <v>171</v>
      </c>
      <c r="E3" s="47" t="s">
        <v>172</v>
      </c>
      <c r="F3" s="47" t="s">
        <v>173</v>
      </c>
      <c r="G3" s="47" t="s">
        <v>174</v>
      </c>
      <c r="H3" s="47" t="s">
        <v>175</v>
      </c>
      <c r="I3" s="47" t="s">
        <v>176</v>
      </c>
    </row>
    <row r="4" spans="1:9" x14ac:dyDescent="0.3">
      <c r="A4" s="48" t="s">
        <v>177</v>
      </c>
      <c r="B4" s="49" t="s">
        <v>178</v>
      </c>
      <c r="C4" s="49" t="s">
        <v>179</v>
      </c>
      <c r="D4" s="50">
        <v>30000</v>
      </c>
      <c r="E4" s="51">
        <v>33000</v>
      </c>
      <c r="F4" s="52">
        <f t="shared" ref="F4:F11" si="0">E4/D4</f>
        <v>1.1000000000000001</v>
      </c>
      <c r="G4" s="51">
        <f t="shared" ref="G4:G11" si="1">E4*1.5</f>
        <v>49500</v>
      </c>
      <c r="H4" s="53" t="str">
        <f t="shared" ref="H4:H11" si="2">IF(E4&gt;=D4,"목표달성","목표미달")</f>
        <v>목표달성</v>
      </c>
      <c r="I4" s="54">
        <f t="shared" ref="I4:I11" si="3">RANK(G4,$G$4:$G$11)</f>
        <v>4</v>
      </c>
    </row>
    <row r="5" spans="1:9" x14ac:dyDescent="0.3">
      <c r="A5" s="48" t="s">
        <v>180</v>
      </c>
      <c r="B5" s="49" t="s">
        <v>181</v>
      </c>
      <c r="C5" s="49" t="s">
        <v>182</v>
      </c>
      <c r="D5" s="50">
        <v>14000</v>
      </c>
      <c r="E5" s="51">
        <v>13600</v>
      </c>
      <c r="F5" s="55">
        <f>E5/D5</f>
        <v>0.97142857142857142</v>
      </c>
      <c r="G5" s="51">
        <f>E5*1.5</f>
        <v>20400</v>
      </c>
      <c r="H5" s="53" t="str">
        <f>IF(E5&gt;=D5,"목표달성","목표미달")</f>
        <v>목표미달</v>
      </c>
      <c r="I5" s="54">
        <f t="shared" si="3"/>
        <v>7</v>
      </c>
    </row>
    <row r="6" spans="1:9" x14ac:dyDescent="0.3">
      <c r="A6" s="48" t="s">
        <v>183</v>
      </c>
      <c r="B6" s="49" t="s">
        <v>184</v>
      </c>
      <c r="C6" s="49" t="s">
        <v>194</v>
      </c>
      <c r="D6" s="50">
        <v>20000</v>
      </c>
      <c r="E6" s="51">
        <v>20000</v>
      </c>
      <c r="F6" s="52">
        <f>E6/D6</f>
        <v>1</v>
      </c>
      <c r="G6" s="51">
        <f>E6*1.5</f>
        <v>30000</v>
      </c>
      <c r="H6" s="53" t="str">
        <f>IF(E6&gt;=D6,"목표달성","목표미달")</f>
        <v>목표달성</v>
      </c>
      <c r="I6" s="54">
        <f t="shared" si="3"/>
        <v>5</v>
      </c>
    </row>
    <row r="7" spans="1:9" x14ac:dyDescent="0.3">
      <c r="A7" s="48" t="s">
        <v>183</v>
      </c>
      <c r="B7" s="49" t="s">
        <v>186</v>
      </c>
      <c r="C7" s="49" t="s">
        <v>195</v>
      </c>
      <c r="D7" s="50">
        <v>1800</v>
      </c>
      <c r="E7" s="51">
        <v>2000</v>
      </c>
      <c r="F7" s="52">
        <f t="shared" si="0"/>
        <v>1.1111111111111112</v>
      </c>
      <c r="G7" s="51">
        <f t="shared" si="1"/>
        <v>3000</v>
      </c>
      <c r="H7" s="53" t="str">
        <f t="shared" si="2"/>
        <v>목표달성</v>
      </c>
      <c r="I7" s="54">
        <f t="shared" si="3"/>
        <v>8</v>
      </c>
    </row>
    <row r="8" spans="1:9" x14ac:dyDescent="0.3">
      <c r="A8" s="48" t="s">
        <v>183</v>
      </c>
      <c r="B8" s="49" t="s">
        <v>184</v>
      </c>
      <c r="C8" s="49" t="s">
        <v>196</v>
      </c>
      <c r="D8" s="50">
        <v>100000</v>
      </c>
      <c r="E8" s="51">
        <v>130000</v>
      </c>
      <c r="F8" s="52">
        <f t="shared" si="0"/>
        <v>1.3</v>
      </c>
      <c r="G8" s="51">
        <f t="shared" si="1"/>
        <v>195000</v>
      </c>
      <c r="H8" s="53" t="str">
        <f t="shared" si="2"/>
        <v>목표달성</v>
      </c>
      <c r="I8" s="54">
        <f t="shared" si="3"/>
        <v>2</v>
      </c>
    </row>
    <row r="9" spans="1:9" x14ac:dyDescent="0.3">
      <c r="A9" s="48" t="s">
        <v>177</v>
      </c>
      <c r="B9" s="49" t="s">
        <v>189</v>
      </c>
      <c r="C9" s="49" t="s">
        <v>190</v>
      </c>
      <c r="D9" s="50">
        <v>16000</v>
      </c>
      <c r="E9" s="51">
        <v>19600</v>
      </c>
      <c r="F9" s="52">
        <f>E9/D9</f>
        <v>1.2250000000000001</v>
      </c>
      <c r="G9" s="51">
        <f>E9*1.5</f>
        <v>29400</v>
      </c>
      <c r="H9" s="53" t="str">
        <f>IF(E9&gt;=D9,"목표달성","목표미달")</f>
        <v>목표달성</v>
      </c>
      <c r="I9" s="54">
        <f t="shared" si="3"/>
        <v>6</v>
      </c>
    </row>
    <row r="10" spans="1:9" x14ac:dyDescent="0.3">
      <c r="A10" s="48" t="s">
        <v>177</v>
      </c>
      <c r="B10" s="49" t="s">
        <v>178</v>
      </c>
      <c r="C10" s="49" t="s">
        <v>191</v>
      </c>
      <c r="D10" s="50">
        <v>160000</v>
      </c>
      <c r="E10" s="51">
        <v>152000</v>
      </c>
      <c r="F10" s="52">
        <f t="shared" si="0"/>
        <v>0.95</v>
      </c>
      <c r="G10" s="51">
        <f t="shared" si="1"/>
        <v>228000</v>
      </c>
      <c r="H10" s="53" t="str">
        <f t="shared" si="2"/>
        <v>목표미달</v>
      </c>
      <c r="I10" s="54">
        <f t="shared" si="3"/>
        <v>1</v>
      </c>
    </row>
    <row r="11" spans="1:9" x14ac:dyDescent="0.3">
      <c r="A11" s="48" t="s">
        <v>180</v>
      </c>
      <c r="B11" s="49" t="s">
        <v>192</v>
      </c>
      <c r="C11" s="49" t="s">
        <v>193</v>
      </c>
      <c r="D11" s="50">
        <v>40000</v>
      </c>
      <c r="E11" s="51">
        <v>36000</v>
      </c>
      <c r="F11" s="52">
        <f t="shared" si="0"/>
        <v>0.9</v>
      </c>
      <c r="G11" s="51">
        <f t="shared" si="1"/>
        <v>54000</v>
      </c>
      <c r="H11" s="53" t="str">
        <f t="shared" si="2"/>
        <v>목표미달</v>
      </c>
      <c r="I11" s="54">
        <f t="shared" si="3"/>
        <v>3</v>
      </c>
    </row>
    <row r="14" spans="1:9" x14ac:dyDescent="0.3">
      <c r="A14" s="56" t="s">
        <v>169</v>
      </c>
      <c r="B14" s="57" t="s">
        <v>173</v>
      </c>
    </row>
    <row r="15" spans="1:9" x14ac:dyDescent="0.3">
      <c r="A15" s="9" t="s">
        <v>197</v>
      </c>
      <c r="B15" s="9"/>
    </row>
    <row r="16" spans="1:9" x14ac:dyDescent="0.3">
      <c r="A16" s="9"/>
      <c r="B16" s="9" t="s">
        <v>198</v>
      </c>
    </row>
    <row r="19" spans="1:9" ht="33" x14ac:dyDescent="0.3">
      <c r="A19" s="46" t="s">
        <v>168</v>
      </c>
      <c r="B19" s="46" t="s">
        <v>169</v>
      </c>
      <c r="C19" s="47" t="s">
        <v>170</v>
      </c>
      <c r="D19" s="47" t="s">
        <v>171</v>
      </c>
      <c r="E19" s="47" t="s">
        <v>172</v>
      </c>
      <c r="F19" s="47" t="s">
        <v>173</v>
      </c>
      <c r="G19" s="47" t="s">
        <v>174</v>
      </c>
      <c r="H19" s="47" t="s">
        <v>175</v>
      </c>
      <c r="I19" s="47" t="s">
        <v>176</v>
      </c>
    </row>
    <row r="20" spans="1:9" x14ac:dyDescent="0.3">
      <c r="A20" s="48" t="s">
        <v>183</v>
      </c>
      <c r="B20" s="49" t="s">
        <v>184</v>
      </c>
      <c r="C20" s="49" t="s">
        <v>194</v>
      </c>
      <c r="D20" s="50">
        <v>20000</v>
      </c>
      <c r="E20" s="51">
        <v>20000</v>
      </c>
      <c r="F20" s="52">
        <v>1</v>
      </c>
      <c r="G20" s="51">
        <v>30000</v>
      </c>
      <c r="H20" s="53" t="s">
        <v>199</v>
      </c>
      <c r="I20" s="54">
        <v>5</v>
      </c>
    </row>
    <row r="21" spans="1:9" x14ac:dyDescent="0.3">
      <c r="A21" s="48" t="s">
        <v>183</v>
      </c>
      <c r="B21" s="49" t="s">
        <v>186</v>
      </c>
      <c r="C21" s="49" t="s">
        <v>195</v>
      </c>
      <c r="D21" s="50">
        <v>1800</v>
      </c>
      <c r="E21" s="51">
        <v>2000</v>
      </c>
      <c r="F21" s="52">
        <v>1.1111111111111112</v>
      </c>
      <c r="G21" s="51">
        <v>3000</v>
      </c>
      <c r="H21" s="53" t="s">
        <v>199</v>
      </c>
      <c r="I21" s="54">
        <v>8</v>
      </c>
    </row>
    <row r="22" spans="1:9" x14ac:dyDescent="0.3">
      <c r="A22" s="48" t="s">
        <v>183</v>
      </c>
      <c r="B22" s="49" t="s">
        <v>184</v>
      </c>
      <c r="C22" s="49" t="s">
        <v>196</v>
      </c>
      <c r="D22" s="50">
        <v>100000</v>
      </c>
      <c r="E22" s="51">
        <v>130000</v>
      </c>
      <c r="F22" s="52">
        <v>1.3</v>
      </c>
      <c r="G22" s="51">
        <v>195000</v>
      </c>
      <c r="H22" s="53" t="s">
        <v>199</v>
      </c>
      <c r="I22" s="54">
        <v>2</v>
      </c>
    </row>
    <row r="23" spans="1:9" x14ac:dyDescent="0.3">
      <c r="A23" s="48" t="s">
        <v>177</v>
      </c>
      <c r="B23" s="49" t="s">
        <v>189</v>
      </c>
      <c r="C23" s="49" t="s">
        <v>190</v>
      </c>
      <c r="D23" s="50">
        <v>16000</v>
      </c>
      <c r="E23" s="51">
        <v>19600</v>
      </c>
      <c r="F23" s="52">
        <v>1.2250000000000001</v>
      </c>
      <c r="G23" s="51">
        <v>29400</v>
      </c>
      <c r="H23" s="53" t="s">
        <v>199</v>
      </c>
      <c r="I23" s="54">
        <v>6</v>
      </c>
    </row>
  </sheetData>
  <phoneticPr fontId="2" type="noConversion"/>
  <conditionalFormatting sqref="A4:I11">
    <cfRule type="expression" dxfId="1" priority="2" stopIfTrue="1">
      <formula>AND($F4&gt;=30000,$G4&gt;=100%)</formula>
    </cfRule>
  </conditionalFormatting>
  <conditionalFormatting sqref="A4:I11">
    <cfRule type="expression" dxfId="0" priority="1" stopIfTrue="1">
      <formula>AND($F4&gt;=30000,$G4&gt;=100%)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23"/>
  <sheetViews>
    <sheetView showGridLines="0" topLeftCell="A22" workbookViewId="0">
      <selection activeCell="N13" sqref="N13"/>
    </sheetView>
  </sheetViews>
  <sheetFormatPr defaultRowHeight="16.5" x14ac:dyDescent="0.3"/>
  <cols>
    <col min="1" max="1" width="3.625" customWidth="1"/>
    <col min="2" max="2" width="4.75" customWidth="1"/>
    <col min="3" max="12" width="9.625" customWidth="1"/>
  </cols>
  <sheetData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26.25" x14ac:dyDescent="0.3">
      <c r="A12" s="33"/>
      <c r="B12" s="33"/>
      <c r="C12" s="33"/>
      <c r="D12" s="73" t="s">
        <v>200</v>
      </c>
      <c r="E12" s="74"/>
      <c r="F12" s="75"/>
      <c r="G12" s="73" t="s">
        <v>201</v>
      </c>
      <c r="H12" s="74"/>
      <c r="I12" s="75"/>
      <c r="J12" s="73" t="s">
        <v>202</v>
      </c>
      <c r="K12" s="74"/>
      <c r="L12" s="75"/>
      <c r="M12" s="1"/>
    </row>
    <row r="13" spans="1:13" x14ac:dyDescent="0.3">
      <c r="A13" s="33"/>
      <c r="B13" s="33"/>
      <c r="C13" s="33"/>
      <c r="D13" s="58" t="s">
        <v>203</v>
      </c>
      <c r="E13" s="34" t="s">
        <v>204</v>
      </c>
      <c r="F13" s="34"/>
      <c r="G13" s="58" t="s">
        <v>203</v>
      </c>
      <c r="H13" s="34" t="s">
        <v>205</v>
      </c>
      <c r="I13" s="34"/>
      <c r="J13" s="58" t="s">
        <v>203</v>
      </c>
      <c r="K13" s="34" t="s">
        <v>206</v>
      </c>
      <c r="L13" s="59"/>
      <c r="M13" s="1"/>
    </row>
    <row r="14" spans="1:13" x14ac:dyDescent="0.3">
      <c r="A14" s="33"/>
      <c r="B14" s="33"/>
      <c r="C14" s="33"/>
      <c r="D14" s="58" t="s">
        <v>207</v>
      </c>
      <c r="E14" s="34"/>
      <c r="F14" s="34"/>
      <c r="G14" s="58" t="s">
        <v>207</v>
      </c>
      <c r="H14" s="34"/>
      <c r="I14" s="34"/>
      <c r="J14" s="58" t="s">
        <v>207</v>
      </c>
      <c r="K14" s="34"/>
      <c r="L14" s="34"/>
      <c r="M14" s="1"/>
    </row>
    <row r="15" spans="1:13" x14ac:dyDescent="0.3">
      <c r="A15" s="33"/>
      <c r="B15" s="33"/>
      <c r="C15" s="33"/>
      <c r="D15" s="58" t="s">
        <v>208</v>
      </c>
      <c r="E15" s="60"/>
      <c r="F15" s="61"/>
      <c r="G15" s="58" t="s">
        <v>208</v>
      </c>
      <c r="H15" s="34"/>
      <c r="I15" s="34"/>
      <c r="J15" s="58" t="s">
        <v>208</v>
      </c>
      <c r="K15" s="34"/>
      <c r="L15" s="34"/>
      <c r="M15" s="1"/>
    </row>
    <row r="16" spans="1:13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</row>
    <row r="17" spans="1:13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</row>
    <row r="18" spans="1:13" x14ac:dyDescent="0.3">
      <c r="A18" s="33"/>
      <c r="B18" s="76" t="s">
        <v>209</v>
      </c>
      <c r="C18" s="62" t="s">
        <v>210</v>
      </c>
      <c r="D18" s="62" t="s">
        <v>211</v>
      </c>
      <c r="E18" s="62" t="s">
        <v>212</v>
      </c>
      <c r="F18" s="62" t="s">
        <v>213</v>
      </c>
      <c r="G18" s="33"/>
      <c r="H18" s="33"/>
      <c r="I18" s="33"/>
      <c r="J18" s="33"/>
      <c r="K18" s="33"/>
      <c r="L18" s="33"/>
      <c r="M18" s="1"/>
    </row>
    <row r="19" spans="1:13" ht="40.5" customHeight="1" x14ac:dyDescent="0.3">
      <c r="A19" s="33"/>
      <c r="B19" s="77"/>
      <c r="C19" s="58"/>
      <c r="D19" s="58"/>
      <c r="E19" s="58"/>
      <c r="F19" s="58"/>
      <c r="G19" s="33"/>
      <c r="H19" s="33"/>
      <c r="K19" s="33"/>
      <c r="L19" s="33"/>
      <c r="M19" s="1"/>
    </row>
    <row r="20" spans="1:13" x14ac:dyDescent="0.3">
      <c r="A20" s="33"/>
      <c r="B20" s="33"/>
      <c r="C20" s="33"/>
      <c r="D20" s="33"/>
      <c r="E20" s="33"/>
      <c r="F20" s="33"/>
      <c r="G20" s="33"/>
      <c r="H20" s="33"/>
      <c r="K20" s="33"/>
      <c r="L20" s="33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2" t="s">
        <v>214</v>
      </c>
      <c r="I21" s="63">
        <v>42439</v>
      </c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2" t="s">
        <v>215</v>
      </c>
      <c r="I22" s="58" t="s">
        <v>216</v>
      </c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4">
    <mergeCell ref="D12:F12"/>
    <mergeCell ref="G12:I12"/>
    <mergeCell ref="J12:L12"/>
    <mergeCell ref="B18:B19"/>
  </mergeCells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23"/>
  <sheetViews>
    <sheetView showGridLines="0" topLeftCell="A10" workbookViewId="0">
      <selection activeCell="Q27" sqref="Q27"/>
    </sheetView>
  </sheetViews>
  <sheetFormatPr defaultRowHeight="16.5" x14ac:dyDescent="0.3"/>
  <cols>
    <col min="1" max="1" width="3.625" customWidth="1"/>
    <col min="2" max="2" width="4.75" customWidth="1"/>
    <col min="3" max="12" width="9.625" customWidth="1"/>
  </cols>
  <sheetData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26.25" x14ac:dyDescent="0.3">
      <c r="A12" s="33"/>
      <c r="B12" s="33"/>
      <c r="C12" s="33"/>
      <c r="D12" s="73" t="s">
        <v>217</v>
      </c>
      <c r="E12" s="74"/>
      <c r="F12" s="75"/>
      <c r="G12" s="73" t="s">
        <v>218</v>
      </c>
      <c r="H12" s="74"/>
      <c r="I12" s="75"/>
      <c r="J12" s="73" t="s">
        <v>219</v>
      </c>
      <c r="K12" s="74"/>
      <c r="L12" s="75"/>
      <c r="M12" s="1"/>
    </row>
    <row r="13" spans="1:13" x14ac:dyDescent="0.3">
      <c r="A13" s="33"/>
      <c r="B13" s="33"/>
      <c r="C13" s="33"/>
      <c r="D13" s="58" t="s">
        <v>220</v>
      </c>
      <c r="E13" s="34" t="s">
        <v>221</v>
      </c>
      <c r="F13" s="34"/>
      <c r="G13" s="58" t="s">
        <v>220</v>
      </c>
      <c r="H13" s="34" t="s">
        <v>222</v>
      </c>
      <c r="I13" s="34"/>
      <c r="J13" s="58" t="s">
        <v>220</v>
      </c>
      <c r="K13" s="34" t="s">
        <v>223</v>
      </c>
      <c r="L13" s="59"/>
      <c r="M13" s="1"/>
    </row>
    <row r="14" spans="1:13" x14ac:dyDescent="0.3">
      <c r="A14" s="33"/>
      <c r="B14" s="33"/>
      <c r="C14" s="33"/>
      <c r="D14" s="58" t="s">
        <v>224</v>
      </c>
      <c r="E14" s="34"/>
      <c r="F14" s="34"/>
      <c r="G14" s="58" t="s">
        <v>224</v>
      </c>
      <c r="H14" s="34"/>
      <c r="I14" s="34"/>
      <c r="J14" s="58" t="s">
        <v>224</v>
      </c>
      <c r="K14" s="34"/>
      <c r="L14" s="34"/>
      <c r="M14" s="1"/>
    </row>
    <row r="15" spans="1:13" x14ac:dyDescent="0.3">
      <c r="A15" s="33"/>
      <c r="B15" s="33"/>
      <c r="C15" s="33"/>
      <c r="D15" s="58" t="s">
        <v>225</v>
      </c>
      <c r="E15" s="60"/>
      <c r="F15" s="61"/>
      <c r="G15" s="58" t="s">
        <v>225</v>
      </c>
      <c r="H15" s="34"/>
      <c r="I15" s="34"/>
      <c r="J15" s="58" t="s">
        <v>225</v>
      </c>
      <c r="K15" s="34"/>
      <c r="L15" s="34"/>
      <c r="M15" s="1"/>
    </row>
    <row r="16" spans="1:13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/>
    </row>
    <row r="17" spans="1:13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</row>
    <row r="18" spans="1:13" x14ac:dyDescent="0.3">
      <c r="A18" s="33"/>
      <c r="B18" s="76" t="s">
        <v>226</v>
      </c>
      <c r="C18" s="62" t="s">
        <v>227</v>
      </c>
      <c r="D18" s="62" t="s">
        <v>228</v>
      </c>
      <c r="E18" s="62" t="s">
        <v>229</v>
      </c>
      <c r="F18" s="62" t="s">
        <v>230</v>
      </c>
      <c r="G18" s="33"/>
      <c r="H18" s="33"/>
      <c r="I18" s="33"/>
      <c r="J18" s="33"/>
      <c r="K18" s="33"/>
      <c r="L18" s="33"/>
      <c r="M18" s="1"/>
    </row>
    <row r="19" spans="1:13" ht="40.5" customHeight="1" x14ac:dyDescent="0.3">
      <c r="A19" s="33"/>
      <c r="B19" s="77"/>
      <c r="C19" s="58"/>
      <c r="D19" s="58"/>
      <c r="E19" s="58"/>
      <c r="F19" s="58"/>
      <c r="G19" s="33"/>
      <c r="H19" s="33"/>
      <c r="K19" s="33"/>
      <c r="L19" s="33"/>
      <c r="M19" s="1"/>
    </row>
    <row r="20" spans="1:13" x14ac:dyDescent="0.3">
      <c r="A20" s="33"/>
      <c r="B20" s="33"/>
      <c r="C20" s="33"/>
      <c r="D20" s="33"/>
      <c r="E20" s="33"/>
      <c r="F20" s="33"/>
      <c r="G20" s="33"/>
      <c r="H20" s="33"/>
      <c r="K20" s="33"/>
      <c r="L20" s="33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2" t="s">
        <v>231</v>
      </c>
      <c r="I21" s="63">
        <v>42439</v>
      </c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2" t="s">
        <v>232</v>
      </c>
      <c r="I22" s="58" t="s">
        <v>233</v>
      </c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4">
    <mergeCell ref="D12:F12"/>
    <mergeCell ref="G12:I12"/>
    <mergeCell ref="J12:L12"/>
    <mergeCell ref="B18:B19"/>
  </mergeCells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M23" sqref="M23"/>
    </sheetView>
  </sheetViews>
  <sheetFormatPr defaultRowHeight="16.5" x14ac:dyDescent="0.3"/>
  <cols>
    <col min="2" max="2" width="25.25" bestFit="1" customWidth="1"/>
  </cols>
  <sheetData>
    <row r="2" spans="1:5" x14ac:dyDescent="0.3">
      <c r="A2" s="64">
        <v>1</v>
      </c>
      <c r="B2" s="64" t="s">
        <v>234</v>
      </c>
    </row>
    <row r="3" spans="1:5" x14ac:dyDescent="0.3">
      <c r="A3" s="64"/>
    </row>
    <row r="4" spans="1:5" x14ac:dyDescent="0.3">
      <c r="A4" s="78">
        <v>2</v>
      </c>
    </row>
    <row r="5" spans="1:5" x14ac:dyDescent="0.3">
      <c r="A5" s="78"/>
      <c r="E5" s="65" t="s">
        <v>235</v>
      </c>
    </row>
  </sheetData>
  <mergeCells count="1">
    <mergeCell ref="A4:A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L2" sqref="L2"/>
    </sheetView>
  </sheetViews>
  <sheetFormatPr defaultRowHeight="16.5" x14ac:dyDescent="0.3"/>
  <cols>
    <col min="1" max="2" width="9" style="1"/>
    <col min="3" max="3" width="12.25" style="1" customWidth="1"/>
    <col min="4" max="4" width="14" style="1" bestFit="1" customWidth="1"/>
    <col min="5" max="5" width="11" style="1" customWidth="1"/>
    <col min="6" max="6" width="9" style="1"/>
    <col min="7" max="7" width="11" style="1" bestFit="1" customWidth="1"/>
    <col min="8" max="8" width="11" style="1" customWidth="1"/>
    <col min="9" max="16384" width="9" style="1"/>
  </cols>
  <sheetData>
    <row r="1" spans="1:9" ht="19.5" x14ac:dyDescent="0.3">
      <c r="A1" s="66" t="s">
        <v>33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11" t="s">
        <v>0</v>
      </c>
      <c r="B3" s="11" t="s">
        <v>1</v>
      </c>
      <c r="C3" s="11" t="s">
        <v>2</v>
      </c>
      <c r="D3" s="11" t="s">
        <v>3</v>
      </c>
      <c r="E3" s="11" t="s">
        <v>22</v>
      </c>
      <c r="F3" s="11" t="s">
        <v>4</v>
      </c>
      <c r="G3" s="11" t="s">
        <v>5</v>
      </c>
      <c r="H3" s="11" t="s">
        <v>6</v>
      </c>
      <c r="I3" s="11" t="s">
        <v>7</v>
      </c>
    </row>
    <row r="4" spans="1:9" x14ac:dyDescent="0.3">
      <c r="A4" s="10" t="s">
        <v>8</v>
      </c>
      <c r="B4" s="10" t="s">
        <v>9</v>
      </c>
      <c r="C4" s="12" t="s">
        <v>23</v>
      </c>
      <c r="D4" s="15">
        <v>42857</v>
      </c>
      <c r="E4" s="13">
        <v>1068480</v>
      </c>
      <c r="F4" s="10">
        <v>5</v>
      </c>
      <c r="G4" s="10" t="s">
        <v>10</v>
      </c>
      <c r="H4" s="13">
        <v>5342400</v>
      </c>
      <c r="I4" s="14">
        <v>2</v>
      </c>
    </row>
    <row r="5" spans="1:9" x14ac:dyDescent="0.3">
      <c r="A5" s="10" t="s">
        <v>11</v>
      </c>
      <c r="B5" s="10" t="s">
        <v>12</v>
      </c>
      <c r="C5" s="12" t="s">
        <v>24</v>
      </c>
      <c r="D5" s="15">
        <v>42860</v>
      </c>
      <c r="E5" s="13">
        <v>78000</v>
      </c>
      <c r="F5" s="10">
        <v>20</v>
      </c>
      <c r="G5" s="10" t="s">
        <v>13</v>
      </c>
      <c r="H5" s="13">
        <v>1560000</v>
      </c>
      <c r="I5" s="14">
        <v>6</v>
      </c>
    </row>
    <row r="6" spans="1:9" x14ac:dyDescent="0.3">
      <c r="A6" s="10" t="s">
        <v>14</v>
      </c>
      <c r="B6" s="10" t="s">
        <v>9</v>
      </c>
      <c r="C6" s="12" t="s">
        <v>25</v>
      </c>
      <c r="D6" s="15">
        <v>42860</v>
      </c>
      <c r="E6" s="13">
        <v>753300</v>
      </c>
      <c r="F6" s="10">
        <v>9</v>
      </c>
      <c r="G6" s="10" t="s">
        <v>15</v>
      </c>
      <c r="H6" s="13">
        <v>6779700</v>
      </c>
      <c r="I6" s="14">
        <v>1</v>
      </c>
    </row>
    <row r="7" spans="1:9" x14ac:dyDescent="0.3">
      <c r="A7" s="10" t="s">
        <v>16</v>
      </c>
      <c r="B7" s="10" t="s">
        <v>17</v>
      </c>
      <c r="C7" s="12" t="s">
        <v>26</v>
      </c>
      <c r="D7" s="15">
        <v>42861</v>
      </c>
      <c r="E7" s="13">
        <v>119800</v>
      </c>
      <c r="F7" s="10">
        <v>10</v>
      </c>
      <c r="G7" s="10" t="s">
        <v>13</v>
      </c>
      <c r="H7" s="13">
        <v>1198000</v>
      </c>
      <c r="I7" s="14">
        <v>8</v>
      </c>
    </row>
    <row r="8" spans="1:9" x14ac:dyDescent="0.3">
      <c r="A8" s="10" t="s">
        <v>18</v>
      </c>
      <c r="B8" s="10" t="s">
        <v>17</v>
      </c>
      <c r="C8" s="12" t="s">
        <v>27</v>
      </c>
      <c r="D8" s="15">
        <v>42858</v>
      </c>
      <c r="E8" s="13">
        <v>122000</v>
      </c>
      <c r="F8" s="10">
        <v>22</v>
      </c>
      <c r="G8" s="10" t="s">
        <v>10</v>
      </c>
      <c r="H8" s="13">
        <v>2684000</v>
      </c>
      <c r="I8" s="14">
        <v>3</v>
      </c>
    </row>
    <row r="9" spans="1:9" x14ac:dyDescent="0.3">
      <c r="A9" s="10" t="s">
        <v>19</v>
      </c>
      <c r="B9" s="10" t="s">
        <v>28</v>
      </c>
      <c r="C9" s="12" t="s">
        <v>29</v>
      </c>
      <c r="D9" s="15">
        <v>42859</v>
      </c>
      <c r="E9" s="13">
        <v>80000</v>
      </c>
      <c r="F9" s="10">
        <v>15</v>
      </c>
      <c r="G9" s="10" t="s">
        <v>13</v>
      </c>
      <c r="H9" s="13">
        <v>1200000</v>
      </c>
      <c r="I9" s="14">
        <v>7</v>
      </c>
    </row>
    <row r="10" spans="1:9" x14ac:dyDescent="0.3">
      <c r="A10" s="10" t="s">
        <v>20</v>
      </c>
      <c r="B10" s="10" t="s">
        <v>12</v>
      </c>
      <c r="C10" s="12" t="s">
        <v>30</v>
      </c>
      <c r="D10" s="15">
        <v>42858</v>
      </c>
      <c r="E10" s="13">
        <v>101200</v>
      </c>
      <c r="F10" s="10">
        <v>20</v>
      </c>
      <c r="G10" s="10" t="s">
        <v>15</v>
      </c>
      <c r="H10" s="13">
        <v>2024000</v>
      </c>
      <c r="I10" s="14">
        <v>4</v>
      </c>
    </row>
    <row r="11" spans="1:9" x14ac:dyDescent="0.3">
      <c r="A11" s="10" t="s">
        <v>21</v>
      </c>
      <c r="B11" s="10" t="s">
        <v>17</v>
      </c>
      <c r="C11" s="12" t="s">
        <v>31</v>
      </c>
      <c r="D11" s="15">
        <v>42857</v>
      </c>
      <c r="E11" s="13">
        <v>227050</v>
      </c>
      <c r="F11" s="10">
        <v>7</v>
      </c>
      <c r="G11" s="10" t="s">
        <v>10</v>
      </c>
      <c r="H11" s="13">
        <v>1589350</v>
      </c>
      <c r="I11" s="14">
        <v>5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L19" sqref="L19"/>
    </sheetView>
  </sheetViews>
  <sheetFormatPr defaultRowHeight="16.5" x14ac:dyDescent="0.3"/>
  <sheetData>
    <row r="1" spans="1:7" ht="17.25" x14ac:dyDescent="0.3">
      <c r="A1" s="67" t="s">
        <v>34</v>
      </c>
      <c r="B1" s="67"/>
      <c r="C1" s="67"/>
      <c r="D1" s="67"/>
      <c r="E1" s="67"/>
      <c r="F1" s="67"/>
      <c r="G1" s="67"/>
    </row>
    <row r="2" spans="1:7" x14ac:dyDescent="0.3">
      <c r="A2" s="16"/>
      <c r="B2" s="17"/>
      <c r="C2" s="17"/>
      <c r="D2" s="17"/>
      <c r="E2" s="17"/>
      <c r="F2" s="17"/>
      <c r="G2" s="17"/>
    </row>
    <row r="3" spans="1:7" x14ac:dyDescent="0.3">
      <c r="A3" s="18" t="s">
        <v>35</v>
      </c>
      <c r="B3" s="18" t="s">
        <v>36</v>
      </c>
      <c r="C3" s="18" t="s">
        <v>37</v>
      </c>
      <c r="D3" s="18" t="s">
        <v>38</v>
      </c>
      <c r="E3" s="18" t="s">
        <v>39</v>
      </c>
      <c r="F3" s="18" t="s">
        <v>40</v>
      </c>
      <c r="G3" s="18" t="s">
        <v>41</v>
      </c>
    </row>
    <row r="4" spans="1:7" x14ac:dyDescent="0.3">
      <c r="A4" s="18">
        <v>23001</v>
      </c>
      <c r="B4" s="18">
        <v>86</v>
      </c>
      <c r="C4" s="18">
        <v>84</v>
      </c>
      <c r="D4" s="18">
        <v>88</v>
      </c>
      <c r="E4" s="19">
        <v>258</v>
      </c>
      <c r="F4" s="19">
        <v>86</v>
      </c>
      <c r="G4" s="19">
        <v>2</v>
      </c>
    </row>
    <row r="5" spans="1:7" x14ac:dyDescent="0.3">
      <c r="A5" s="18">
        <v>23002</v>
      </c>
      <c r="B5" s="18">
        <v>70</v>
      </c>
      <c r="C5" s="18">
        <v>72</v>
      </c>
      <c r="D5" s="18">
        <v>68</v>
      </c>
      <c r="E5" s="19">
        <v>210</v>
      </c>
      <c r="F5" s="19">
        <v>70</v>
      </c>
      <c r="G5" s="19">
        <v>6</v>
      </c>
    </row>
    <row r="6" spans="1:7" x14ac:dyDescent="0.3">
      <c r="A6" s="18">
        <v>23003</v>
      </c>
      <c r="B6" s="18">
        <v>46</v>
      </c>
      <c r="C6" s="18">
        <v>58</v>
      </c>
      <c r="D6" s="18">
        <v>67</v>
      </c>
      <c r="E6" s="19">
        <v>171</v>
      </c>
      <c r="F6" s="19">
        <v>57</v>
      </c>
      <c r="G6" s="19">
        <v>9</v>
      </c>
    </row>
    <row r="7" spans="1:7" x14ac:dyDescent="0.3">
      <c r="A7" s="18">
        <v>23004</v>
      </c>
      <c r="B7" s="18">
        <v>88</v>
      </c>
      <c r="C7" s="18">
        <v>86</v>
      </c>
      <c r="D7" s="18">
        <v>84</v>
      </c>
      <c r="E7" s="19">
        <v>258</v>
      </c>
      <c r="F7" s="19">
        <v>86</v>
      </c>
      <c r="G7" s="19">
        <v>2</v>
      </c>
    </row>
    <row r="8" spans="1:7" x14ac:dyDescent="0.3">
      <c r="A8" s="18">
        <v>23005</v>
      </c>
      <c r="B8" s="18">
        <v>94</v>
      </c>
      <c r="C8" s="18">
        <v>93</v>
      </c>
      <c r="D8" s="18">
        <v>89</v>
      </c>
      <c r="E8" s="19">
        <v>276</v>
      </c>
      <c r="F8" s="19">
        <v>92</v>
      </c>
      <c r="G8" s="19">
        <v>1</v>
      </c>
    </row>
    <row r="9" spans="1:7" x14ac:dyDescent="0.3">
      <c r="A9" s="18">
        <v>23006</v>
      </c>
      <c r="B9" s="18">
        <v>63</v>
      </c>
      <c r="C9" s="18">
        <v>75</v>
      </c>
      <c r="D9" s="18">
        <v>72</v>
      </c>
      <c r="E9" s="19">
        <v>210</v>
      </c>
      <c r="F9" s="19">
        <v>70</v>
      </c>
      <c r="G9" s="19">
        <v>6</v>
      </c>
    </row>
    <row r="10" spans="1:7" x14ac:dyDescent="0.3">
      <c r="A10" s="18">
        <v>23007</v>
      </c>
      <c r="B10" s="20">
        <v>57</v>
      </c>
      <c r="C10" s="20">
        <v>68</v>
      </c>
      <c r="D10" s="20">
        <v>70</v>
      </c>
      <c r="E10" s="19">
        <v>195</v>
      </c>
      <c r="F10" s="19">
        <v>65</v>
      </c>
      <c r="G10" s="19">
        <v>8</v>
      </c>
    </row>
    <row r="11" spans="1:7" x14ac:dyDescent="0.3">
      <c r="A11" s="18">
        <v>23008</v>
      </c>
      <c r="B11" s="20">
        <v>84</v>
      </c>
      <c r="C11" s="20">
        <v>79</v>
      </c>
      <c r="D11" s="20">
        <v>83</v>
      </c>
      <c r="E11" s="19">
        <v>246</v>
      </c>
      <c r="F11" s="19">
        <v>82</v>
      </c>
      <c r="G11" s="19">
        <v>4</v>
      </c>
    </row>
    <row r="12" spans="1:7" x14ac:dyDescent="0.3">
      <c r="A12" s="18">
        <v>23009</v>
      </c>
      <c r="B12" s="20">
        <v>79</v>
      </c>
      <c r="C12" s="20">
        <v>87</v>
      </c>
      <c r="D12" s="20">
        <v>80</v>
      </c>
      <c r="E12" s="19">
        <v>246</v>
      </c>
      <c r="F12" s="19">
        <v>82</v>
      </c>
      <c r="G12" s="19">
        <v>4</v>
      </c>
    </row>
  </sheetData>
  <mergeCells count="1">
    <mergeCell ref="A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defaultRowHeight="16.5" x14ac:dyDescent="0.3"/>
  <sheetData>
    <row r="1" spans="1:7" ht="17.25" x14ac:dyDescent="0.3">
      <c r="A1" s="67" t="s">
        <v>34</v>
      </c>
      <c r="B1" s="67"/>
      <c r="C1" s="67"/>
      <c r="D1" s="67"/>
      <c r="E1" s="67"/>
      <c r="F1" s="67"/>
      <c r="G1" s="67"/>
    </row>
    <row r="2" spans="1:7" x14ac:dyDescent="0.3">
      <c r="A2" s="16"/>
      <c r="B2" s="17"/>
      <c r="C2" s="17"/>
      <c r="D2" s="17"/>
      <c r="E2" s="17"/>
      <c r="F2" s="17"/>
      <c r="G2" s="17"/>
    </row>
    <row r="3" spans="1:7" x14ac:dyDescent="0.3">
      <c r="A3" s="18" t="s">
        <v>35</v>
      </c>
      <c r="B3" s="18" t="s">
        <v>36</v>
      </c>
      <c r="C3" s="18" t="s">
        <v>37</v>
      </c>
      <c r="D3" s="18" t="s">
        <v>38</v>
      </c>
      <c r="E3" s="18" t="s">
        <v>39</v>
      </c>
      <c r="F3" s="18" t="s">
        <v>40</v>
      </c>
      <c r="G3" s="18" t="s">
        <v>41</v>
      </c>
    </row>
    <row r="4" spans="1:7" x14ac:dyDescent="0.3">
      <c r="A4" s="18">
        <v>23001</v>
      </c>
      <c r="B4" s="18">
        <v>86</v>
      </c>
      <c r="C4" s="18">
        <v>84</v>
      </c>
      <c r="D4" s="18">
        <v>88</v>
      </c>
      <c r="E4" s="19">
        <v>258</v>
      </c>
      <c r="F4" s="19">
        <v>86</v>
      </c>
      <c r="G4" s="19">
        <v>2</v>
      </c>
    </row>
    <row r="5" spans="1:7" x14ac:dyDescent="0.3">
      <c r="A5" s="18">
        <v>23002</v>
      </c>
      <c r="B5" s="18">
        <v>70</v>
      </c>
      <c r="C5" s="18">
        <v>72</v>
      </c>
      <c r="D5" s="18">
        <v>68</v>
      </c>
      <c r="E5" s="19">
        <v>210</v>
      </c>
      <c r="F5" s="19">
        <v>70</v>
      </c>
      <c r="G5" s="19">
        <v>6</v>
      </c>
    </row>
    <row r="6" spans="1:7" x14ac:dyDescent="0.3">
      <c r="A6" s="18">
        <v>23003</v>
      </c>
      <c r="B6" s="18">
        <v>46</v>
      </c>
      <c r="C6" s="18">
        <v>58</v>
      </c>
      <c r="D6" s="18">
        <v>67</v>
      </c>
      <c r="E6" s="19">
        <v>171</v>
      </c>
      <c r="F6" s="19">
        <v>57</v>
      </c>
      <c r="G6" s="19">
        <v>9</v>
      </c>
    </row>
    <row r="7" spans="1:7" x14ac:dyDescent="0.3">
      <c r="A7" s="18">
        <v>23004</v>
      </c>
      <c r="B7" s="18">
        <v>88</v>
      </c>
      <c r="C7" s="18">
        <v>86</v>
      </c>
      <c r="D7" s="18">
        <v>84</v>
      </c>
      <c r="E7" s="19">
        <v>258</v>
      </c>
      <c r="F7" s="19">
        <v>86</v>
      </c>
      <c r="G7" s="19">
        <v>2</v>
      </c>
    </row>
    <row r="8" spans="1:7" x14ac:dyDescent="0.3">
      <c r="A8" s="18">
        <v>23005</v>
      </c>
      <c r="B8" s="18">
        <v>94</v>
      </c>
      <c r="C8" s="18">
        <v>93</v>
      </c>
      <c r="D8" s="18">
        <v>89</v>
      </c>
      <c r="E8" s="19">
        <v>276</v>
      </c>
      <c r="F8" s="19">
        <v>92</v>
      </c>
      <c r="G8" s="19">
        <v>1</v>
      </c>
    </row>
    <row r="9" spans="1:7" x14ac:dyDescent="0.3">
      <c r="A9" s="18">
        <v>23006</v>
      </c>
      <c r="B9" s="18">
        <v>63</v>
      </c>
      <c r="C9" s="18">
        <v>75</v>
      </c>
      <c r="D9" s="18">
        <v>72</v>
      </c>
      <c r="E9" s="19">
        <v>210</v>
      </c>
      <c r="F9" s="19">
        <v>70</v>
      </c>
      <c r="G9" s="19">
        <v>6</v>
      </c>
    </row>
    <row r="10" spans="1:7" x14ac:dyDescent="0.3">
      <c r="A10" s="18">
        <v>23007</v>
      </c>
      <c r="B10" s="20">
        <v>57</v>
      </c>
      <c r="C10" s="20">
        <v>68</v>
      </c>
      <c r="D10" s="20">
        <v>70</v>
      </c>
      <c r="E10" s="19">
        <v>195</v>
      </c>
      <c r="F10" s="19">
        <v>65</v>
      </c>
      <c r="G10" s="19">
        <v>8</v>
      </c>
    </row>
    <row r="11" spans="1:7" x14ac:dyDescent="0.3">
      <c r="A11" s="18">
        <v>23008</v>
      </c>
      <c r="B11" s="20">
        <v>84</v>
      </c>
      <c r="C11" s="20">
        <v>79</v>
      </c>
      <c r="D11" s="20">
        <v>83</v>
      </c>
      <c r="E11" s="19">
        <v>246</v>
      </c>
      <c r="F11" s="19">
        <v>82</v>
      </c>
      <c r="G11" s="19">
        <v>4</v>
      </c>
    </row>
    <row r="12" spans="1:7" x14ac:dyDescent="0.3">
      <c r="A12" s="18">
        <v>23009</v>
      </c>
      <c r="B12" s="20">
        <v>79</v>
      </c>
      <c r="C12" s="20">
        <v>87</v>
      </c>
      <c r="D12" s="20">
        <v>80</v>
      </c>
      <c r="E12" s="19">
        <v>246</v>
      </c>
      <c r="F12" s="19">
        <v>82</v>
      </c>
      <c r="G12" s="19">
        <v>4</v>
      </c>
    </row>
  </sheetData>
  <mergeCells count="1">
    <mergeCell ref="A1:G1"/>
  </mergeCells>
  <phoneticPr fontId="2" type="noConversion"/>
  <conditionalFormatting sqref="A4:G12">
    <cfRule type="expression" dxfId="4" priority="1">
      <formula>AND($B4&gt;=70,$C4&gt;=70,$D4&gt;=70)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16" sqref="K16"/>
    </sheetView>
  </sheetViews>
  <sheetFormatPr defaultRowHeight="16.5" x14ac:dyDescent="0.3"/>
  <cols>
    <col min="1" max="5" width="9" style="1"/>
    <col min="6" max="6" width="11.625" style="1" bestFit="1" customWidth="1"/>
    <col min="7" max="16384" width="9" style="1"/>
  </cols>
  <sheetData>
    <row r="1" spans="1:8" x14ac:dyDescent="0.3">
      <c r="A1" s="21" t="s">
        <v>42</v>
      </c>
      <c r="B1" s="22"/>
      <c r="C1" s="21"/>
      <c r="D1" s="21"/>
      <c r="E1" s="21"/>
      <c r="F1" s="21"/>
      <c r="G1" s="21"/>
      <c r="H1" s="21"/>
    </row>
    <row r="2" spans="1:8" x14ac:dyDescent="0.3">
      <c r="A2" s="21"/>
      <c r="B2" s="21"/>
      <c r="C2" s="21"/>
      <c r="D2" s="21"/>
      <c r="E2" s="21"/>
      <c r="F2" s="21"/>
      <c r="G2" s="23"/>
      <c r="H2" s="21"/>
    </row>
    <row r="3" spans="1:8" x14ac:dyDescent="0.3">
      <c r="A3" s="21" t="s">
        <v>43</v>
      </c>
      <c r="B3" s="21" t="s">
        <v>44</v>
      </c>
      <c r="C3" s="21" t="s">
        <v>45</v>
      </c>
      <c r="D3" s="21" t="s">
        <v>46</v>
      </c>
      <c r="E3" s="21" t="s">
        <v>47</v>
      </c>
      <c r="F3" s="21" t="s">
        <v>48</v>
      </c>
      <c r="G3" s="21" t="s">
        <v>49</v>
      </c>
      <c r="H3" s="21" t="s">
        <v>50</v>
      </c>
    </row>
    <row r="4" spans="1:8" x14ac:dyDescent="0.3">
      <c r="A4" s="21" t="s">
        <v>51</v>
      </c>
      <c r="B4" s="21" t="s">
        <v>52</v>
      </c>
      <c r="C4" s="21">
        <v>97</v>
      </c>
      <c r="D4" s="21">
        <v>100</v>
      </c>
      <c r="E4" s="21">
        <v>78</v>
      </c>
      <c r="F4" s="21">
        <v>100</v>
      </c>
      <c r="G4" s="21">
        <v>76</v>
      </c>
      <c r="H4" s="21">
        <v>90.2</v>
      </c>
    </row>
    <row r="5" spans="1:8" x14ac:dyDescent="0.3">
      <c r="A5" s="21" t="s">
        <v>53</v>
      </c>
      <c r="B5" s="21" t="s">
        <v>54</v>
      </c>
      <c r="C5" s="21">
        <v>87</v>
      </c>
      <c r="D5" s="21">
        <v>87</v>
      </c>
      <c r="E5" s="21">
        <v>69</v>
      </c>
      <c r="F5" s="21">
        <v>98</v>
      </c>
      <c r="G5" s="21">
        <v>100</v>
      </c>
      <c r="H5" s="21">
        <v>88.2</v>
      </c>
    </row>
    <row r="6" spans="1:8" x14ac:dyDescent="0.3">
      <c r="A6" s="21" t="s">
        <v>55</v>
      </c>
      <c r="B6" s="21" t="s">
        <v>56</v>
      </c>
      <c r="C6" s="21">
        <v>66</v>
      </c>
      <c r="D6" s="21">
        <v>78</v>
      </c>
      <c r="E6" s="21">
        <v>59</v>
      </c>
      <c r="F6" s="21">
        <v>96</v>
      </c>
      <c r="G6" s="21">
        <v>89</v>
      </c>
      <c r="H6" s="21">
        <v>77.599999999999994</v>
      </c>
    </row>
    <row r="7" spans="1:8" x14ac:dyDescent="0.3">
      <c r="A7" s="21" t="s">
        <v>57</v>
      </c>
      <c r="B7" s="21" t="s">
        <v>58</v>
      </c>
      <c r="C7" s="21">
        <v>86</v>
      </c>
      <c r="D7" s="21">
        <v>92</v>
      </c>
      <c r="E7" s="21">
        <v>68</v>
      </c>
      <c r="F7" s="21">
        <v>94</v>
      </c>
      <c r="G7" s="21">
        <v>98</v>
      </c>
      <c r="H7" s="21">
        <v>87.6</v>
      </c>
    </row>
    <row r="8" spans="1:8" x14ac:dyDescent="0.3">
      <c r="A8" s="21" t="s">
        <v>59</v>
      </c>
      <c r="B8" s="21" t="s">
        <v>60</v>
      </c>
      <c r="C8" s="21">
        <v>98</v>
      </c>
      <c r="D8" s="21">
        <v>86</v>
      </c>
      <c r="E8" s="21">
        <v>88</v>
      </c>
      <c r="F8" s="21">
        <v>98</v>
      </c>
      <c r="G8" s="21">
        <v>96</v>
      </c>
      <c r="H8" s="21">
        <v>93.2</v>
      </c>
    </row>
    <row r="9" spans="1:8" x14ac:dyDescent="0.3">
      <c r="A9" s="21" t="s">
        <v>61</v>
      </c>
      <c r="B9" s="21" t="s">
        <v>62</v>
      </c>
      <c r="C9" s="21">
        <v>85</v>
      </c>
      <c r="D9" s="21">
        <v>75</v>
      </c>
      <c r="E9" s="21">
        <v>78</v>
      </c>
      <c r="F9" s="21">
        <v>88</v>
      </c>
      <c r="G9" s="21">
        <v>100</v>
      </c>
      <c r="H9" s="21">
        <v>85.2</v>
      </c>
    </row>
    <row r="10" spans="1:8" x14ac:dyDescent="0.3">
      <c r="A10" s="21" t="s">
        <v>63</v>
      </c>
      <c r="B10" s="21" t="s">
        <v>54</v>
      </c>
      <c r="C10" s="21">
        <v>100</v>
      </c>
      <c r="D10" s="21">
        <v>94</v>
      </c>
      <c r="E10" s="21">
        <v>56</v>
      </c>
      <c r="F10" s="21">
        <v>79</v>
      </c>
      <c r="G10" s="21">
        <v>96</v>
      </c>
      <c r="H10" s="21">
        <v>85</v>
      </c>
    </row>
    <row r="11" spans="1:8" x14ac:dyDescent="0.3">
      <c r="A11" s="21" t="s">
        <v>64</v>
      </c>
      <c r="B11" s="21"/>
      <c r="C11" s="24">
        <v>88.428571428571431</v>
      </c>
      <c r="D11" s="24">
        <v>87.428571428571431</v>
      </c>
      <c r="E11" s="24">
        <v>70.857142857142861</v>
      </c>
      <c r="F11" s="24">
        <v>93.285714285714292</v>
      </c>
      <c r="G11" s="24">
        <v>93.571428571428569</v>
      </c>
      <c r="H11" s="24">
        <v>86.714285714285708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6.5" x14ac:dyDescent="0.3"/>
  <cols>
    <col min="1" max="1" width="7.125" style="1" customWidth="1"/>
    <col min="2" max="2" width="8.125" style="1" customWidth="1"/>
    <col min="3" max="5" width="9" style="1"/>
    <col min="6" max="6" width="11.625" style="1" bestFit="1" customWidth="1"/>
    <col min="7" max="7" width="9" style="1"/>
    <col min="8" max="8" width="5.5" style="1" customWidth="1"/>
    <col min="9" max="16384" width="9" style="1"/>
  </cols>
  <sheetData>
    <row r="1" spans="1:8" x14ac:dyDescent="0.3">
      <c r="A1" s="21" t="s">
        <v>42</v>
      </c>
      <c r="B1" s="22"/>
      <c r="C1" s="21"/>
      <c r="D1" s="21"/>
      <c r="E1" s="21"/>
      <c r="F1" s="21"/>
      <c r="G1" s="21"/>
      <c r="H1" s="21"/>
    </row>
    <row r="2" spans="1:8" x14ac:dyDescent="0.3">
      <c r="A2" s="21"/>
      <c r="B2" s="21"/>
      <c r="C2" s="21"/>
      <c r="D2" s="21"/>
      <c r="E2" s="21"/>
      <c r="F2" s="21"/>
      <c r="G2" s="23"/>
      <c r="H2" s="21"/>
    </row>
    <row r="3" spans="1:8" ht="17.25" thickBot="1" x14ac:dyDescent="0.35">
      <c r="A3" s="25" t="s">
        <v>43</v>
      </c>
      <c r="B3" s="25" t="s">
        <v>44</v>
      </c>
      <c r="C3" s="25" t="s">
        <v>45</v>
      </c>
      <c r="D3" s="25" t="s">
        <v>65</v>
      </c>
      <c r="E3" s="25" t="s">
        <v>66</v>
      </c>
      <c r="F3" s="25" t="s">
        <v>67</v>
      </c>
      <c r="G3" s="25" t="s">
        <v>68</v>
      </c>
      <c r="H3" s="25" t="s">
        <v>69</v>
      </c>
    </row>
    <row r="4" spans="1:8" x14ac:dyDescent="0.3">
      <c r="A4" s="26" t="s">
        <v>70</v>
      </c>
      <c r="B4" s="26" t="s">
        <v>71</v>
      </c>
      <c r="C4" s="26">
        <v>97</v>
      </c>
      <c r="D4" s="26">
        <v>100</v>
      </c>
      <c r="E4" s="26">
        <v>78</v>
      </c>
      <c r="F4" s="26">
        <v>100</v>
      </c>
      <c r="G4" s="26">
        <v>76</v>
      </c>
      <c r="H4" s="26">
        <v>90.2</v>
      </c>
    </row>
    <row r="5" spans="1:8" x14ac:dyDescent="0.3">
      <c r="A5" s="26" t="s">
        <v>72</v>
      </c>
      <c r="B5" s="26" t="s">
        <v>73</v>
      </c>
      <c r="C5" s="26">
        <v>87</v>
      </c>
      <c r="D5" s="26">
        <v>87</v>
      </c>
      <c r="E5" s="26">
        <v>69</v>
      </c>
      <c r="F5" s="26">
        <v>98</v>
      </c>
      <c r="G5" s="26">
        <v>100</v>
      </c>
      <c r="H5" s="26">
        <v>88.2</v>
      </c>
    </row>
    <row r="6" spans="1:8" x14ac:dyDescent="0.3">
      <c r="A6" s="26" t="s">
        <v>74</v>
      </c>
      <c r="B6" s="26" t="s">
        <v>56</v>
      </c>
      <c r="C6" s="26">
        <v>66</v>
      </c>
      <c r="D6" s="26">
        <v>78</v>
      </c>
      <c r="E6" s="26">
        <v>59</v>
      </c>
      <c r="F6" s="26">
        <v>96</v>
      </c>
      <c r="G6" s="26">
        <v>89</v>
      </c>
      <c r="H6" s="26">
        <v>77.599999999999994</v>
      </c>
    </row>
    <row r="7" spans="1:8" x14ac:dyDescent="0.3">
      <c r="A7" s="26" t="s">
        <v>75</v>
      </c>
      <c r="B7" s="26" t="s">
        <v>76</v>
      </c>
      <c r="C7" s="26">
        <v>86</v>
      </c>
      <c r="D7" s="26">
        <v>92</v>
      </c>
      <c r="E7" s="26">
        <v>68</v>
      </c>
      <c r="F7" s="26">
        <v>94</v>
      </c>
      <c r="G7" s="26">
        <v>98</v>
      </c>
      <c r="H7" s="26">
        <v>87.6</v>
      </c>
    </row>
    <row r="8" spans="1:8" x14ac:dyDescent="0.3">
      <c r="A8" s="26" t="s">
        <v>77</v>
      </c>
      <c r="B8" s="26" t="s">
        <v>78</v>
      </c>
      <c r="C8" s="26">
        <v>98</v>
      </c>
      <c r="D8" s="26">
        <v>86</v>
      </c>
      <c r="E8" s="26">
        <v>88</v>
      </c>
      <c r="F8" s="26">
        <v>98</v>
      </c>
      <c r="G8" s="26">
        <v>96</v>
      </c>
      <c r="H8" s="26">
        <v>93.2</v>
      </c>
    </row>
    <row r="9" spans="1:8" x14ac:dyDescent="0.3">
      <c r="A9" s="26" t="s">
        <v>79</v>
      </c>
      <c r="B9" s="26" t="s">
        <v>80</v>
      </c>
      <c r="C9" s="26">
        <v>85</v>
      </c>
      <c r="D9" s="26">
        <v>75</v>
      </c>
      <c r="E9" s="26">
        <v>78</v>
      </c>
      <c r="F9" s="26">
        <v>88</v>
      </c>
      <c r="G9" s="26">
        <v>100</v>
      </c>
      <c r="H9" s="26">
        <v>85.2</v>
      </c>
    </row>
    <row r="10" spans="1:8" x14ac:dyDescent="0.3">
      <c r="A10" s="26" t="s">
        <v>81</v>
      </c>
      <c r="B10" s="26" t="s">
        <v>73</v>
      </c>
      <c r="C10" s="26">
        <v>100</v>
      </c>
      <c r="D10" s="26">
        <v>94</v>
      </c>
      <c r="E10" s="26">
        <v>56</v>
      </c>
      <c r="F10" s="26">
        <v>79</v>
      </c>
      <c r="G10" s="26">
        <v>96</v>
      </c>
      <c r="H10" s="26">
        <v>85</v>
      </c>
    </row>
    <row r="11" spans="1:8" x14ac:dyDescent="0.3">
      <c r="A11" s="26" t="s">
        <v>40</v>
      </c>
      <c r="B11" s="26"/>
      <c r="C11" s="27">
        <v>88.428571428571431</v>
      </c>
      <c r="D11" s="27">
        <v>87.428571428571431</v>
      </c>
      <c r="E11" s="27">
        <v>70.857142857142861</v>
      </c>
      <c r="F11" s="27">
        <v>93.285714285714292</v>
      </c>
      <c r="G11" s="27">
        <v>93.571428571428569</v>
      </c>
      <c r="H11" s="27">
        <v>86.714285714285708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L26" sqref="L26"/>
    </sheetView>
  </sheetViews>
  <sheetFormatPr defaultRowHeight="16.5" x14ac:dyDescent="0.3"/>
  <cols>
    <col min="1" max="1" width="13" bestFit="1" customWidth="1"/>
  </cols>
  <sheetData>
    <row r="1" spans="1:7" ht="20.25" x14ac:dyDescent="0.35">
      <c r="A1" s="68" t="s">
        <v>82</v>
      </c>
      <c r="B1" s="68"/>
      <c r="C1" s="68"/>
      <c r="D1" s="68"/>
      <c r="E1" s="68"/>
      <c r="F1" s="68"/>
      <c r="G1" s="68"/>
    </row>
    <row r="2" spans="1:7" x14ac:dyDescent="0.3">
      <c r="A2" s="22"/>
      <c r="B2" s="22"/>
      <c r="C2" s="22"/>
      <c r="D2" s="22"/>
      <c r="E2" s="22"/>
      <c r="F2" s="22"/>
      <c r="G2" s="28" t="s">
        <v>83</v>
      </c>
    </row>
    <row r="3" spans="1:7" x14ac:dyDescent="0.3">
      <c r="A3" s="29"/>
      <c r="B3" s="29"/>
      <c r="C3" s="69"/>
      <c r="D3" s="69"/>
      <c r="E3" s="69"/>
      <c r="F3" s="29"/>
      <c r="G3" s="29"/>
    </row>
    <row r="4" spans="1:7" x14ac:dyDescent="0.3">
      <c r="A4" s="30" t="s">
        <v>84</v>
      </c>
      <c r="B4" s="30" t="s">
        <v>85</v>
      </c>
      <c r="C4" s="30" t="s">
        <v>86</v>
      </c>
      <c r="D4" s="30" t="s">
        <v>87</v>
      </c>
      <c r="E4" s="30" t="s">
        <v>88</v>
      </c>
      <c r="F4" s="30" t="s">
        <v>89</v>
      </c>
      <c r="G4" s="30" t="s">
        <v>90</v>
      </c>
    </row>
    <row r="5" spans="1:7" x14ac:dyDescent="0.3">
      <c r="A5" s="31" t="s">
        <v>91</v>
      </c>
      <c r="B5" s="31" t="s">
        <v>92</v>
      </c>
      <c r="C5" s="31">
        <v>25</v>
      </c>
      <c r="D5" s="31">
        <v>34</v>
      </c>
      <c r="E5" s="31">
        <v>59</v>
      </c>
      <c r="F5" s="31">
        <v>41</v>
      </c>
      <c r="G5" s="31">
        <v>18</v>
      </c>
    </row>
    <row r="6" spans="1:7" x14ac:dyDescent="0.3">
      <c r="A6" s="31" t="s">
        <v>93</v>
      </c>
      <c r="B6" s="31" t="s">
        <v>94</v>
      </c>
      <c r="C6" s="31">
        <v>12</v>
      </c>
      <c r="D6" s="31">
        <v>152</v>
      </c>
      <c r="E6" s="31">
        <v>164</v>
      </c>
      <c r="F6" s="31">
        <v>123</v>
      </c>
      <c r="G6" s="31">
        <v>41</v>
      </c>
    </row>
    <row r="7" spans="1:7" x14ac:dyDescent="0.3">
      <c r="A7" s="31" t="s">
        <v>95</v>
      </c>
      <c r="B7" s="31" t="s">
        <v>94</v>
      </c>
      <c r="C7" s="31">
        <v>14</v>
      </c>
      <c r="D7" s="31">
        <v>37</v>
      </c>
      <c r="E7" s="31">
        <v>51</v>
      </c>
      <c r="F7" s="31">
        <v>43</v>
      </c>
      <c r="G7" s="31">
        <v>8</v>
      </c>
    </row>
    <row r="8" spans="1:7" x14ac:dyDescent="0.3">
      <c r="A8" s="31" t="s">
        <v>96</v>
      </c>
      <c r="B8" s="31" t="s">
        <v>92</v>
      </c>
      <c r="C8" s="31">
        <v>78</v>
      </c>
      <c r="D8" s="31">
        <v>789</v>
      </c>
      <c r="E8" s="31">
        <v>867</v>
      </c>
      <c r="F8" s="31">
        <v>934</v>
      </c>
      <c r="G8" s="31">
        <v>-67</v>
      </c>
    </row>
    <row r="9" spans="1:7" x14ac:dyDescent="0.3">
      <c r="A9" s="31" t="s">
        <v>97</v>
      </c>
      <c r="B9" s="31" t="s">
        <v>94</v>
      </c>
      <c r="C9" s="31">
        <v>2</v>
      </c>
      <c r="D9" s="31">
        <v>182</v>
      </c>
      <c r="E9" s="31">
        <v>184</v>
      </c>
      <c r="F9" s="31">
        <v>202</v>
      </c>
      <c r="G9" s="31">
        <v>-18</v>
      </c>
    </row>
    <row r="10" spans="1:7" x14ac:dyDescent="0.3">
      <c r="A10" s="31" t="s">
        <v>98</v>
      </c>
      <c r="B10" s="31" t="s">
        <v>92</v>
      </c>
      <c r="C10" s="31">
        <v>5</v>
      </c>
      <c r="D10" s="31">
        <v>99</v>
      </c>
      <c r="E10" s="31">
        <v>104</v>
      </c>
      <c r="F10" s="31">
        <v>79</v>
      </c>
      <c r="G10" s="31">
        <v>25</v>
      </c>
    </row>
    <row r="11" spans="1:7" x14ac:dyDescent="0.3">
      <c r="A11" s="31" t="s">
        <v>99</v>
      </c>
      <c r="B11" s="31" t="s">
        <v>100</v>
      </c>
      <c r="C11" s="31">
        <v>47</v>
      </c>
      <c r="D11" s="31">
        <v>698</v>
      </c>
      <c r="E11" s="31">
        <v>745</v>
      </c>
      <c r="F11" s="31">
        <v>854</v>
      </c>
      <c r="G11" s="31">
        <v>-109</v>
      </c>
    </row>
    <row r="12" spans="1:7" x14ac:dyDescent="0.3">
      <c r="A12" s="31" t="s">
        <v>101</v>
      </c>
      <c r="B12" s="31" t="s">
        <v>102</v>
      </c>
      <c r="C12" s="31">
        <v>3</v>
      </c>
      <c r="D12" s="31">
        <v>3</v>
      </c>
      <c r="E12" s="31">
        <v>6</v>
      </c>
      <c r="F12" s="31">
        <v>5</v>
      </c>
      <c r="G12" s="31">
        <v>1</v>
      </c>
    </row>
    <row r="13" spans="1:7" x14ac:dyDescent="0.3">
      <c r="A13" s="31" t="s">
        <v>103</v>
      </c>
      <c r="B13" s="31" t="s">
        <v>102</v>
      </c>
      <c r="C13" s="31">
        <v>24</v>
      </c>
      <c r="D13" s="31">
        <v>567</v>
      </c>
      <c r="E13" s="31">
        <v>591</v>
      </c>
      <c r="F13" s="31">
        <v>552</v>
      </c>
      <c r="G13" s="31">
        <v>39</v>
      </c>
    </row>
    <row r="14" spans="1:7" x14ac:dyDescent="0.3">
      <c r="A14" s="31" t="s">
        <v>104</v>
      </c>
      <c r="B14" s="31" t="s">
        <v>94</v>
      </c>
      <c r="C14" s="31">
        <v>21</v>
      </c>
      <c r="D14" s="31">
        <v>888</v>
      </c>
      <c r="E14" s="31">
        <v>909</v>
      </c>
      <c r="F14" s="31">
        <v>913</v>
      </c>
      <c r="G14" s="31">
        <v>-4</v>
      </c>
    </row>
    <row r="15" spans="1:7" x14ac:dyDescent="0.3">
      <c r="A15" s="31" t="s">
        <v>105</v>
      </c>
      <c r="B15" s="31" t="s">
        <v>100</v>
      </c>
      <c r="C15" s="31">
        <v>2</v>
      </c>
      <c r="D15" s="31">
        <v>198</v>
      </c>
      <c r="E15" s="31">
        <v>200</v>
      </c>
      <c r="F15" s="31">
        <v>156</v>
      </c>
      <c r="G15" s="31">
        <v>44</v>
      </c>
    </row>
    <row r="16" spans="1:7" x14ac:dyDescent="0.3">
      <c r="A16" s="31" t="s">
        <v>106</v>
      </c>
      <c r="B16" s="31" t="s">
        <v>92</v>
      </c>
      <c r="C16" s="31">
        <v>2</v>
      </c>
      <c r="D16" s="31">
        <v>5</v>
      </c>
      <c r="E16" s="31">
        <v>7</v>
      </c>
      <c r="F16" s="31">
        <v>12</v>
      </c>
      <c r="G16" s="31">
        <v>-5</v>
      </c>
    </row>
    <row r="17" spans="1:7" x14ac:dyDescent="0.3">
      <c r="A17" s="31" t="s">
        <v>107</v>
      </c>
      <c r="B17" s="31" t="s">
        <v>100</v>
      </c>
      <c r="C17" s="31">
        <v>5</v>
      </c>
      <c r="D17" s="31">
        <v>3</v>
      </c>
      <c r="E17" s="31">
        <v>8</v>
      </c>
      <c r="F17" s="31">
        <v>12</v>
      </c>
      <c r="G17" s="31">
        <v>-4</v>
      </c>
    </row>
    <row r="18" spans="1:7" x14ac:dyDescent="0.3">
      <c r="A18" s="31" t="s">
        <v>108</v>
      </c>
      <c r="B18" s="31" t="s">
        <v>94</v>
      </c>
      <c r="C18" s="31">
        <v>779</v>
      </c>
      <c r="D18" s="31">
        <v>1208</v>
      </c>
      <c r="E18" s="31">
        <v>1987</v>
      </c>
      <c r="F18" s="31">
        <v>1704</v>
      </c>
      <c r="G18" s="31">
        <v>283</v>
      </c>
    </row>
    <row r="19" spans="1:7" x14ac:dyDescent="0.3">
      <c r="A19" s="31" t="s">
        <v>109</v>
      </c>
      <c r="B19" s="31" t="s">
        <v>102</v>
      </c>
      <c r="C19" s="31">
        <v>12</v>
      </c>
      <c r="D19" s="31">
        <v>21</v>
      </c>
      <c r="E19" s="31">
        <v>33</v>
      </c>
      <c r="F19" s="31">
        <v>35</v>
      </c>
      <c r="G19" s="31">
        <v>-2</v>
      </c>
    </row>
    <row r="20" spans="1:7" x14ac:dyDescent="0.3">
      <c r="A20" s="31" t="s">
        <v>110</v>
      </c>
      <c r="B20" s="31" t="s">
        <v>94</v>
      </c>
      <c r="C20" s="31">
        <v>7</v>
      </c>
      <c r="D20" s="31">
        <v>4</v>
      </c>
      <c r="E20" s="31">
        <v>11</v>
      </c>
      <c r="F20" s="31">
        <v>8</v>
      </c>
      <c r="G20" s="31">
        <v>3</v>
      </c>
    </row>
    <row r="21" spans="1:7" x14ac:dyDescent="0.3">
      <c r="A21" s="70" t="s">
        <v>111</v>
      </c>
      <c r="B21" s="70"/>
      <c r="C21" s="32">
        <v>1038</v>
      </c>
      <c r="D21" s="32">
        <v>4888</v>
      </c>
      <c r="E21" s="32">
        <v>5926</v>
      </c>
      <c r="F21" s="32">
        <v>5673</v>
      </c>
      <c r="G21" s="32">
        <v>253</v>
      </c>
    </row>
  </sheetData>
  <mergeCells count="3">
    <mergeCell ref="A1:G1"/>
    <mergeCell ref="C3:E3"/>
    <mergeCell ref="A21:B2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1"/>
    </sheetView>
  </sheetViews>
  <sheetFormatPr defaultRowHeight="16.5" x14ac:dyDescent="0.3"/>
  <cols>
    <col min="1" max="1" width="13" bestFit="1" customWidth="1"/>
  </cols>
  <sheetData>
    <row r="1" spans="1:7" ht="20.25" x14ac:dyDescent="0.35">
      <c r="A1" s="68" t="s">
        <v>82</v>
      </c>
      <c r="B1" s="68"/>
      <c r="C1" s="68"/>
      <c r="D1" s="68"/>
      <c r="E1" s="68"/>
      <c r="F1" s="68"/>
      <c r="G1" s="68"/>
    </row>
    <row r="2" spans="1:7" x14ac:dyDescent="0.3">
      <c r="A2" s="22"/>
      <c r="B2" s="22"/>
      <c r="C2" s="22"/>
      <c r="D2" s="22"/>
      <c r="E2" s="22"/>
      <c r="F2" s="22"/>
      <c r="G2" s="28" t="s">
        <v>83</v>
      </c>
    </row>
    <row r="3" spans="1:7" x14ac:dyDescent="0.3">
      <c r="A3" s="29"/>
      <c r="B3" s="29"/>
      <c r="C3" s="69"/>
      <c r="D3" s="69"/>
      <c r="E3" s="69"/>
      <c r="F3" s="29"/>
      <c r="G3" s="29"/>
    </row>
    <row r="4" spans="1:7" x14ac:dyDescent="0.3">
      <c r="A4" s="30" t="s">
        <v>84</v>
      </c>
      <c r="B4" s="30" t="s">
        <v>85</v>
      </c>
      <c r="C4" s="30" t="s">
        <v>86</v>
      </c>
      <c r="D4" s="30" t="s">
        <v>87</v>
      </c>
      <c r="E4" s="30" t="s">
        <v>88</v>
      </c>
      <c r="F4" s="30" t="s">
        <v>89</v>
      </c>
      <c r="G4" s="30" t="s">
        <v>90</v>
      </c>
    </row>
    <row r="5" spans="1:7" x14ac:dyDescent="0.3">
      <c r="A5" s="31" t="s">
        <v>93</v>
      </c>
      <c r="B5" s="31" t="s">
        <v>94</v>
      </c>
      <c r="C5" s="31">
        <v>12</v>
      </c>
      <c r="D5" s="31">
        <v>152</v>
      </c>
      <c r="E5" s="31">
        <v>164</v>
      </c>
      <c r="F5" s="31">
        <v>123</v>
      </c>
      <c r="G5" s="31">
        <v>41</v>
      </c>
    </row>
    <row r="6" spans="1:7" x14ac:dyDescent="0.3">
      <c r="A6" s="31" t="s">
        <v>95</v>
      </c>
      <c r="B6" s="31" t="s">
        <v>94</v>
      </c>
      <c r="C6" s="31">
        <v>14</v>
      </c>
      <c r="D6" s="31">
        <v>37</v>
      </c>
      <c r="E6" s="31">
        <v>51</v>
      </c>
      <c r="F6" s="31">
        <v>43</v>
      </c>
      <c r="G6" s="31">
        <v>8</v>
      </c>
    </row>
    <row r="7" spans="1:7" x14ac:dyDescent="0.3">
      <c r="A7" s="31" t="s">
        <v>97</v>
      </c>
      <c r="B7" s="31" t="s">
        <v>94</v>
      </c>
      <c r="C7" s="31">
        <v>2</v>
      </c>
      <c r="D7" s="31">
        <v>182</v>
      </c>
      <c r="E7" s="31">
        <v>184</v>
      </c>
      <c r="F7" s="31">
        <v>202</v>
      </c>
      <c r="G7" s="31">
        <v>-18</v>
      </c>
    </row>
    <row r="8" spans="1:7" x14ac:dyDescent="0.3">
      <c r="A8" s="31" t="s">
        <v>104</v>
      </c>
      <c r="B8" s="31" t="s">
        <v>94</v>
      </c>
      <c r="C8" s="31">
        <v>21</v>
      </c>
      <c r="D8" s="31">
        <v>888</v>
      </c>
      <c r="E8" s="31">
        <v>909</v>
      </c>
      <c r="F8" s="31">
        <v>913</v>
      </c>
      <c r="G8" s="31">
        <v>-4</v>
      </c>
    </row>
    <row r="9" spans="1:7" x14ac:dyDescent="0.3">
      <c r="A9" s="31" t="s">
        <v>108</v>
      </c>
      <c r="B9" s="31" t="s">
        <v>94</v>
      </c>
      <c r="C9" s="31">
        <v>779</v>
      </c>
      <c r="D9" s="31">
        <v>1208</v>
      </c>
      <c r="E9" s="31">
        <v>1987</v>
      </c>
      <c r="F9" s="31">
        <v>1704</v>
      </c>
      <c r="G9" s="31">
        <v>283</v>
      </c>
    </row>
    <row r="10" spans="1:7" x14ac:dyDescent="0.3">
      <c r="A10" s="31" t="s">
        <v>110</v>
      </c>
      <c r="B10" s="31" t="s">
        <v>94</v>
      </c>
      <c r="C10" s="31">
        <v>7</v>
      </c>
      <c r="D10" s="31">
        <v>4</v>
      </c>
      <c r="E10" s="31">
        <v>11</v>
      </c>
      <c r="F10" s="31">
        <v>8</v>
      </c>
      <c r="G10" s="31">
        <v>3</v>
      </c>
    </row>
    <row r="11" spans="1:7" x14ac:dyDescent="0.3">
      <c r="A11" s="31" t="s">
        <v>91</v>
      </c>
      <c r="B11" s="31" t="s">
        <v>92</v>
      </c>
      <c r="C11" s="31">
        <v>25</v>
      </c>
      <c r="D11" s="31">
        <v>34</v>
      </c>
      <c r="E11" s="31">
        <v>59</v>
      </c>
      <c r="F11" s="31">
        <v>41</v>
      </c>
      <c r="G11" s="31">
        <v>18</v>
      </c>
    </row>
    <row r="12" spans="1:7" x14ac:dyDescent="0.3">
      <c r="A12" s="31" t="s">
        <v>96</v>
      </c>
      <c r="B12" s="31" t="s">
        <v>92</v>
      </c>
      <c r="C12" s="31">
        <v>78</v>
      </c>
      <c r="D12" s="31">
        <v>789</v>
      </c>
      <c r="E12" s="31">
        <v>867</v>
      </c>
      <c r="F12" s="31">
        <v>934</v>
      </c>
      <c r="G12" s="31">
        <v>-67</v>
      </c>
    </row>
    <row r="13" spans="1:7" x14ac:dyDescent="0.3">
      <c r="A13" s="31" t="s">
        <v>98</v>
      </c>
      <c r="B13" s="31" t="s">
        <v>92</v>
      </c>
      <c r="C13" s="31">
        <v>5</v>
      </c>
      <c r="D13" s="31">
        <v>99</v>
      </c>
      <c r="E13" s="31">
        <v>104</v>
      </c>
      <c r="F13" s="31">
        <v>79</v>
      </c>
      <c r="G13" s="31">
        <v>25</v>
      </c>
    </row>
    <row r="14" spans="1:7" x14ac:dyDescent="0.3">
      <c r="A14" s="31" t="s">
        <v>106</v>
      </c>
      <c r="B14" s="31" t="s">
        <v>92</v>
      </c>
      <c r="C14" s="31">
        <v>2</v>
      </c>
      <c r="D14" s="31">
        <v>5</v>
      </c>
      <c r="E14" s="31">
        <v>7</v>
      </c>
      <c r="F14" s="31">
        <v>12</v>
      </c>
      <c r="G14" s="31">
        <v>-5</v>
      </c>
    </row>
    <row r="15" spans="1:7" x14ac:dyDescent="0.3">
      <c r="A15" s="31" t="s">
        <v>99</v>
      </c>
      <c r="B15" s="31" t="s">
        <v>100</v>
      </c>
      <c r="C15" s="31">
        <v>47</v>
      </c>
      <c r="D15" s="31">
        <v>698</v>
      </c>
      <c r="E15" s="31">
        <v>745</v>
      </c>
      <c r="F15" s="31">
        <v>854</v>
      </c>
      <c r="G15" s="31">
        <v>-109</v>
      </c>
    </row>
    <row r="16" spans="1:7" x14ac:dyDescent="0.3">
      <c r="A16" s="31" t="s">
        <v>105</v>
      </c>
      <c r="B16" s="31" t="s">
        <v>100</v>
      </c>
      <c r="C16" s="31">
        <v>2</v>
      </c>
      <c r="D16" s="31">
        <v>198</v>
      </c>
      <c r="E16" s="31">
        <v>200</v>
      </c>
      <c r="F16" s="31">
        <v>156</v>
      </c>
      <c r="G16" s="31">
        <v>44</v>
      </c>
    </row>
    <row r="17" spans="1:7" x14ac:dyDescent="0.3">
      <c r="A17" s="31" t="s">
        <v>107</v>
      </c>
      <c r="B17" s="31" t="s">
        <v>100</v>
      </c>
      <c r="C17" s="31">
        <v>5</v>
      </c>
      <c r="D17" s="31">
        <v>3</v>
      </c>
      <c r="E17" s="31">
        <v>8</v>
      </c>
      <c r="F17" s="31">
        <v>12</v>
      </c>
      <c r="G17" s="31">
        <v>-4</v>
      </c>
    </row>
    <row r="18" spans="1:7" x14ac:dyDescent="0.3">
      <c r="A18" s="31" t="s">
        <v>101</v>
      </c>
      <c r="B18" s="31" t="s">
        <v>102</v>
      </c>
      <c r="C18" s="31">
        <v>3</v>
      </c>
      <c r="D18" s="31">
        <v>3</v>
      </c>
      <c r="E18" s="31">
        <v>6</v>
      </c>
      <c r="F18" s="31">
        <v>5</v>
      </c>
      <c r="G18" s="31">
        <v>1</v>
      </c>
    </row>
    <row r="19" spans="1:7" x14ac:dyDescent="0.3">
      <c r="A19" s="31" t="s">
        <v>103</v>
      </c>
      <c r="B19" s="31" t="s">
        <v>102</v>
      </c>
      <c r="C19" s="31">
        <v>24</v>
      </c>
      <c r="D19" s="31">
        <v>567</v>
      </c>
      <c r="E19" s="31">
        <v>591</v>
      </c>
      <c r="F19" s="31">
        <v>552</v>
      </c>
      <c r="G19" s="31">
        <v>39</v>
      </c>
    </row>
    <row r="20" spans="1:7" x14ac:dyDescent="0.3">
      <c r="A20" s="31" t="s">
        <v>109</v>
      </c>
      <c r="B20" s="31" t="s">
        <v>102</v>
      </c>
      <c r="C20" s="31">
        <v>12</v>
      </c>
      <c r="D20" s="31">
        <v>21</v>
      </c>
      <c r="E20" s="31">
        <v>33</v>
      </c>
      <c r="F20" s="31">
        <v>35</v>
      </c>
      <c r="G20" s="31">
        <v>-2</v>
      </c>
    </row>
    <row r="21" spans="1:7" x14ac:dyDescent="0.3">
      <c r="A21" s="70" t="s">
        <v>111</v>
      </c>
      <c r="B21" s="70"/>
      <c r="C21" s="32">
        <v>1038</v>
      </c>
      <c r="D21" s="32">
        <v>4888</v>
      </c>
      <c r="E21" s="32">
        <v>5926</v>
      </c>
      <c r="F21" s="32">
        <v>5673</v>
      </c>
      <c r="G21" s="32">
        <v>253</v>
      </c>
    </row>
  </sheetData>
  <mergeCells count="3">
    <mergeCell ref="A1:G1"/>
    <mergeCell ref="C3:E3"/>
    <mergeCell ref="A21:B2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L21" sqref="L21"/>
    </sheetView>
  </sheetViews>
  <sheetFormatPr defaultRowHeight="16.5" x14ac:dyDescent="0.3"/>
  <cols>
    <col min="2" max="2" width="11" bestFit="1" customWidth="1"/>
    <col min="4" max="4" width="11.375" bestFit="1" customWidth="1"/>
  </cols>
  <sheetData>
    <row r="1" spans="2:7" ht="26.25" x14ac:dyDescent="0.45">
      <c r="B1" s="71" t="s">
        <v>112</v>
      </c>
      <c r="C1" s="71"/>
      <c r="D1" s="71"/>
      <c r="E1" s="71"/>
      <c r="F1" s="71"/>
      <c r="G1" s="71"/>
    </row>
    <row r="2" spans="2:7" x14ac:dyDescent="0.3">
      <c r="B2" s="33"/>
      <c r="C2" s="33"/>
      <c r="D2" s="33"/>
      <c r="E2" s="33"/>
      <c r="F2" s="33"/>
      <c r="G2" s="33"/>
    </row>
    <row r="3" spans="2:7" x14ac:dyDescent="0.3"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  <c r="G3" s="34" t="s">
        <v>118</v>
      </c>
    </row>
    <row r="4" spans="2:7" x14ac:dyDescent="0.3">
      <c r="B4" s="34" t="s">
        <v>119</v>
      </c>
      <c r="C4" s="34" t="s">
        <v>121</v>
      </c>
      <c r="D4" s="35">
        <v>775</v>
      </c>
      <c r="E4" s="35">
        <f t="shared" ref="E4:E15" si="0">D4*86</f>
        <v>66650</v>
      </c>
      <c r="F4" s="35">
        <f t="shared" ref="F4:F15" si="1">E4*0.05</f>
        <v>3332.5</v>
      </c>
      <c r="G4" s="35">
        <f t="shared" ref="G4:G15" si="2">E4+F4</f>
        <v>69982.5</v>
      </c>
    </row>
    <row r="5" spans="2:7" x14ac:dyDescent="0.3">
      <c r="B5" s="34" t="s">
        <v>122</v>
      </c>
      <c r="C5" s="34" t="s">
        <v>123</v>
      </c>
      <c r="D5" s="35">
        <v>440</v>
      </c>
      <c r="E5" s="35">
        <f t="shared" si="0"/>
        <v>37840</v>
      </c>
      <c r="F5" s="35">
        <f t="shared" si="1"/>
        <v>1892</v>
      </c>
      <c r="G5" s="35">
        <f t="shared" si="2"/>
        <v>39732</v>
      </c>
    </row>
    <row r="6" spans="2:7" x14ac:dyDescent="0.3">
      <c r="B6" s="34" t="s">
        <v>124</v>
      </c>
      <c r="C6" s="34" t="s">
        <v>121</v>
      </c>
      <c r="D6" s="35">
        <v>1124</v>
      </c>
      <c r="E6" s="35">
        <f t="shared" si="0"/>
        <v>96664</v>
      </c>
      <c r="F6" s="35">
        <f t="shared" si="1"/>
        <v>4833.2</v>
      </c>
      <c r="G6" s="35">
        <f t="shared" si="2"/>
        <v>101497.2</v>
      </c>
    </row>
    <row r="7" spans="2:7" x14ac:dyDescent="0.3">
      <c r="B7" s="34" t="s">
        <v>125</v>
      </c>
      <c r="C7" s="34" t="s">
        <v>123</v>
      </c>
      <c r="D7" s="35">
        <v>234</v>
      </c>
      <c r="E7" s="35">
        <f t="shared" si="0"/>
        <v>20124</v>
      </c>
      <c r="F7" s="35">
        <f t="shared" si="1"/>
        <v>1006.2</v>
      </c>
      <c r="G7" s="35">
        <f t="shared" si="2"/>
        <v>21130.2</v>
      </c>
    </row>
    <row r="8" spans="2:7" x14ac:dyDescent="0.3">
      <c r="B8" s="34" t="s">
        <v>126</v>
      </c>
      <c r="C8" s="34" t="s">
        <v>121</v>
      </c>
      <c r="D8" s="35">
        <v>1200</v>
      </c>
      <c r="E8" s="35">
        <f t="shared" si="0"/>
        <v>103200</v>
      </c>
      <c r="F8" s="35">
        <f t="shared" si="1"/>
        <v>5160</v>
      </c>
      <c r="G8" s="35">
        <f t="shared" si="2"/>
        <v>108360</v>
      </c>
    </row>
    <row r="9" spans="2:7" x14ac:dyDescent="0.3">
      <c r="B9" s="34" t="s">
        <v>127</v>
      </c>
      <c r="C9" s="34" t="s">
        <v>121</v>
      </c>
      <c r="D9" s="35">
        <v>600</v>
      </c>
      <c r="E9" s="35">
        <f t="shared" si="0"/>
        <v>51600</v>
      </c>
      <c r="F9" s="35">
        <f t="shared" si="1"/>
        <v>2580</v>
      </c>
      <c r="G9" s="35">
        <f t="shared" si="2"/>
        <v>54180</v>
      </c>
    </row>
    <row r="10" spans="2:7" x14ac:dyDescent="0.3">
      <c r="B10" s="34" t="s">
        <v>128</v>
      </c>
      <c r="C10" s="34" t="s">
        <v>120</v>
      </c>
      <c r="D10" s="35">
        <v>1350</v>
      </c>
      <c r="E10" s="35">
        <f t="shared" si="0"/>
        <v>116100</v>
      </c>
      <c r="F10" s="35">
        <f t="shared" si="1"/>
        <v>5805</v>
      </c>
      <c r="G10" s="35">
        <f t="shared" si="2"/>
        <v>121905</v>
      </c>
    </row>
    <row r="11" spans="2:7" x14ac:dyDescent="0.3">
      <c r="B11" s="34" t="s">
        <v>129</v>
      </c>
      <c r="C11" s="34" t="s">
        <v>123</v>
      </c>
      <c r="D11" s="35">
        <v>89</v>
      </c>
      <c r="E11" s="35">
        <f t="shared" si="0"/>
        <v>7654</v>
      </c>
      <c r="F11" s="35">
        <f t="shared" si="1"/>
        <v>382.70000000000005</v>
      </c>
      <c r="G11" s="35">
        <f t="shared" si="2"/>
        <v>8036.7</v>
      </c>
    </row>
    <row r="12" spans="2:7" x14ac:dyDescent="0.3">
      <c r="B12" s="34" t="s">
        <v>130</v>
      </c>
      <c r="C12" s="34" t="s">
        <v>131</v>
      </c>
      <c r="D12" s="35">
        <v>1546</v>
      </c>
      <c r="E12" s="35">
        <f t="shared" si="0"/>
        <v>132956</v>
      </c>
      <c r="F12" s="35">
        <f t="shared" si="1"/>
        <v>6647.8</v>
      </c>
      <c r="G12" s="35">
        <f t="shared" si="2"/>
        <v>139603.79999999999</v>
      </c>
    </row>
    <row r="13" spans="2:7" x14ac:dyDescent="0.3">
      <c r="B13" s="34" t="s">
        <v>132</v>
      </c>
      <c r="C13" s="34" t="s">
        <v>123</v>
      </c>
      <c r="D13" s="35">
        <v>156</v>
      </c>
      <c r="E13" s="35">
        <f t="shared" si="0"/>
        <v>13416</v>
      </c>
      <c r="F13" s="35">
        <f t="shared" si="1"/>
        <v>670.80000000000007</v>
      </c>
      <c r="G13" s="35">
        <f t="shared" si="2"/>
        <v>14086.8</v>
      </c>
    </row>
    <row r="14" spans="2:7" x14ac:dyDescent="0.3">
      <c r="B14" s="34" t="s">
        <v>133</v>
      </c>
      <c r="C14" s="34" t="s">
        <v>134</v>
      </c>
      <c r="D14" s="35">
        <v>1867</v>
      </c>
      <c r="E14" s="35">
        <f t="shared" si="0"/>
        <v>160562</v>
      </c>
      <c r="F14" s="35">
        <f t="shared" si="1"/>
        <v>8028.1</v>
      </c>
      <c r="G14" s="35">
        <f t="shared" si="2"/>
        <v>168590.1</v>
      </c>
    </row>
    <row r="15" spans="2:7" x14ac:dyDescent="0.3">
      <c r="B15" s="34" t="s">
        <v>135</v>
      </c>
      <c r="C15" s="34" t="s">
        <v>136</v>
      </c>
      <c r="D15" s="35">
        <v>856</v>
      </c>
      <c r="E15" s="35">
        <f t="shared" si="0"/>
        <v>73616</v>
      </c>
      <c r="F15" s="35">
        <f t="shared" si="1"/>
        <v>3680.8</v>
      </c>
      <c r="G15" s="35">
        <f t="shared" si="2"/>
        <v>77296.800000000003</v>
      </c>
    </row>
    <row r="16" spans="2:7" x14ac:dyDescent="0.3">
      <c r="B16" s="34" t="s">
        <v>137</v>
      </c>
      <c r="C16" s="36"/>
      <c r="D16" s="35">
        <f>SUM(D4:D15)</f>
        <v>10237</v>
      </c>
      <c r="E16" s="35">
        <f>SUM(E4:E15)</f>
        <v>880382</v>
      </c>
      <c r="F16" s="35">
        <f>SUM(F4:F15)</f>
        <v>44019.100000000006</v>
      </c>
      <c r="G16" s="35">
        <f>SUM(G4:G15)</f>
        <v>924401.1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5</vt:i4>
      </vt:variant>
    </vt:vector>
  </HeadingPairs>
  <TitlesOfParts>
    <vt:vector size="23" baseType="lpstr">
      <vt:lpstr>기본작업2-1(예제)</vt:lpstr>
      <vt:lpstr>기본작업2-1(결과)</vt:lpstr>
      <vt:lpstr>조건부2(예제)</vt:lpstr>
      <vt:lpstr>조건부2(결과)</vt:lpstr>
      <vt:lpstr>자동서식(예제)</vt:lpstr>
      <vt:lpstr>자동서식(결과)</vt:lpstr>
      <vt:lpstr>정렬3(예제)</vt:lpstr>
      <vt:lpstr>정렬3(결과)</vt:lpstr>
      <vt:lpstr>자동필터(예제)</vt:lpstr>
      <vt:lpstr>자동필터(결과)</vt:lpstr>
      <vt:lpstr>고급필터1(예제)</vt:lpstr>
      <vt:lpstr>고급필터1(결과)</vt:lpstr>
      <vt:lpstr>고급필터3(예제)</vt:lpstr>
      <vt:lpstr>고급필터3(결과)</vt:lpstr>
      <vt:lpstr>그림1(예제)</vt:lpstr>
      <vt:lpstr>그림1(결과)</vt:lpstr>
      <vt:lpstr>외부데이터1(예제)</vt:lpstr>
      <vt:lpstr>하이퍼링크(예제)</vt:lpstr>
      <vt:lpstr>'고급필터1(결과)'!Criteria</vt:lpstr>
      <vt:lpstr>'고급필터3(결과)'!Criteria</vt:lpstr>
      <vt:lpstr>'고급필터1(결과)'!Extract</vt:lpstr>
      <vt:lpstr>'고급필터3(결과)'!Extract</vt:lpstr>
      <vt:lpstr>제품명1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K-H</cp:lastModifiedBy>
  <dcterms:created xsi:type="dcterms:W3CDTF">2014-05-13T01:35:41Z</dcterms:created>
  <dcterms:modified xsi:type="dcterms:W3CDTF">2019-11-05T13:31:42Z</dcterms:modified>
</cp:coreProperties>
</file>