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11.xml" ContentType="application/vnd.openxmlformats-officedocument.drawing+xml"/>
  <Override PartName="/xl/slicers/slicer1.xml" ContentType="application/vnd.ms-excel.slicer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ml.chartshapes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ml.chartshapes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ml.chartshapes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ml.chartshapes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ml.chartshapes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ml.chartshapes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Workbook________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yvlasov\Desktop\emReport\"/>
    </mc:Choice>
  </mc:AlternateContent>
  <xr:revisionPtr revIDLastSave="0" documentId="8_{82561527-D5C7-43DC-9F41-D2A94E645C1F}" xr6:coauthVersionLast="47" xr6:coauthVersionMax="47" xr10:uidLastSave="{00000000-0000-0000-0000-000000000000}"/>
  <bookViews>
    <workbookView xWindow="-120" yWindow="-120" windowWidth="29040" windowHeight="15840" tabRatio="691" xr2:uid="{040A0B5A-EDF7-0049-B0D2-E73A878FFC7A}"/>
  </bookViews>
  <sheets>
    <sheet name="dataUse" sheetId="1" r:id="rId1"/>
    <sheet name="dataLoss" sheetId="14" r:id="rId2"/>
    <sheet name="dataCompare" sheetId="21" r:id="rId3"/>
    <sheet name="pivotTotal" sheetId="16" r:id="rId4"/>
    <sheet name="diagramTotal" sheetId="17" r:id="rId5"/>
    <sheet name="pivotDetail" sheetId="18" r:id="rId6"/>
    <sheet name="diagramDetail" sheetId="19" r:id="rId7"/>
    <sheet name="pivotCompare" sheetId="24" r:id="rId8"/>
    <sheet name="Фильтры" sheetId="23" r:id="rId9"/>
    <sheet name="Табло" sheetId="20" r:id="rId10"/>
    <sheet name="Анализ ЦЗ" sheetId="25" r:id="rId11"/>
  </sheets>
  <definedNames>
    <definedName name="_xlnm._FilterDatabase" localSheetId="5" hidden="1">pivotDetail!$E$6:$F$26</definedName>
    <definedName name="Срез_Группа_ЦЗ">#N/A</definedName>
    <definedName name="Срез_Тип_потребления">#N/A</definedName>
    <definedName name="Срез_Тип_ЦЗ">#N/A</definedName>
    <definedName name="Срез_Тип_энергоресурса">#N/A</definedName>
  </definedNames>
  <calcPr calcId="191029"/>
  <pivotCaches>
    <pivotCache cacheId="92" r:id="rId12"/>
    <pivotCache cacheId="96" r:id="rId13"/>
    <pivotCache cacheId="106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6" l="1"/>
  <c r="J3" i="20" s="1"/>
  <c r="E3" i="18"/>
  <c r="H3" i="18"/>
  <c r="B14" i="16"/>
  <c r="B3" i="18"/>
  <c r="K3" i="18"/>
  <c r="E3" i="24"/>
  <c r="M8" i="16"/>
  <c r="B3" i="24"/>
  <c r="M9" i="16"/>
  <c r="C3" i="24"/>
  <c r="F3" i="24"/>
  <c r="L3" i="18"/>
  <c r="I3" i="18"/>
  <c r="F3" i="18"/>
  <c r="C3" i="18"/>
</calcChain>
</file>

<file path=xl/sharedStrings.xml><?xml version="1.0" encoding="utf-8"?>
<sst xmlns="http://schemas.openxmlformats.org/spreadsheetml/2006/main" count="12003" uniqueCount="475">
  <si>
    <t>азот</t>
  </si>
  <si>
    <t>тыс.м3</t>
  </si>
  <si>
    <t>ЦЗ-002</t>
  </si>
  <si>
    <t>ПЛАНИРУЕМОЕ ПОТРЕБЛ.</t>
  </si>
  <si>
    <t>ЦЗ-016</t>
  </si>
  <si>
    <t>ЦЗ-017</t>
  </si>
  <si>
    <t>ЦЗ-019</t>
  </si>
  <si>
    <t>ФЛОТОРЕАГЕНТ БТФСУПЕ</t>
  </si>
  <si>
    <t>ЦЗ-023</t>
  </si>
  <si>
    <t>ЦЗ-032</t>
  </si>
  <si>
    <t>ЦЗ-045</t>
  </si>
  <si>
    <t>ЭНЕРГИЯ НА ТЕХНОЛОГ</t>
  </si>
  <si>
    <t>ЦЗ-046</t>
  </si>
  <si>
    <t>ЦЗ-056</t>
  </si>
  <si>
    <t>ЦЗ-061</t>
  </si>
  <si>
    <t>Р-Р П-НБХ В Х/БЕНЗ.</t>
  </si>
  <si>
    <t>ЦЗ-062</t>
  </si>
  <si>
    <t>МОДИФИКАТОР ДНС.</t>
  </si>
  <si>
    <t>КАТАЛИЗАТОР М.ПФ</t>
  </si>
  <si>
    <t>ВОДОРОД ОЧИЩ.КОМПРИМ</t>
  </si>
  <si>
    <t>ЦЗ-071</t>
  </si>
  <si>
    <t>ЦЗ-081</t>
  </si>
  <si>
    <t>ЦЗ-084</t>
  </si>
  <si>
    <t>ЦЗ-110</t>
  </si>
  <si>
    <t>ЦЗ-300</t>
  </si>
  <si>
    <t>ЦЗ-501</t>
  </si>
  <si>
    <t>ЦЗ-502</t>
  </si>
  <si>
    <t>ПРИЕМ И ПЕР.АНИЛИНА</t>
  </si>
  <si>
    <t>кислород</t>
  </si>
  <si>
    <t>ЦЗ-021</t>
  </si>
  <si>
    <t>ЦЗ-022</t>
  </si>
  <si>
    <t>ЦЗ-026</t>
  </si>
  <si>
    <t>ЦЗ-044</t>
  </si>
  <si>
    <t>ЦЗ-070</t>
  </si>
  <si>
    <t>ЦЗ-075</t>
  </si>
  <si>
    <t>ЦЗ-114</t>
  </si>
  <si>
    <t>ЦЗ-115</t>
  </si>
  <si>
    <t>вода оборотная 815</t>
  </si>
  <si>
    <t>холод -20°C</t>
  </si>
  <si>
    <t>Гкал</t>
  </si>
  <si>
    <t>ТРИХЛОРСИЛ.М.А(ЭКСП)</t>
  </si>
  <si>
    <t>ТРИХЛОРСИЛАН-КОНД МВ</t>
  </si>
  <si>
    <t>4-ХЛОРИС КРЕМН-НАРАБ</t>
  </si>
  <si>
    <t>ФЕНИЛТРИХЛОРСИЛАН(ЭК</t>
  </si>
  <si>
    <t>ФТХС-СЫРЕЦ М.А</t>
  </si>
  <si>
    <t>ХЛОРБЕНЗОЛ (ТОВАР)</t>
  </si>
  <si>
    <t>ХЛОРБЕНЗОЛ ТЕХН.С.1</t>
  </si>
  <si>
    <t>ЭТИЛСИЛИКАТ-40</t>
  </si>
  <si>
    <t>ТЕТРАЭТОКСИСИЛ.(СЫРЕ</t>
  </si>
  <si>
    <t>ФЕНИЛЭТОКСИСИЛОКС-50</t>
  </si>
  <si>
    <t>ТЕТРАЭТОКСИСИЛАН М.А</t>
  </si>
  <si>
    <t>ЦЗ-034</t>
  </si>
  <si>
    <t>МЕТИЛЕНХЛ.СВ БОЧКИ</t>
  </si>
  <si>
    <t>ХЛОРОФ.С.В МЕЛК.Т(ЭК</t>
  </si>
  <si>
    <t>МЕТИЛЕН ХЛОРИСТЫЙ</t>
  </si>
  <si>
    <t>МЕТИЛЕНХЛ.С.В БОЧКИ</t>
  </si>
  <si>
    <t>Гуанид Ф</t>
  </si>
  <si>
    <t>ДИФЕНИЛГУАН.ПОР.M.A</t>
  </si>
  <si>
    <t>4-Нитробенз.к-та пор</t>
  </si>
  <si>
    <t>АММИАК (СКЛАД)</t>
  </si>
  <si>
    <t>ДФГ ГРАН.УЛ.М.В(ЭКСП</t>
  </si>
  <si>
    <t>ДФГ ТЕХН.М.В(КОНТ)ВН</t>
  </si>
  <si>
    <t>ДИФЕНИЛГУАНИДИН ТЕХН</t>
  </si>
  <si>
    <t>ДФГ гран.уп.м.в(ЭКСП</t>
  </si>
  <si>
    <t>ДФГ ТЕХН.М.В(КОНТ)</t>
  </si>
  <si>
    <t>ХЛОРБЕНЗОЛ ТЕХ.С.1(О</t>
  </si>
  <si>
    <t>МЯГЧИТЕЛЬ - 2</t>
  </si>
  <si>
    <t>ХЛОР ЖИДКИЙ СОРТ ВЫС</t>
  </si>
  <si>
    <t>ГИПОХЛОРИТ НАТРИЯ</t>
  </si>
  <si>
    <t>ГИПОХЛ.НАТРИЯ М.А.</t>
  </si>
  <si>
    <t>вода оборотная 3 пр.</t>
  </si>
  <si>
    <t>ОКСАНОЛ КД-6</t>
  </si>
  <si>
    <t>АЦЕТОНАНИЛ Н ГРАНУЛ.</t>
  </si>
  <si>
    <t>АЦЕТОНАНИЛ Н(ГР)Э(ПО</t>
  </si>
  <si>
    <t>АЦЕТОНАНИЛ Н(ГР)Э(ПА</t>
  </si>
  <si>
    <t>АЦЕТОНАНИЛ TMQ (ЭКС)</t>
  </si>
  <si>
    <t>Т-ОБЕЗВ.СТ.ВОД (М-2)</t>
  </si>
  <si>
    <t>ТЕРМООБ.СТ.ВОД</t>
  </si>
  <si>
    <t>вода хозпитьевая</t>
  </si>
  <si>
    <t>ХОЗЯЙСТ.БЫТОВЫЕ НУЖД</t>
  </si>
  <si>
    <t>ОХРАНА ТРУДА</t>
  </si>
  <si>
    <t>Т\ЭН. НА ВОДОРАЗБОР</t>
  </si>
  <si>
    <t>ЦЗ-024</t>
  </si>
  <si>
    <t>ЦЗ-027</t>
  </si>
  <si>
    <t>ЦЗ-029</t>
  </si>
  <si>
    <t>ЦЗ-035</t>
  </si>
  <si>
    <t>ЦЗ-043</t>
  </si>
  <si>
    <t>КАЛЬЦИЯ ГИПОХЛОРИТ</t>
  </si>
  <si>
    <t>ЦЗ-105</t>
  </si>
  <si>
    <t>ЦЗ-112</t>
  </si>
  <si>
    <t>ИЗВЕСТЬ ГАШЕНАЯ С.1</t>
  </si>
  <si>
    <t>ЦЗ-127</t>
  </si>
  <si>
    <t>ЦЗ-797</t>
  </si>
  <si>
    <t>вода речная</t>
  </si>
  <si>
    <t>КРЕМ.ЛАК КО-921</t>
  </si>
  <si>
    <t>СМОЛА134-276(Р-Р)</t>
  </si>
  <si>
    <t>ЛАК КО-916К М.А И Б</t>
  </si>
  <si>
    <t>ЛАК КО-915 К/ОРГ.М.Б</t>
  </si>
  <si>
    <t>ЛАК КРЕМНИЙОРГ.ЭЛЕКТ</t>
  </si>
  <si>
    <t>ВОДА ОБОРОТ.К.815</t>
  </si>
  <si>
    <t>ВОДА ОБОРОТНАЯ 3ПР.</t>
  </si>
  <si>
    <t>ВОДА ОБОРОТ.К-С815</t>
  </si>
  <si>
    <t>ВОДА ОБОР.ТЕХНОЛОГ.</t>
  </si>
  <si>
    <t>ТЕПЛ.ЭН.ТЕХН.КОТЕЛЬН</t>
  </si>
  <si>
    <t>К-ТА СОЛЯН.ИНГИБ.М.В</t>
  </si>
  <si>
    <t>МЕТИЛЕНХЛОРИД П/П</t>
  </si>
  <si>
    <t>ХЛОРОФОРМ П/П</t>
  </si>
  <si>
    <t>К-ТА СОЛ.АБГАЗ.ОЧИЩ.</t>
  </si>
  <si>
    <t>КИСЛОТА ИНГИБИР.М.Д</t>
  </si>
  <si>
    <t>К-ТА.СОЛ.ИНГИБ.УЛУЧШ</t>
  </si>
  <si>
    <t>КИСЛОТА ИНГИБМ. Д</t>
  </si>
  <si>
    <t>УСЛУГА ПО ПЕРЕДАЧЕ</t>
  </si>
  <si>
    <t>ТРАНСП.ХОЗФЕК.СТОК.</t>
  </si>
  <si>
    <t>ТРАНСП.ЛИВН.СТОКОВ</t>
  </si>
  <si>
    <t>ПРОМ.СТОКИ БЕЗ НЕЙТР</t>
  </si>
  <si>
    <t>ВОДА ОБОРОТН.К-С536</t>
  </si>
  <si>
    <t>вода оборотная к815</t>
  </si>
  <si>
    <t>КИСЛОТА СЕРН(ИЗ ОЛЕУ</t>
  </si>
  <si>
    <t>ПОЛИАМИН М.Б</t>
  </si>
  <si>
    <t>НОВАНТОКС (100%)</t>
  </si>
  <si>
    <t>КРЕМ.ЛАК КО-075(ЦИСТ</t>
  </si>
  <si>
    <t>КРЕМ.ЛАК КО-075(ЭКС)</t>
  </si>
  <si>
    <t>СМОЛА ПМФС(РАСТВОР)</t>
  </si>
  <si>
    <t>ЖИД-ТЬ ГКЖ-11Н(БОЧК)</t>
  </si>
  <si>
    <t>СМОЛА 139-297</t>
  </si>
  <si>
    <t>ЖИДКОСТЬ ГКЖ-11Н</t>
  </si>
  <si>
    <t>ЖИДК.ГКЖ-11К</t>
  </si>
  <si>
    <t>ПРИСАДКА ЦД-7</t>
  </si>
  <si>
    <t>ПРИСАДКА ЦД-7НЧ</t>
  </si>
  <si>
    <t>АЗОТ ГАЗООБР ПОВ ЧИС</t>
  </si>
  <si>
    <t>КИСЛОРОД ГАЗООБР.ТЕХ</t>
  </si>
  <si>
    <t>ХОЛОД-20ГР КРП665</t>
  </si>
  <si>
    <t>ВОЗДУХ ТЕХНОЛОГИЧЕСК</t>
  </si>
  <si>
    <t>ХОЛОД-10ГР КРП665</t>
  </si>
  <si>
    <t>ВОЗДУХ НА КИП И А</t>
  </si>
  <si>
    <t>КИСЛОРОД ЖИДКИЙ</t>
  </si>
  <si>
    <t>ВЫРАБ.НЕОСУШ.ВОЗДУХА</t>
  </si>
  <si>
    <t>АЗОТ ЖИД. НЕКОНДИЦ.</t>
  </si>
  <si>
    <t>Хлороформ (из сырца)</t>
  </si>
  <si>
    <t>ОЧИЩ.ПРИРОД.ГАЗ</t>
  </si>
  <si>
    <t>ПАРАФИНЫ ХЛОРИРОВАНН</t>
  </si>
  <si>
    <t>НАТР ЕДКИЙ М РД С.1</t>
  </si>
  <si>
    <t>ХЛОР ЖИДК.В КОНТЕЙН.</t>
  </si>
  <si>
    <t>ЩЕЛОЧЬ ЭЛЕКТРОЛИТИЧ.</t>
  </si>
  <si>
    <t>ЩЕЛОЧЬ ЭЛ.(ЦЕХУ 114)</t>
  </si>
  <si>
    <t>ГИПОХЛ.НАТРИЯ(Ц.114)</t>
  </si>
  <si>
    <t>электроэнергия</t>
  </si>
  <si>
    <t>МВт.ч</t>
  </si>
  <si>
    <t>ВЕНТИЛЯЦИЯ</t>
  </si>
  <si>
    <t>ОСВЕЩЕНИЕ</t>
  </si>
  <si>
    <t>ПЕРЕК.ХРАН.К-Т Ц.2</t>
  </si>
  <si>
    <t>ПРИЕМ,ХРАН.ОТГР.ОТР.</t>
  </si>
  <si>
    <t>УТИЛ.К-ТЫ СЕРН.ОТР.</t>
  </si>
  <si>
    <t>ИНГ. МЕТИЛАН-5</t>
  </si>
  <si>
    <t>КРЕМНИЙ МОЛОТЫЙ МАРК</t>
  </si>
  <si>
    <t>ФТХС (БОЧКИ)</t>
  </si>
  <si>
    <t>ЭТИЛСИЛИКАТ-32</t>
  </si>
  <si>
    <t>ОТОПЛЕНИЕ</t>
  </si>
  <si>
    <t>ПРОМЫВКА ЦИСТЕРНЦ46</t>
  </si>
  <si>
    <t>ПРОМЫВ ЦИСТЕРН 1ПР-В</t>
  </si>
  <si>
    <t>ТЕКУЩ.РЕМОНТ ЦИСТЕРН</t>
  </si>
  <si>
    <t>МОЙКА ЦИСТ.СОЛЯН.К-Т</t>
  </si>
  <si>
    <t>МОЙКА ЦИС.ОСТ.ОРГ.ПР</t>
  </si>
  <si>
    <t>ПРОМЫВКА ЦИСТЕРН</t>
  </si>
  <si>
    <t>ЗАМЕНА 1 КОЛ.ПАРЫ</t>
  </si>
  <si>
    <t>ЗАМЕНА 1 РАМЫ</t>
  </si>
  <si>
    <t>ЗАМЕНА 1 БАЛКИ</t>
  </si>
  <si>
    <t>ХЛОРОФОРМ С.В</t>
  </si>
  <si>
    <t>МЕТИЛЕНХЛ.С.1 В ТАРЕ</t>
  </si>
  <si>
    <t>ХЛОРОФОРМ С.В БОЧКИ</t>
  </si>
  <si>
    <t>К-ТА СОЛ.ОЧ.М.Б(АЗЕО</t>
  </si>
  <si>
    <t>ХЛОРОФОРМ С.В(ЭКСП)Ц</t>
  </si>
  <si>
    <t>МЕТИЛЕНХЛ.НА ПАЛЛЕТ.</t>
  </si>
  <si>
    <t>РАССОЛ ОЧИЩЕННЫЙ</t>
  </si>
  <si>
    <t>ГИПОХЛ.НАТРИЯ М.А</t>
  </si>
  <si>
    <t>КАЛЬЦИЙ ХЛОРИСТ.ТЕХ.</t>
  </si>
  <si>
    <t>ОБЕЗВР.СТ.ВОД</t>
  </si>
  <si>
    <t>ХЛОРН.ОЧ.СТ.Ц.62</t>
  </si>
  <si>
    <t>ХЛОРНАЯ ОЧ.СТ.Ц.19</t>
  </si>
  <si>
    <t>КАЛЬЦ.ХЛ.ТЕХН.(ВЗП)</t>
  </si>
  <si>
    <t>ОБЕЗВР.СТ.ВОД Ц.2,72</t>
  </si>
  <si>
    <t>СБОР ОЧИСТ.ДОЖД.СТ.В</t>
  </si>
  <si>
    <t>ОЧИСТКА СТ.ВОД ДФГ</t>
  </si>
  <si>
    <t>ЦЗ-291</t>
  </si>
  <si>
    <t>ЦЗ-459</t>
  </si>
  <si>
    <t>ВОДОРОДА ПЕРОКС.50%</t>
  </si>
  <si>
    <t>ВОД.ПЕР.М Б-6 П/П</t>
  </si>
  <si>
    <t>ВОДОРОДА ПЕРОКСИД 50</t>
  </si>
  <si>
    <t>ИПС</t>
  </si>
  <si>
    <t>воздух технологический</t>
  </si>
  <si>
    <t>холод-10°С к665</t>
  </si>
  <si>
    <t>СПИРТ ИЗОПРОПИЛ.ТЕХ.</t>
  </si>
  <si>
    <t>газ природный</t>
  </si>
  <si>
    <t>тут</t>
  </si>
  <si>
    <t>пар от ТЭЦ-3</t>
  </si>
  <si>
    <t>ГОРЯЧИЙ ВОДОРАЗБОР</t>
  </si>
  <si>
    <t>ВОДОРОД ОЧИЩЕННЫЙ</t>
  </si>
  <si>
    <t>воздух кип и а</t>
  </si>
  <si>
    <t>т\э на водоразбор</t>
  </si>
  <si>
    <t>выраб.неосуш.воздуха</t>
  </si>
  <si>
    <t>вода оборотная техн.</t>
  </si>
  <si>
    <t>МОЙКА ВАГОНОВ</t>
  </si>
  <si>
    <t>пар от котельной 370В</t>
  </si>
  <si>
    <t>Общий итог</t>
  </si>
  <si>
    <t>Факт</t>
  </si>
  <si>
    <t>План</t>
  </si>
  <si>
    <t>Факт, тыс.руб.</t>
  </si>
  <si>
    <t>План, тыс.руб.</t>
  </si>
  <si>
    <t>Откл, тыс.руб.</t>
  </si>
  <si>
    <t>Код ЦЗ</t>
  </si>
  <si>
    <t>ЦЗ</t>
  </si>
  <si>
    <t>Энергоресурс</t>
  </si>
  <si>
    <t>Разм</t>
  </si>
  <si>
    <t>лимитируемые</t>
  </si>
  <si>
    <t>нормируемые</t>
  </si>
  <si>
    <t>Код продукта</t>
  </si>
  <si>
    <t>Продукт</t>
  </si>
  <si>
    <t>20042_вода оборотная техн.</t>
  </si>
  <si>
    <t>28462_пар от котельной 370В</t>
  </si>
  <si>
    <t>технологические</t>
  </si>
  <si>
    <t>вторичные</t>
  </si>
  <si>
    <t>первичные</t>
  </si>
  <si>
    <t>вспомогательные</t>
  </si>
  <si>
    <t>Тип энергоресурса</t>
  </si>
  <si>
    <t>00955_электроэнергия</t>
  </si>
  <si>
    <t>00990_пар от ТЭЦ-3</t>
  </si>
  <si>
    <t>00952_вода оборотная к815</t>
  </si>
  <si>
    <t>00951_вода речная</t>
  </si>
  <si>
    <t>00962_холод-10°С к665</t>
  </si>
  <si>
    <t>00937_холод -20°C</t>
  </si>
  <si>
    <t>00694_азот</t>
  </si>
  <si>
    <t>00997_воздух кип и а</t>
  </si>
  <si>
    <t>00958_воздух технологический</t>
  </si>
  <si>
    <t>00950_вода хозпитьевая</t>
  </si>
  <si>
    <t>20042_вода оборотная техн., тыс.м3</t>
  </si>
  <si>
    <t>28462_пар от котельной 370В, Гкал</t>
  </si>
  <si>
    <t>16155_выраб.неосуш.воздуха</t>
  </si>
  <si>
    <t>16155_выраб.неосуш.воздуха, тыс.м3</t>
  </si>
  <si>
    <t>прочие</t>
  </si>
  <si>
    <t>основные</t>
  </si>
  <si>
    <t>общецеховые</t>
  </si>
  <si>
    <t>на технологию</t>
  </si>
  <si>
    <t>2021 июн</t>
  </si>
  <si>
    <t>Период</t>
  </si>
  <si>
    <t>Группа ЦЗ</t>
  </si>
  <si>
    <t>Тип ЦЗ</t>
  </si>
  <si>
    <t>Код ЭР</t>
  </si>
  <si>
    <t>Группа ЭР</t>
  </si>
  <si>
    <t>Тип ЭР</t>
  </si>
  <si>
    <t>Откл</t>
  </si>
  <si>
    <t>Тип потребления</t>
  </si>
  <si>
    <t>Вид затрат</t>
  </si>
  <si>
    <t>Наименование ЭР</t>
  </si>
  <si>
    <t>Наименование ресурса</t>
  </si>
  <si>
    <t>Норм</t>
  </si>
  <si>
    <t>Норм, тыс.руб.</t>
  </si>
  <si>
    <t>% факт</t>
  </si>
  <si>
    <t>% норм</t>
  </si>
  <si>
    <t>(Все)</t>
  </si>
  <si>
    <t>Фaкт, тыс.руб.</t>
  </si>
  <si>
    <t>Oткл, тыс.руб.</t>
  </si>
  <si>
    <t>Названия строк</t>
  </si>
  <si>
    <t>Наименование</t>
  </si>
  <si>
    <t>Названия столбцов</t>
  </si>
  <si>
    <t>% фaкт</t>
  </si>
  <si>
    <t>% нoрм</t>
  </si>
  <si>
    <t>Потери</t>
  </si>
  <si>
    <t>Фактические, тыс.руб.</t>
  </si>
  <si>
    <t>Нормативные, тыс.руб.</t>
  </si>
  <si>
    <t>Значения</t>
  </si>
  <si>
    <t>Фактические</t>
  </si>
  <si>
    <t>Нормативные</t>
  </si>
  <si>
    <t>РазнЛимит</t>
  </si>
  <si>
    <t>РазнВсего</t>
  </si>
  <si>
    <t>РазНорм, тыс.руб.</t>
  </si>
  <si>
    <t>РазнВсего, тыс.руб.</t>
  </si>
  <si>
    <t>РазнНорм</t>
  </si>
  <si>
    <t>РазнЛимит, тыс.руб.</t>
  </si>
  <si>
    <t>Всего</t>
  </si>
  <si>
    <t>Прочие</t>
  </si>
  <si>
    <t>Первые 10</t>
  </si>
  <si>
    <t>Все</t>
  </si>
  <si>
    <t>PазнВсего, тыс.руб.</t>
  </si>
  <si>
    <t>Фильтры</t>
  </si>
  <si>
    <t xml:space="preserve">   Анализ эффективности энергопотребления ПАО "ХИМПРОМ" за период:</t>
  </si>
  <si>
    <t>По типу энергоресурсов, тыс. руб.</t>
  </si>
  <si>
    <t>По типу центров затрат, тыс. руб.</t>
  </si>
  <si>
    <t>По типу нормирования, тыс. руб.</t>
  </si>
  <si>
    <t>Анализ потерь энергоресурсов, тыс. руб.</t>
  </si>
  <si>
    <t>Структура потребления в разрезе энергоресурсов, тыс. руб.</t>
  </si>
  <si>
    <t>Структура потребления в разрезе центров затрат, тыс. руб.</t>
  </si>
  <si>
    <t>694_азот</t>
  </si>
  <si>
    <t>695_кислород</t>
  </si>
  <si>
    <t>935_вода оборотная 815</t>
  </si>
  <si>
    <t>937_холод -20°C</t>
  </si>
  <si>
    <t>949_вода оборотная 3 пр.</t>
  </si>
  <si>
    <t>950_вода хозпитьевая</t>
  </si>
  <si>
    <t>951_вода речная</t>
  </si>
  <si>
    <t>952_вода оборотная к815</t>
  </si>
  <si>
    <t>955_электроэнергия</t>
  </si>
  <si>
    <t>958_воздух технологический</t>
  </si>
  <si>
    <t>962_холод-10°С к665</t>
  </si>
  <si>
    <t>966_газ природный</t>
  </si>
  <si>
    <t>990_пар от ТЭЦ-3</t>
  </si>
  <si>
    <t>997_воздух кип и а</t>
  </si>
  <si>
    <t>1462_т\э на водоразбор</t>
  </si>
  <si>
    <t>694_азот, тыс.м3</t>
  </si>
  <si>
    <t>695_кислород, тыс.м3</t>
  </si>
  <si>
    <t>935_вода оборотная 815, тыс.м3</t>
  </si>
  <si>
    <t>937_холод -20°C, Гкал</t>
  </si>
  <si>
    <t>949_вода оборотная 3 пр., тыс.м3</t>
  </si>
  <si>
    <t>950_вода хозпитьевая, тыс.м3</t>
  </si>
  <si>
    <t>951_вода речная, тыс.м3</t>
  </si>
  <si>
    <t>952_вода оборотная к815, тыс.м3</t>
  </si>
  <si>
    <t>955_электроэнергия, МВт.ч</t>
  </si>
  <si>
    <t>958_воздух технологический, тыс.м3</t>
  </si>
  <si>
    <t>962_холод-10°С к665, Гкал</t>
  </si>
  <si>
    <t>966_газ природный, тут</t>
  </si>
  <si>
    <t>990_пар от ТЭЦ-3, Гкал</t>
  </si>
  <si>
    <t>997_воздух кип и а, тыс.м3</t>
  </si>
  <si>
    <t>1462_т\э на водоразбор, Гкал</t>
  </si>
  <si>
    <t>Фaкт</t>
  </si>
  <si>
    <t>Плaн</t>
  </si>
  <si>
    <t>Oткл</t>
  </si>
  <si>
    <t>Плaн, тыс.руб.</t>
  </si>
  <si>
    <t>ИмяПродукт</t>
  </si>
  <si>
    <t>944_ПЛАНИРУЕМОЕ ПОТРЕБЛ.</t>
  </si>
  <si>
    <t>83759_ФЛОТОРЕАГЕНТ БТФСУПЕ</t>
  </si>
  <si>
    <t>15633_ЭНЕРГИЯ НА ТЕХНОЛОГ</t>
  </si>
  <si>
    <t>66214_Р-Р П-НБХ В Х/БЕНЗ.</t>
  </si>
  <si>
    <t>66742_МОДИФИКАТОР ДНС.</t>
  </si>
  <si>
    <t>66746_КАТАЛИЗАТОР М.ПФ</t>
  </si>
  <si>
    <t>75900_ВОДОРОД ОЧИЩ.КОМПРИМ</t>
  </si>
  <si>
    <t>83791_ПРИЕМ И ПЕР.АНИЛИНА</t>
  </si>
  <si>
    <t>572_ТРИХЛОРСИЛ.М.А(ЭКСП)</t>
  </si>
  <si>
    <t>613_ТРИХЛОРСИЛАН-КОНД МВ</t>
  </si>
  <si>
    <t>614_4-ХЛОРИС КРЕМН-НАРАБ</t>
  </si>
  <si>
    <t>8804_ФЕНИЛТРИХЛОРСИЛАН(ЭК</t>
  </si>
  <si>
    <t>20327_ФТХС-СЫРЕЦ М.А</t>
  </si>
  <si>
    <t>30633_ХЛОРБЕНЗОЛ (ТОВАР)</t>
  </si>
  <si>
    <t>89220_ХЛОРБЕНЗОЛ ТЕХН.С.1</t>
  </si>
  <si>
    <t>629_ЭТИЛСИЛИКАТ-40</t>
  </si>
  <si>
    <t>1035_ТЕТРАЭТОКСИСИЛ.(СЫРЕ</t>
  </si>
  <si>
    <t>20108_ФЕНИЛЭТОКСИСИЛОКС-50</t>
  </si>
  <si>
    <t>22612_ТЕТРАЭТОКСИСИЛАН М.А</t>
  </si>
  <si>
    <t>11377_МЕТИЛЕНХЛ.СВ БОЧКИ</t>
  </si>
  <si>
    <t>11381_ХЛОРОФ.С.В МЕЛК.Т(ЭК</t>
  </si>
  <si>
    <t>76326_МЕТИЛЕН ХЛОРИСТЫЙ</t>
  </si>
  <si>
    <t>88545_МЕТИЛЕНХЛ.С.В БОЧКИ</t>
  </si>
  <si>
    <t>171_Гуанид Ф</t>
  </si>
  <si>
    <t>174_ДИФЕНИЛГУАН.ПОР.M.A</t>
  </si>
  <si>
    <t>244_4-Нитробенз.к-та пор</t>
  </si>
  <si>
    <t>20200_АММИАК (СКЛАД)</t>
  </si>
  <si>
    <t>63581_ДФГ ГРАН.УЛ.М.В(ЭКСП</t>
  </si>
  <si>
    <t>66719_ДФГ ТЕХН.М.В(КОНТ)ВН</t>
  </si>
  <si>
    <t>74308_ДИФЕНИЛГУАНИДИН ТЕХН</t>
  </si>
  <si>
    <t>85369_ДФГ гран.уп.м.в(ЭКСП</t>
  </si>
  <si>
    <t>88221_ДФГ ГРАН.УЛ.М.В(ЭКСП</t>
  </si>
  <si>
    <t>88296_ДФГ ТЕХН.М.В(КОНТ)</t>
  </si>
  <si>
    <t>23975_ХЛОРБЕНЗОЛ ТЕХ.С.1(О</t>
  </si>
  <si>
    <t>74631_МЯГЧИТЕЛЬ - 2</t>
  </si>
  <si>
    <t>193_ХЛОР ЖИДКИЙ СОРТ ВЫС</t>
  </si>
  <si>
    <t>1621_ГИПОХЛОРИТ НАТРИЯ</t>
  </si>
  <si>
    <t>75764_ГИПОХЛ.НАТРИЯ М.А.</t>
  </si>
  <si>
    <t>301_ОКСАНОЛ КД-6</t>
  </si>
  <si>
    <t>20127_АЦЕТОНАНИЛ Н ГРАНУЛ.</t>
  </si>
  <si>
    <t>26883_АЦЕТОНАНИЛ Н(ГР)Э(ПО</t>
  </si>
  <si>
    <t>88220_АЦЕТОНАНИЛ Н(ГР)Э(ПА</t>
  </si>
  <si>
    <t>94389_АЦЕТОНАНИЛ TMQ (ЭКС)</t>
  </si>
  <si>
    <t>395_Т-ОБЕЗВ.СТ.ВОД (М-2)</t>
  </si>
  <si>
    <t>506_ТЕРМООБ.СТ.ВОД</t>
  </si>
  <si>
    <t>947_ХОЗЯЙСТ.БЫТОВЫЕ НУЖД</t>
  </si>
  <si>
    <t>948_ОХРАНА ТРУДА</t>
  </si>
  <si>
    <t>1462_Т\ЭН. НА ВОДОРАЗБОР</t>
  </si>
  <si>
    <t>20619_КАЛЬЦИЯ ГИПОХЛОРИТ</t>
  </si>
  <si>
    <t>82368_КАЛЬЦИЯ ГИПОХЛОРИТ</t>
  </si>
  <si>
    <t>91816_ИЗВЕСТЬ ГАШЕНАЯ С.1</t>
  </si>
  <si>
    <t>528_КРЕМ.ЛАК КО-921</t>
  </si>
  <si>
    <t>619_СМОЛА134-276(Р-Р)</t>
  </si>
  <si>
    <t>1015_ЛАК КО-916К М.А И Б</t>
  </si>
  <si>
    <t>8991_ЛАК КО-915 К/ОРГ.М.Б</t>
  </si>
  <si>
    <t>30356_ЛАК КРЕМНИЙОРГ.ЭЛЕКТ</t>
  </si>
  <si>
    <t>39498_СМОЛА134-276(Р-Р)</t>
  </si>
  <si>
    <t>935_ВОДА ОБОРОТ.К.815</t>
  </si>
  <si>
    <t>949_ВОДА ОБОРОТНАЯ 3ПР.</t>
  </si>
  <si>
    <t>952_ВОДА ОБОРОТ.К-С815</t>
  </si>
  <si>
    <t>20042_ВОДА ОБОР.ТЕХНОЛОГ.</t>
  </si>
  <si>
    <t>28462_ТЕПЛ.ЭН.ТЕХН.КОТЕЛЬН</t>
  </si>
  <si>
    <t>1971_К-ТА СОЛЯН.ИНГИБ.М.В</t>
  </si>
  <si>
    <t>13536_МЕТИЛЕНХЛОРИД П/П</t>
  </si>
  <si>
    <t>13537_ХЛОРОФОРМ П/П</t>
  </si>
  <si>
    <t>15791_К-ТА СОЛ.АБГАЗ.ОЧИЩ.</t>
  </si>
  <si>
    <t>27989_КИСЛОТА ИНГИБИР.М.Д</t>
  </si>
  <si>
    <t>30454_К-ТА.СОЛ.ИНГИБ.УЛУЧШ</t>
  </si>
  <si>
    <t>88347_КИСЛОТА ИНГИБМ. Д</t>
  </si>
  <si>
    <t>64296_УСЛУГА ПО ПЕРЕДАЧЕ</t>
  </si>
  <si>
    <t>1549_ТРАНСП.ХОЗФЕК.СТОК.</t>
  </si>
  <si>
    <t>1550_ТРАНСП.ЛИВН.СТОКОВ</t>
  </si>
  <si>
    <t>1644_ПРОМ.СТОКИ БЕЗ НЕЙТР</t>
  </si>
  <si>
    <t>934_ВОДА ОБОРОТН.К-С536</t>
  </si>
  <si>
    <t>1068_КИСЛОТА СЕРН(ИЗ ОЛЕУ</t>
  </si>
  <si>
    <t>20135_ПОЛИАМИН М.Б</t>
  </si>
  <si>
    <t>30325_НОВАНТОКС (100%)</t>
  </si>
  <si>
    <t>153_КРЕМ.ЛАК КО-075(ЦИСТ</t>
  </si>
  <si>
    <t>94008_КРЕМ.ЛАК КО-075(ЭКС)</t>
  </si>
  <si>
    <t>220_СМОЛА ПМФС(РАСТВОР)</t>
  </si>
  <si>
    <t>636_ЖИД-ТЬ ГКЖ-11Н(БОЧК)</t>
  </si>
  <si>
    <t>654_СМОЛА 139-297</t>
  </si>
  <si>
    <t>12842_ЖИДКОСТЬ ГКЖ-11Н</t>
  </si>
  <si>
    <t>30139_ЖИДК.ГКЖ-11К</t>
  </si>
  <si>
    <t>58673_ПРИСАДКА ЦД-7</t>
  </si>
  <si>
    <t>66394_ПРИСАДКА ЦД-7НЧ</t>
  </si>
  <si>
    <t>694_АЗОТ ГАЗООБР ПОВ ЧИС</t>
  </si>
  <si>
    <t>695_КИСЛОРОД ГАЗООБР.ТЕХ</t>
  </si>
  <si>
    <t>937_ХОЛОД-20ГР КРП665</t>
  </si>
  <si>
    <t>958_ВОЗДУХ ТЕХНОЛОГИЧЕСК</t>
  </si>
  <si>
    <t>962_ХОЛОД-10ГР КРП665</t>
  </si>
  <si>
    <t>997_ВОЗДУХ НА КИП И А</t>
  </si>
  <si>
    <t>1375_КИСЛОРОД ЖИДКИЙ</t>
  </si>
  <si>
    <t>16155_ВЫРАБ.НЕОСУШ.ВОЗДУХА</t>
  </si>
  <si>
    <t>32953_АЗОТ ЖИД. НЕКОНДИЦ.</t>
  </si>
  <si>
    <t>19865_Хлороформ (из сырца)</t>
  </si>
  <si>
    <t>75798_ОЧИЩ.ПРИРОД.ГАЗ</t>
  </si>
  <si>
    <t>75153_ПАРАФИНЫ ХЛОРИРОВАНН</t>
  </si>
  <si>
    <t>188_НАТР ЕДКИЙ М РД С.1</t>
  </si>
  <si>
    <t>195_ХЛОР ЖИДК.В КОНТЕЙН.</t>
  </si>
  <si>
    <t>1702_ЩЕЛОЧЬ ЭЛЕКТРОЛИТИЧ.</t>
  </si>
  <si>
    <t>20310_ЩЕЛОЧЬ ЭЛ.(ЦЕХУ 114)</t>
  </si>
  <si>
    <t>20394_ГИПОХЛ.НАТРИЯ(Ц.114)</t>
  </si>
  <si>
    <t>942_ВЕНТИЛЯЦИЯ</t>
  </si>
  <si>
    <t>943_ОСВЕЩЕНИЕ</t>
  </si>
  <si>
    <t>1484_ПЕРЕК.ХРАН.К-Т Ц.2</t>
  </si>
  <si>
    <t>1741_ПРИЕМ,ХРАН.ОТГР.ОТР.</t>
  </si>
  <si>
    <t>11328_УТИЛ.К-ТЫ СЕРН.ОТР.</t>
  </si>
  <si>
    <t>94880_ИНГ. МЕТИЛАН-5</t>
  </si>
  <si>
    <t>241_КРЕМНИЙ МОЛОТЫЙ МАРК</t>
  </si>
  <si>
    <t>30452_ФТХС (БОЧКИ)</t>
  </si>
  <si>
    <t>243_ЭТИЛСИЛИКАТ-32</t>
  </si>
  <si>
    <t>946_ОТОПЛЕНИЕ</t>
  </si>
  <si>
    <t>969_ПРОМЫВКА ЦИСТЕРНЦ46</t>
  </si>
  <si>
    <t>1175_ПРОМЫВ ЦИСТЕРН 1ПР-В</t>
  </si>
  <si>
    <t>1317_ТЕКУЩ.РЕМОНТ ЦИСТЕРН</t>
  </si>
  <si>
    <t>18571_МОЙКА ЦИСТ.СОЛЯН.К-Т</t>
  </si>
  <si>
    <t>29969_МОЙКА ЦИС.ОСТ.ОРГ.ПР</t>
  </si>
  <si>
    <t>67242_ПРОМЫВКА ЦИСТЕРН</t>
  </si>
  <si>
    <t>94335_ЗАМЕНА 1 КОЛ.ПАРЫ</t>
  </si>
  <si>
    <t>97044_ЗАМЕНА 1 РАМЫ</t>
  </si>
  <si>
    <t>97172_ЗАМЕНА 1 БАЛКИ</t>
  </si>
  <si>
    <t>166_ХЛОРОФОРМ С.В</t>
  </si>
  <si>
    <t>1425_МЕТИЛЕНХЛ.С.1 В ТАРЕ</t>
  </si>
  <si>
    <t>9316_ХЛОРОФОРМ С.В БОЧКИ</t>
  </si>
  <si>
    <t>18432_К-ТА СОЛ.ОЧ.М.Б(АЗЕО</t>
  </si>
  <si>
    <t>65850_ХЛОРОФОРМ С.В(ЭКСП)Ц</t>
  </si>
  <si>
    <t>91676_МЕТИЛЕНХЛ.НА ПАЛЛЕТ.</t>
  </si>
  <si>
    <t>20191_РАССОЛ ОЧИЩЕННЫЙ</t>
  </si>
  <si>
    <t>83753_ГИПОХЛ.НАТРИЯ М.А</t>
  </si>
  <si>
    <t>1816_КАЛЬЦИЙ ХЛОРИСТ.ТЕХ.</t>
  </si>
  <si>
    <t>8768_ОБЕЗВР.СТ.ВОД</t>
  </si>
  <si>
    <t>10074_ХЛОРН.ОЧ.СТ.Ц.62</t>
  </si>
  <si>
    <t>10917_ХЛОРНАЯ ОЧ.СТ.Ц.19</t>
  </si>
  <si>
    <t>19153_КАЛЬЦ.ХЛ.ТЕХН.(ВЗП)</t>
  </si>
  <si>
    <t>22898_ОБЕЗВР.СТ.ВОД Ц.2,72</t>
  </si>
  <si>
    <t>56406_СБОР ОЧИСТ.ДОЖД.СТ.В</t>
  </si>
  <si>
    <t>67169_ОЧИСТКА СТ.ВОД ДФГ</t>
  </si>
  <si>
    <t>75_ВОДОРОДА ПЕРОКС.50%</t>
  </si>
  <si>
    <t>20356_ВОД.ПЕР.М Б-6 П/П</t>
  </si>
  <si>
    <t>76324_ВОДОРОДА ПЕРОКСИД 50</t>
  </si>
  <si>
    <t>82628_ИПС</t>
  </si>
  <si>
    <t>89790_ВОДОРОДА ПЕРОКСИД 50</t>
  </si>
  <si>
    <t>520_СПИРТ ИЗОПРОПИЛ.ТЕХ.</t>
  </si>
  <si>
    <t>945_ГОРЯЧИЙ ВОДОРАЗБОР</t>
  </si>
  <si>
    <t>1289_ВОДОРОД ОЧИЩЕННЫЙ</t>
  </si>
  <si>
    <t>941_МОЙКА ВАГОНОВ</t>
  </si>
  <si>
    <t>Oткл %</t>
  </si>
  <si>
    <t>Сравнение с аналогичным периодом предшествующего года,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</si>
</sst>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13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.AppleSystemUIFont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18"/>
      <color theme="7" tint="0.59999389629810485"/>
      <name val="Calibri"/>
      <family val="2"/>
      <scheme val="minor"/>
    </font>
    <font>
      <sz val="12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164" fontId="0" fillId="0" borderId="0" xfId="0" applyNumberFormat="1"/>
    <xf numFmtId="0" fontId="0" fillId="0" borderId="0" xfId="0" pivotButton="1"/>
    <xf numFmtId="0" fontId="2" fillId="0" borderId="0" xfId="0" applyFont="1"/>
    <xf numFmtId="3" fontId="0" fillId="0" borderId="0" xfId="0" applyNumberFormat="1"/>
    <xf numFmtId="4" fontId="2" fillId="0" borderId="0" xfId="0" applyNumberFormat="1" applyFont="1"/>
    <xf numFmtId="0" fontId="0" fillId="0" borderId="0" xfId="0" applyNumberFormat="1"/>
    <xf numFmtId="0" fontId="5" fillId="2" borderId="2" xfId="0" applyFont="1" applyFill="1" applyBorder="1"/>
    <xf numFmtId="0" fontId="0" fillId="0" borderId="0" xfId="0" applyAlignment="1">
      <alignment horizontal="left"/>
    </xf>
    <xf numFmtId="0" fontId="7" fillId="0" borderId="0" xfId="0" applyFont="1" applyFill="1"/>
    <xf numFmtId="0" fontId="5" fillId="2" borderId="1" xfId="0" applyFont="1" applyFill="1" applyBorder="1" applyAlignment="1">
      <alignment horizontal="left"/>
    </xf>
    <xf numFmtId="164" fontId="5" fillId="2" borderId="1" xfId="0" applyNumberFormat="1" applyFont="1" applyFill="1" applyBorder="1"/>
    <xf numFmtId="3" fontId="7" fillId="3" borderId="0" xfId="0" applyNumberFormat="1" applyFont="1" applyFill="1"/>
    <xf numFmtId="0" fontId="0" fillId="4" borderId="0" xfId="0" applyFill="1"/>
    <xf numFmtId="164" fontId="1" fillId="0" borderId="0" xfId="0" applyNumberFormat="1" applyFont="1"/>
    <xf numFmtId="0" fontId="1" fillId="0" borderId="0" xfId="0" applyFont="1"/>
    <xf numFmtId="0" fontId="10" fillId="5" borderId="0" xfId="0" applyFont="1" applyFill="1" applyAlignment="1">
      <alignment vertical="center"/>
    </xf>
    <xf numFmtId="0" fontId="0" fillId="7" borderId="0" xfId="0" applyFill="1"/>
    <xf numFmtId="0" fontId="9" fillId="7" borderId="0" xfId="0" applyFont="1" applyFill="1" applyAlignment="1">
      <alignment vertical="center"/>
    </xf>
    <xf numFmtId="0" fontId="12" fillId="8" borderId="0" xfId="0" applyFont="1" applyFill="1"/>
    <xf numFmtId="0" fontId="0" fillId="4" borderId="0" xfId="0" applyFill="1" applyAlignment="1">
      <alignment horizontal="left"/>
    </xf>
    <xf numFmtId="0" fontId="8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/>
    </xf>
  </cellXfs>
  <cellStyles count="1">
    <cellStyle name="Обычный" xfId="0" builtinId="0"/>
  </cellStyles>
  <dxfs count="64">
    <dxf>
      <fill>
        <patternFill patternType="solid">
          <bgColor theme="4" tint="-0.249977111117893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theme="0"/>
      </font>
    </dxf>
    <dxf>
      <fill>
        <patternFill patternType="solid">
          <bgColor theme="4" tint="-0.249977111117893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.AppleSystemUIFont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numFmt numFmtId="164" formatCode="#,##0.0"/>
      <protection locked="0" hidden="0"/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ont>
        <b/>
        <i val="0"/>
      </font>
      <fill>
        <patternFill>
          <bgColor theme="0" tint="-4.9989318521683403E-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2" defaultPivotStyle="PivotStyleLight16">
    <tableStyle name="PivotStyleMedium2 2" table="0" count="14" xr9:uid="{AE7F4DFD-2AEC-7D49-A557-9261B18B0E49}">
      <tableStyleElement type="wholeTable" dxfId="63"/>
      <tableStyleElement type="headerRow" dxfId="62"/>
      <tableStyleElement type="totalRow" dxfId="61"/>
      <tableStyleElement type="firstRowStripe" dxfId="60"/>
      <tableStyleElement type="firstColumnStripe" dxfId="59"/>
      <tableStyleElement type="firstHeaderCell" dxfId="58"/>
      <tableStyleElement type="firstSubtotalRow" dxfId="57"/>
      <tableStyleElement type="secondSubtotalRow" dxfId="56"/>
      <tableStyleElement type="firstColumnSubheading" dxfId="55"/>
      <tableStyleElement type="firstRowSubheading" dxfId="54"/>
      <tableStyleElement type="secondRowSubheading" dxfId="53"/>
      <tableStyleElement type="thirdRowSubheading" dxfId="52"/>
      <tableStyleElement type="pageFieldLabels" dxfId="51"/>
      <tableStyleElement type="pageFieldValues" dxfId="5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581.45880953968549</c:v>
                </c:pt>
                <c:pt idx="1">
                  <c:v>-2370.7371607765072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2-0442-8EDA-15BAD4A4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942000"/>
        <c:axId val="656310384"/>
      </c:barChart>
      <c:catAx>
        <c:axId val="14719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310384"/>
        <c:crosses val="autoZero"/>
        <c:auto val="1"/>
        <c:lblAlgn val="ctr"/>
        <c:lblOffset val="100"/>
        <c:noMultiLvlLbl val="0"/>
      </c:catAx>
      <c:valAx>
        <c:axId val="656310384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4719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[emReportMonth_1.xlsx]pivotTotal!Сводная таблица20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Структура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2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pivotTotal!$K$10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E-4A93-92C7-7C7ABB99EE3D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6E-4A93-92C7-7C7ABB99EE3D}"/>
              </c:ext>
            </c:extLst>
          </c:dPt>
          <c:dLbls>
            <c:dLbl>
              <c:idx val="0"/>
              <c:layout>
                <c:manualLayout>
                  <c:x val="8.5254861111110858E-2"/>
                  <c:y val="0.170509490740740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21111111111105"/>
                      <c:h val="9.398611111111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F6E-4A93-92C7-7C7ABB99EE3D}"/>
                </c:ext>
              </c:extLst>
            </c:dLbl>
            <c:dLbl>
              <c:idx val="1"/>
              <c:layout>
                <c:manualLayout>
                  <c:x val="-9.4073842592592632E-2"/>
                  <c:y val="-0.14993032407407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05370370370357"/>
                      <c:h val="9.9865740740740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F6E-4A93-92C7-7C7ABB99E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pivotTotal!$J$11:$J$13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pivotTotal!$K$11:$K$13</c:f>
              <c:numCache>
                <c:formatCode>#\ ##0.0</c:formatCode>
                <c:ptCount val="2"/>
                <c:pt idx="0">
                  <c:v>6021.6071530597001</c:v>
                </c:pt>
                <c:pt idx="1">
                  <c:v>2643.3459678970748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E-4A93-92C7-7C7ABB99EE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[emReportMonth_1.xlsx]pivotTotal!Сводная таблица18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baseline="0"/>
              <a:t>Сравнение с нормативом</a:t>
            </a:r>
            <a:endParaRPr lang="ru-RU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pivotTotal!$O$10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pivotTotal!$O$11</c:f>
              <c:numCache>
                <c:formatCode>#\ ##0.0</c:formatCode>
                <c:ptCount val="1"/>
                <c:pt idx="0">
                  <c:v>8664.9531209567758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4F65-B3D9-E53E8D669B57}"/>
            </c:ext>
          </c:extLst>
        </c:ser>
        <c:ser>
          <c:idx val="1"/>
          <c:order val="1"/>
          <c:tx>
            <c:strRef>
              <c:f>pivotTotal!$P$10</c:f>
              <c:strCache>
                <c:ptCount val="1"/>
                <c:pt idx="0">
                  <c:v>Нормативные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pivotTotal!$P$11</c:f>
              <c:numCache>
                <c:formatCode>#\ ##0.0</c:formatCode>
                <c:ptCount val="1"/>
                <c:pt idx="0">
                  <c:v>9859.2256495739421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8-4F65-B3D9-E53E8D669B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100"/>
        <c:axId val="1985996991"/>
        <c:axId val="1985997407"/>
      </c:barChart>
      <c:catAx>
        <c:axId val="19859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997407"/>
        <c:crosses val="autoZero"/>
        <c:auto val="1"/>
        <c:lblAlgn val="ctr"/>
        <c:lblOffset val="100"/>
        <c:noMultiLvlLbl val="0"/>
      </c:catAx>
      <c:valAx>
        <c:axId val="1985997407"/>
        <c:scaling>
          <c:orientation val="minMax"/>
          <c:min val="0"/>
        </c:scaling>
        <c:delete val="1"/>
        <c:axPos val="l"/>
        <c:numFmt formatCode="#\ ##0.0" sourceLinked="1"/>
        <c:majorTickMark val="out"/>
        <c:minorTickMark val="none"/>
        <c:tickLblPos val="nextTo"/>
        <c:crossAx val="1985996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DA3-A245-87B9-BCEFACB7A3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DA3-A245-87B9-BCEFACB7A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1DA3-A245-87B9-BCEFACB7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[emReportMonth_1.xlsx]pivotDetail!pivotTableFactER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 по </a:t>
            </a:r>
            <a:r>
              <a:rPr lang="ru-RU" sz="1100" baseline="0"/>
              <a:t>энергоресурсам,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107174103237093"/>
          <c:y val="0.14332261521972131"/>
          <c:w val="0.54499305555555544"/>
          <c:h val="0.809517684887459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pivotDetail!$C$6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pivotDetail!$B$7:$B$14</c:f>
              <c:strCache>
                <c:ptCount val="7"/>
                <c:pt idx="0">
                  <c:v>962_холод-10°С к665</c:v>
                </c:pt>
                <c:pt idx="1">
                  <c:v>952_вода оборотная к815</c:v>
                </c:pt>
                <c:pt idx="2">
                  <c:v>951_вода речная</c:v>
                </c:pt>
                <c:pt idx="3">
                  <c:v>28462_пар от котельной 370В</c:v>
                </c:pt>
                <c:pt idx="4">
                  <c:v>966_газ природный</c:v>
                </c:pt>
                <c:pt idx="5">
                  <c:v>990_пар от ТЭЦ-3</c:v>
                </c:pt>
                <c:pt idx="6">
                  <c:v>955_электроэнергия</c:v>
                </c:pt>
              </c:strCache>
            </c:strRef>
          </c:cat>
          <c:val>
            <c:numRef>
              <c:f>pivotDetail!$C$7:$C$14</c:f>
              <c:numCache>
                <c:formatCode>#\ ##0.0</c:formatCode>
                <c:ptCount val="7"/>
                <c:pt idx="0">
                  <c:v>2676.2234046889243</c:v>
                </c:pt>
                <c:pt idx="1">
                  <c:v>3700.4982313324326</c:v>
                </c:pt>
                <c:pt idx="2">
                  <c:v>3801.6036299999996</c:v>
                </c:pt>
                <c:pt idx="3">
                  <c:v>5596.3613712075776</c:v>
                </c:pt>
                <c:pt idx="4">
                  <c:v>10211.669535999999</c:v>
                </c:pt>
                <c:pt idx="5">
                  <c:v>40608.551869553368</c:v>
                </c:pt>
                <c:pt idx="6">
                  <c:v>83648.250000000015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C-4A3C-9EFA-00D6269F5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209794079"/>
        <c:axId val="1209814047"/>
      </c:barChart>
      <c:catAx>
        <c:axId val="120979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14047"/>
        <c:crosses val="autoZero"/>
        <c:auto val="1"/>
        <c:lblAlgn val="ctr"/>
        <c:lblOffset val="100"/>
        <c:noMultiLvlLbl val="0"/>
      </c:catAx>
      <c:valAx>
        <c:axId val="1209814047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097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[emReportMonth_1.xlsx]pivotDetail!pivotTableFactCC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</a:t>
            </a:r>
            <a:r>
              <a:rPr lang="ru-RU" sz="1100" baseline="0"/>
              <a:t> по центам затрат,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08796296296297"/>
          <c:y val="0.14741631944444444"/>
          <c:w val="0.86321296296296268"/>
          <c:h val="0.804077083333333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pivotDetail!$E$7:$E$13</c:f>
              <c:strCache>
                <c:ptCount val="6"/>
                <c:pt idx="0">
                  <c:v>16</c:v>
                </c:pt>
                <c:pt idx="1">
                  <c:v>71</c:v>
                </c:pt>
                <c:pt idx="2">
                  <c:v>56</c:v>
                </c:pt>
                <c:pt idx="3">
                  <c:v>501</c:v>
                </c:pt>
                <c:pt idx="4">
                  <c:v>23</c:v>
                </c:pt>
                <c:pt idx="5">
                  <c:v>110</c:v>
                </c:pt>
              </c:strCache>
            </c:strRef>
          </c:cat>
          <c:val>
            <c:numRef>
              <c:f>pivotDetail!$F$7:$F$13</c:f>
              <c:numCache>
                <c:formatCode>#\ ##0.0</c:formatCode>
                <c:ptCount val="6"/>
                <c:pt idx="0">
                  <c:v>4098.1470332308918</c:v>
                </c:pt>
                <c:pt idx="1">
                  <c:v>6981.3640699672842</c:v>
                </c:pt>
                <c:pt idx="2">
                  <c:v>10078.044894158547</c:v>
                </c:pt>
                <c:pt idx="3">
                  <c:v>20483.622561052092</c:v>
                </c:pt>
                <c:pt idx="4">
                  <c:v>29471.366450226535</c:v>
                </c:pt>
                <c:pt idx="5">
                  <c:v>79775.62833268079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F69-B19A-53456A25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2217103"/>
        <c:axId val="1212234159"/>
      </c:barChart>
      <c:catAx>
        <c:axId val="12122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234159"/>
        <c:crosses val="autoZero"/>
        <c:auto val="1"/>
        <c:lblAlgn val="ctr"/>
        <c:lblOffset val="100"/>
        <c:noMultiLvlLbl val="0"/>
      </c:catAx>
      <c:valAx>
        <c:axId val="1212234159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12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[emReportMonth_1.xlsx]pivotDetail!pivotTableDiffER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Отклонения</a:t>
            </a:r>
            <a:r>
              <a:rPr lang="ru-RU" sz="1100" baseline="0"/>
              <a:t> от нормативов по ресурсам,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79699074074072"/>
          <c:y val="0.14741631944444444"/>
          <c:w val="0.83586504629629621"/>
          <c:h val="0.459617013888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pivotDetail!$I$6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pivotDetail!$H$7:$H$19</c:f>
              <c:strCache>
                <c:ptCount val="12"/>
                <c:pt idx="0">
                  <c:v>990_пар от ТЭЦ-3</c:v>
                </c:pt>
                <c:pt idx="1">
                  <c:v>951_вода речная</c:v>
                </c:pt>
                <c:pt idx="2">
                  <c:v>937_холод -20°C</c:v>
                </c:pt>
                <c:pt idx="3">
                  <c:v>958_воздух технологический</c:v>
                </c:pt>
                <c:pt idx="4">
                  <c:v>20042_вода оборотная техн.</c:v>
                </c:pt>
                <c:pt idx="5">
                  <c:v>695_кислород</c:v>
                </c:pt>
                <c:pt idx="6">
                  <c:v>997_воздух кип и а</c:v>
                </c:pt>
                <c:pt idx="7">
                  <c:v>28462_пар от котельной 370В</c:v>
                </c:pt>
                <c:pt idx="8">
                  <c:v>962_холод-10°С к665</c:v>
                </c:pt>
                <c:pt idx="9">
                  <c:v>966_газ природный</c:v>
                </c:pt>
                <c:pt idx="10">
                  <c:v>694_азот</c:v>
                </c:pt>
                <c:pt idx="11">
                  <c:v>955_электроэнергия</c:v>
                </c:pt>
              </c:strCache>
            </c:strRef>
          </c:cat>
          <c:val>
            <c:numRef>
              <c:f>pivotDetail!$I$7:$I$19</c:f>
              <c:numCache>
                <c:formatCode>#\ ##0.0</c:formatCode>
                <c:ptCount val="12"/>
                <c:pt idx="0">
                  <c:v>1717.9598406855685</c:v>
                </c:pt>
                <c:pt idx="1">
                  <c:v>412.71329000000014</c:v>
                </c:pt>
                <c:pt idx="2">
                  <c:v>362.34087220590555</c:v>
                </c:pt>
                <c:pt idx="3">
                  <c:v>224.28660680745546</c:v>
                </c:pt>
                <c:pt idx="4">
                  <c:v>212.61100393258747</c:v>
                </c:pt>
                <c:pt idx="5">
                  <c:v>-123.5877540513261</c:v>
                </c:pt>
                <c:pt idx="6">
                  <c:v>-127.33795998676764</c:v>
                </c:pt>
                <c:pt idx="7">
                  <c:v>-302.91839334691099</c:v>
                </c:pt>
                <c:pt idx="8">
                  <c:v>-367.79108781322321</c:v>
                </c:pt>
                <c:pt idx="9">
                  <c:v>-703.85269040000003</c:v>
                </c:pt>
                <c:pt idx="10">
                  <c:v>-1003.4000308376744</c:v>
                </c:pt>
                <c:pt idx="11">
                  <c:v>-2033.7682550000004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546-4162-B915-9D14D369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72173775"/>
        <c:axId val="2072172943"/>
      </c:barChart>
      <c:catAx>
        <c:axId val="20721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172943"/>
        <c:crosses val="autoZero"/>
        <c:auto val="1"/>
        <c:lblAlgn val="ctr"/>
        <c:lblOffset val="100"/>
        <c:noMultiLvlLbl val="0"/>
      </c:catAx>
      <c:valAx>
        <c:axId val="20721729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721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[emReportMonth_1.xlsx]pivotDetail!pivotTableDiffCC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Отклонение от нормативов по центам затрат, тыс.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pivotDetail!$L$6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pivotDetail!$K$7:$K$19</c:f>
              <c:strCache>
                <c:ptCount val="12"/>
                <c:pt idx="0">
                  <c:v>110</c:v>
                </c:pt>
                <c:pt idx="1">
                  <c:v>23</c:v>
                </c:pt>
                <c:pt idx="2">
                  <c:v>70</c:v>
                </c:pt>
                <c:pt idx="3">
                  <c:v>2</c:v>
                </c:pt>
                <c:pt idx="4">
                  <c:v>21</c:v>
                </c:pt>
                <c:pt idx="5">
                  <c:v>502</c:v>
                </c:pt>
                <c:pt idx="6">
                  <c:v>71</c:v>
                </c:pt>
                <c:pt idx="7">
                  <c:v>84</c:v>
                </c:pt>
                <c:pt idx="8">
                  <c:v>62</c:v>
                </c:pt>
                <c:pt idx="9">
                  <c:v>56</c:v>
                </c:pt>
                <c:pt idx="10">
                  <c:v>16</c:v>
                </c:pt>
                <c:pt idx="11">
                  <c:v>501</c:v>
                </c:pt>
              </c:strCache>
            </c:strRef>
          </c:cat>
          <c:val>
            <c:numRef>
              <c:f>pivotDetail!$L$7:$L$19</c:f>
              <c:numCache>
                <c:formatCode>#\ ##0.0</c:formatCode>
                <c:ptCount val="12"/>
                <c:pt idx="0">
                  <c:v>2741.5838255118642</c:v>
                </c:pt>
                <c:pt idx="1">
                  <c:v>364.52486391739035</c:v>
                </c:pt>
                <c:pt idx="2">
                  <c:v>191.74979509670837</c:v>
                </c:pt>
                <c:pt idx="3">
                  <c:v>160.98986356757749</c:v>
                </c:pt>
                <c:pt idx="4">
                  <c:v>-116.08990492639842</c:v>
                </c:pt>
                <c:pt idx="5">
                  <c:v>-198.24934931869095</c:v>
                </c:pt>
                <c:pt idx="6">
                  <c:v>-260.02074910028028</c:v>
                </c:pt>
                <c:pt idx="7">
                  <c:v>-275.34164663656537</c:v>
                </c:pt>
                <c:pt idx="8">
                  <c:v>-312.02544217100024</c:v>
                </c:pt>
                <c:pt idx="9">
                  <c:v>-975.26285218361875</c:v>
                </c:pt>
                <c:pt idx="10">
                  <c:v>-1149.2269531870552</c:v>
                </c:pt>
                <c:pt idx="11">
                  <c:v>-1610.4682640329536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6C6-4623-AB56-4C7C36CFAD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2069105903"/>
        <c:axId val="1807660095"/>
      </c:barChart>
      <c:catAx>
        <c:axId val="20691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660095"/>
        <c:crosses val="autoZero"/>
        <c:auto val="1"/>
        <c:lblAlgn val="ctr"/>
        <c:lblOffset val="100"/>
        <c:noMultiLvlLbl val="0"/>
      </c:catAx>
      <c:valAx>
        <c:axId val="180766009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691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4103869047619036"/>
              <c:y val="0.118931795634920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777579365079363"/>
                  <c:h val="0.11324156746031745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11-4566-8D3A-C27CE9A5DD9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11-4566-8D3A-C27CE9A5DD96}"/>
              </c:ext>
            </c:extLst>
          </c:dPt>
          <c:dLbls>
            <c:dLbl>
              <c:idx val="0"/>
              <c:layout>
                <c:manualLayout>
                  <c:x val="0.24103869047619036"/>
                  <c:y val="0.118931795634920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77579365079363"/>
                      <c:h val="0.113241567460317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11-4566-8D3A-C27CE9A5DD96}"/>
                </c:ext>
              </c:extLst>
            </c:dLbl>
            <c:dLbl>
              <c:idx val="1"/>
              <c:layout>
                <c:manualLayout>
                  <c:x val="-0.18736091269841276"/>
                  <c:y val="-9.8042261904761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13015873015867"/>
                      <c:h val="9.06388888888888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11-4566-8D3A-C27CE9A5D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pivotTotal!$A$5:$A$7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pivotTotal!$B$5:$B$7</c:f>
              <c:numCache>
                <c:formatCode>#\ ##0.0</c:formatCode>
                <c:ptCount val="2"/>
                <c:pt idx="0">
                  <c:v>138970.28943555331</c:v>
                </c:pt>
                <c:pt idx="1">
                  <c:v>25125.93566171352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1-4566-8D3A-C27CE9A5DD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Перерасход</a:t>
            </a:r>
            <a:endParaRPr lang="ru-RU" sz="1100" b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BCF0-495E-A561-20399FC64349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BCF0-495E-A561-20399FC643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46339821394"/>
                      <c:h val="9.4033225140513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CF0-495E-A561-20399FC643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43468955908639"/>
                      <c:h val="8.82526944070044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CF0-495E-A561-20399FC64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pivotTotal!$D$5:$D$7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pivotTotal!$E$5:$E$7</c:f>
              <c:numCache>
                <c:formatCode>#\ ##0.0</c:formatCode>
                <c:ptCount val="2"/>
                <c:pt idx="0">
                  <c:v>-565.08353471443138</c:v>
                </c:pt>
                <c:pt idx="1">
                  <c:v>-1224.1948165223905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CF0-495E-A561-20399FC6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047217071"/>
        <c:axId val="1047216655"/>
      </c:barChart>
      <c:catAx>
        <c:axId val="10472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216655"/>
        <c:crosses val="autoZero"/>
        <c:auto val="1"/>
        <c:lblAlgn val="ctr"/>
        <c:lblOffset val="100"/>
        <c:noMultiLvlLbl val="0"/>
      </c:catAx>
      <c:valAx>
        <c:axId val="10472166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0472170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Потребление</a:t>
            </a:r>
            <a:endParaRPr lang="ru-RU" sz="1100" b="0">
              <a:effectLst/>
            </a:endParaRPr>
          </a:p>
        </c:rich>
      </c:tx>
      <c:layout>
        <c:manualLayout>
          <c:xMode val="edge"/>
          <c:yMode val="edge"/>
          <c:x val="0.29500595214346748"/>
          <c:y val="3.539672360520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pivotTotal!$B$10</c:f>
              <c:strCache>
                <c:ptCount val="1"/>
                <c:pt idx="0">
                  <c:v>Итог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A-41B1-B869-C025B245478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8A-41B1-B869-C025B245478A}"/>
              </c:ext>
            </c:extLst>
          </c:dPt>
          <c:dLbls>
            <c:dLbl>
              <c:idx val="0"/>
              <c:layout>
                <c:manualLayout>
                  <c:x val="0.21900804586926603"/>
                  <c:y val="9.13031334624838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746031746031727"/>
                      <c:h val="8.9944047619047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B8A-41B1-B869-C025B245478A}"/>
                </c:ext>
              </c:extLst>
            </c:dLbl>
            <c:dLbl>
              <c:idx val="1"/>
              <c:layout>
                <c:manualLayout>
                  <c:x val="-0.2818648809523811"/>
                  <c:y val="-6.64548530392034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77777777777765"/>
                      <c:h val="8.32638888888888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8A-41B1-B869-C025B2454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pivotTotal!$A$11:$A$13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pivotTotal!$B$11:$B$13</c:f>
              <c:numCache>
                <c:formatCode>#\ ##0.0</c:formatCode>
                <c:ptCount val="2"/>
                <c:pt idx="0">
                  <c:v>161860.37395577424</c:v>
                </c:pt>
                <c:pt idx="1">
                  <c:v>2235.8511414926247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A-41B1-B869-C025B2454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AFF7-3E40-8CE4-00FEEDBA53CF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AFF7-3E40-8CE4-00FEEDBA53C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FF7-3E40-8CE4-00FEEDBA53C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61111111108"/>
                      <c:h val="8.2226851851851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FF7-3E40-8CE4-00FEEDBA53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-1444.55376767954</c:v>
                </c:pt>
                <c:pt idx="1">
                  <c:v>-344.72458355727957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FF7-3E40-8CE4-00FEEDB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69F-6341-B119-107B543CC5C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61111111108"/>
                      <c:h val="8.2226851851851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69F-6341-B119-107B543CC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-1444.55376767954</c:v>
                </c:pt>
                <c:pt idx="1">
                  <c:v>-344.72458355727957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D69F-6341-B119-107B543C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pivotTotal!$H$4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2A-430A-AF07-B7B274624BD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2A-430A-AF07-B7B274624BD2}"/>
              </c:ext>
            </c:extLst>
          </c:dPt>
          <c:dLbls>
            <c:dLbl>
              <c:idx val="0"/>
              <c:layout>
                <c:manualLayout>
                  <c:x val="0.17333344269466289"/>
                  <c:y val="0.10266212817147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722222222222209"/>
                      <c:h val="9.41435185185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52A-430A-AF07-B7B274624BD2}"/>
                </c:ext>
              </c:extLst>
            </c:dLbl>
            <c:dLbl>
              <c:idx val="1"/>
              <c:layout>
                <c:manualLayout>
                  <c:x val="-0.18574050925925933"/>
                  <c:y val="-0.106481250000000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11111111111098"/>
                      <c:h val="7.40046296296296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52A-430A-AF07-B7B274624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pivotTotal!$G$5:$G$7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pivotTotal!$H$5:$H$7</c:f>
              <c:numCache>
                <c:formatCode>#\ ##0.0</c:formatCode>
                <c:ptCount val="2"/>
                <c:pt idx="0">
                  <c:v>148164.88712973305</c:v>
                </c:pt>
                <c:pt idx="1">
                  <c:v>15931.33796753386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A-430A-AF07-B7B274624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B1FB-4653-B784-E24561499070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B1FB-4653-B784-E2456149907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79814814814804"/>
                      <c:h val="7.63472222222221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1FB-4653-B784-E2456149907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35138888888876"/>
                      <c:h val="8.8018055555555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1FB-4653-B784-E24561499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581.45880953968549</c:v>
                </c:pt>
                <c:pt idx="1">
                  <c:v>-2370.7371607765072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1FB-4653-B784-E2456149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805488639"/>
        <c:axId val="1805489055"/>
      </c:barChart>
      <c:catAx>
        <c:axId val="18054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489055"/>
        <c:crosses val="autoZero"/>
        <c:auto val="1"/>
        <c:lblAlgn val="ctr"/>
        <c:lblOffset val="100"/>
        <c:noMultiLvlLbl val="0"/>
      </c:catAx>
      <c:valAx>
        <c:axId val="18054890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805488639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[emReportMonth_1.xlsx]pivotTotal!Сводная таблица20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Структура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2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14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pivotTotal!$K$10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7-41A3-BE55-FD01101AA670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7-41A3-BE55-FD01101AA670}"/>
              </c:ext>
            </c:extLst>
          </c:dPt>
          <c:dLbls>
            <c:dLbl>
              <c:idx val="0"/>
              <c:layout>
                <c:manualLayout>
                  <c:x val="8.5254861111110858E-2"/>
                  <c:y val="0.170509490740740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21111111111105"/>
                      <c:h val="9.398611111111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EE7-41A3-BE55-FD01101AA670}"/>
                </c:ext>
              </c:extLst>
            </c:dLbl>
            <c:dLbl>
              <c:idx val="1"/>
              <c:layout>
                <c:manualLayout>
                  <c:x val="-9.4073842592592632E-2"/>
                  <c:y val="-0.14993032407407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05370370370357"/>
                      <c:h val="9.9865740740740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E7-41A3-BE55-FD01101AA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pivotTotal!$J$11:$J$13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pivotTotal!$K$11:$K$13</c:f>
              <c:numCache>
                <c:formatCode>#\ ##0.0</c:formatCode>
                <c:ptCount val="2"/>
                <c:pt idx="0">
                  <c:v>6021.6071530597001</c:v>
                </c:pt>
                <c:pt idx="1">
                  <c:v>2643.3459678970748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7-41A3-BE55-FD01101AA6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[emReportMonth_1.xlsx]pivotTotal!Сводная таблица18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baseline="0"/>
              <a:t>Сравнение с нормативом</a:t>
            </a:r>
            <a:endParaRPr lang="ru-RU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433531746031746"/>
                  <c:h val="0.11950347222222223"/>
                </c:manualLayout>
              </c15:layout>
            </c:ext>
          </c:extLst>
        </c:dLbl>
      </c:pivotFmt>
      <c:pivotFmt>
        <c:idx val="13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693452380952382"/>
                  <c:h val="0.10060466269841269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pivotTotal!$O$10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9F-453D-B969-2DB392E733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33531746031746"/>
                      <c:h val="0.119503472222222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9F-453D-B969-2DB392E73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pivotTotal!$O$11</c:f>
              <c:numCache>
                <c:formatCode>#\ ##0.0</c:formatCode>
                <c:ptCount val="1"/>
                <c:pt idx="0">
                  <c:v>8664.9531209567758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B1-BDB2-15E5C7C32380}"/>
            </c:ext>
          </c:extLst>
        </c:ser>
        <c:ser>
          <c:idx val="1"/>
          <c:order val="1"/>
          <c:tx>
            <c:strRef>
              <c:f>pivotTotal!$P$10</c:f>
              <c:strCache>
                <c:ptCount val="1"/>
                <c:pt idx="0">
                  <c:v>Нормативные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9F-453D-B969-2DB392E733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693452380952382"/>
                      <c:h val="0.100604662698412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89F-453D-B969-2DB392E73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pivotTotal!$P$11</c:f>
              <c:numCache>
                <c:formatCode>#\ ##0.0</c:formatCode>
                <c:ptCount val="1"/>
                <c:pt idx="0">
                  <c:v>9859.2256495739421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B1-BDB2-15E5C7C32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100"/>
        <c:axId val="1985996991"/>
        <c:axId val="1985997407"/>
      </c:barChart>
      <c:catAx>
        <c:axId val="19859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997407"/>
        <c:crosses val="autoZero"/>
        <c:auto val="1"/>
        <c:lblAlgn val="ctr"/>
        <c:lblOffset val="100"/>
        <c:noMultiLvlLbl val="0"/>
      </c:catAx>
      <c:valAx>
        <c:axId val="1985997407"/>
        <c:scaling>
          <c:orientation val="minMax"/>
          <c:min val="0"/>
        </c:scaling>
        <c:delete val="1"/>
        <c:axPos val="l"/>
        <c:numFmt formatCode="#\ ##0.0" sourceLinked="1"/>
        <c:majorTickMark val="out"/>
        <c:minorTickMark val="none"/>
        <c:tickLblPos val="nextTo"/>
        <c:crossAx val="1985996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таблица21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D0C-1742-B484-ECF62268AB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D0C-1742-B484-ECF62268A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D0C-1742-B484-ECF62268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ysClr val="window" lastClr="FFFFFF"/>
    </a:solidFill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[emReportMonth_1.xlsx]pivotDetail!pivotTableFactER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 потреблени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58428275309019"/>
          <c:y val="0.19591833311316739"/>
          <c:w val="0.69702464704101685"/>
          <c:h val="0.75692212206419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pivotDetail!$C$6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pivotDetail!$B$7:$B$14</c:f>
              <c:strCache>
                <c:ptCount val="7"/>
                <c:pt idx="0">
                  <c:v>962_холод-10°С к665</c:v>
                </c:pt>
                <c:pt idx="1">
                  <c:v>952_вода оборотная к815</c:v>
                </c:pt>
                <c:pt idx="2">
                  <c:v>951_вода речная</c:v>
                </c:pt>
                <c:pt idx="3">
                  <c:v>28462_пар от котельной 370В</c:v>
                </c:pt>
                <c:pt idx="4">
                  <c:v>966_газ природный</c:v>
                </c:pt>
                <c:pt idx="5">
                  <c:v>990_пар от ТЭЦ-3</c:v>
                </c:pt>
                <c:pt idx="6">
                  <c:v>955_электроэнергия</c:v>
                </c:pt>
              </c:strCache>
            </c:strRef>
          </c:cat>
          <c:val>
            <c:numRef>
              <c:f>pivotDetail!$C$7:$C$14</c:f>
              <c:numCache>
                <c:formatCode>#\ ##0.0</c:formatCode>
                <c:ptCount val="7"/>
                <c:pt idx="0">
                  <c:v>2676.2234046889243</c:v>
                </c:pt>
                <c:pt idx="1">
                  <c:v>3700.4982313324326</c:v>
                </c:pt>
                <c:pt idx="2">
                  <c:v>3801.6036299999996</c:v>
                </c:pt>
                <c:pt idx="3">
                  <c:v>5596.3613712075776</c:v>
                </c:pt>
                <c:pt idx="4">
                  <c:v>10211.669535999999</c:v>
                </c:pt>
                <c:pt idx="5">
                  <c:v>40608.551869553368</c:v>
                </c:pt>
                <c:pt idx="6">
                  <c:v>83648.250000000015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6-49F7-96EB-95E7FB742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209794079"/>
        <c:axId val="1209814047"/>
      </c:barChart>
      <c:catAx>
        <c:axId val="120979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14047"/>
        <c:crosses val="autoZero"/>
        <c:auto val="1"/>
        <c:lblAlgn val="ctr"/>
        <c:lblOffset val="100"/>
        <c:noMultiLvlLbl val="0"/>
      </c:catAx>
      <c:valAx>
        <c:axId val="1209814047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097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[emReportMonth_1.xlsx]pivotDetail!pivotTableDiffER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Отклонения</a:t>
            </a:r>
            <a:r>
              <a:rPr lang="ru-RU" sz="1100" baseline="0"/>
              <a:t> от нормативов и лимитов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43571353514661"/>
          <c:y val="0.16421583531307946"/>
          <c:w val="0.86842805366706077"/>
          <c:h val="0.44027387245332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pivotDetail!$I$6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pivotDetail!$H$7:$H$19</c:f>
              <c:strCache>
                <c:ptCount val="12"/>
                <c:pt idx="0">
                  <c:v>990_пар от ТЭЦ-3</c:v>
                </c:pt>
                <c:pt idx="1">
                  <c:v>951_вода речная</c:v>
                </c:pt>
                <c:pt idx="2">
                  <c:v>937_холод -20°C</c:v>
                </c:pt>
                <c:pt idx="3">
                  <c:v>958_воздух технологический</c:v>
                </c:pt>
                <c:pt idx="4">
                  <c:v>20042_вода оборотная техн.</c:v>
                </c:pt>
                <c:pt idx="5">
                  <c:v>695_кислород</c:v>
                </c:pt>
                <c:pt idx="6">
                  <c:v>997_воздух кип и а</c:v>
                </c:pt>
                <c:pt idx="7">
                  <c:v>28462_пар от котельной 370В</c:v>
                </c:pt>
                <c:pt idx="8">
                  <c:v>962_холод-10°С к665</c:v>
                </c:pt>
                <c:pt idx="9">
                  <c:v>966_газ природный</c:v>
                </c:pt>
                <c:pt idx="10">
                  <c:v>694_азот</c:v>
                </c:pt>
                <c:pt idx="11">
                  <c:v>955_электроэнергия</c:v>
                </c:pt>
              </c:strCache>
            </c:strRef>
          </c:cat>
          <c:val>
            <c:numRef>
              <c:f>pivotDetail!$I$7:$I$19</c:f>
              <c:numCache>
                <c:formatCode>#\ ##0.0</c:formatCode>
                <c:ptCount val="12"/>
                <c:pt idx="0">
                  <c:v>1717.9598406855685</c:v>
                </c:pt>
                <c:pt idx="1">
                  <c:v>412.71329000000014</c:v>
                </c:pt>
                <c:pt idx="2">
                  <c:v>362.34087220590555</c:v>
                </c:pt>
                <c:pt idx="3">
                  <c:v>224.28660680745546</c:v>
                </c:pt>
                <c:pt idx="4">
                  <c:v>212.61100393258747</c:v>
                </c:pt>
                <c:pt idx="5">
                  <c:v>-123.5877540513261</c:v>
                </c:pt>
                <c:pt idx="6">
                  <c:v>-127.33795998676764</c:v>
                </c:pt>
                <c:pt idx="7">
                  <c:v>-302.91839334691099</c:v>
                </c:pt>
                <c:pt idx="8">
                  <c:v>-367.79108781322321</c:v>
                </c:pt>
                <c:pt idx="9">
                  <c:v>-703.85269040000003</c:v>
                </c:pt>
                <c:pt idx="10">
                  <c:v>-1003.4000308376744</c:v>
                </c:pt>
                <c:pt idx="11">
                  <c:v>-2033.7682550000004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FB4-453B-9E82-3954B160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72173775"/>
        <c:axId val="2072172943"/>
      </c:barChart>
      <c:catAx>
        <c:axId val="20721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172943"/>
        <c:crosses val="autoZero"/>
        <c:auto val="1"/>
        <c:lblAlgn val="ctr"/>
        <c:lblOffset val="100"/>
        <c:noMultiLvlLbl val="0"/>
      </c:catAx>
      <c:valAx>
        <c:axId val="20721729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721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[emReportMonth_1.xlsx]pivotDetail!pivotTableFactCC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</a:t>
            </a:r>
            <a:r>
              <a:rPr lang="ru-RU" sz="1100" baseline="0"/>
              <a:t> потребления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370598713871508E-2"/>
          <c:y val="0.16382148660464166"/>
          <c:w val="0.90661706989354274"/>
          <c:h val="0.721526041666666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pivotDetail!$E$7:$E$13</c:f>
              <c:strCache>
                <c:ptCount val="6"/>
                <c:pt idx="0">
                  <c:v>16</c:v>
                </c:pt>
                <c:pt idx="1">
                  <c:v>71</c:v>
                </c:pt>
                <c:pt idx="2">
                  <c:v>56</c:v>
                </c:pt>
                <c:pt idx="3">
                  <c:v>501</c:v>
                </c:pt>
                <c:pt idx="4">
                  <c:v>23</c:v>
                </c:pt>
                <c:pt idx="5">
                  <c:v>110</c:v>
                </c:pt>
              </c:strCache>
            </c:strRef>
          </c:cat>
          <c:val>
            <c:numRef>
              <c:f>pivotDetail!$F$7:$F$13</c:f>
              <c:numCache>
                <c:formatCode>#\ ##0.0</c:formatCode>
                <c:ptCount val="6"/>
                <c:pt idx="0">
                  <c:v>4098.1470332308918</c:v>
                </c:pt>
                <c:pt idx="1">
                  <c:v>6981.3640699672842</c:v>
                </c:pt>
                <c:pt idx="2">
                  <c:v>10078.044894158547</c:v>
                </c:pt>
                <c:pt idx="3">
                  <c:v>20483.622561052092</c:v>
                </c:pt>
                <c:pt idx="4">
                  <c:v>29471.366450226535</c:v>
                </c:pt>
                <c:pt idx="5">
                  <c:v>79775.62833268079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5-4848-8263-BEE9E700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212217103"/>
        <c:axId val="1212234159"/>
      </c:barChart>
      <c:catAx>
        <c:axId val="12122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234159"/>
        <c:crosses val="autoZero"/>
        <c:auto val="1"/>
        <c:lblAlgn val="ctr"/>
        <c:lblOffset val="100"/>
        <c:noMultiLvlLbl val="0"/>
      </c:catAx>
      <c:valAx>
        <c:axId val="1212234159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12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[emReportMonth_1.xlsx]pivotDetail!pivotTableDiffCC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Отклонение от нормативов и лимитов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867537389250723E-2"/>
          <c:y val="0.15875"/>
          <c:w val="0.96406623717708106"/>
          <c:h val="0.68998099415204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pivotDetail!$L$6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pivotDetail!$K$7:$K$19</c:f>
              <c:strCache>
                <c:ptCount val="12"/>
                <c:pt idx="0">
                  <c:v>110</c:v>
                </c:pt>
                <c:pt idx="1">
                  <c:v>23</c:v>
                </c:pt>
                <c:pt idx="2">
                  <c:v>70</c:v>
                </c:pt>
                <c:pt idx="3">
                  <c:v>2</c:v>
                </c:pt>
                <c:pt idx="4">
                  <c:v>21</c:v>
                </c:pt>
                <c:pt idx="5">
                  <c:v>502</c:v>
                </c:pt>
                <c:pt idx="6">
                  <c:v>71</c:v>
                </c:pt>
                <c:pt idx="7">
                  <c:v>84</c:v>
                </c:pt>
                <c:pt idx="8">
                  <c:v>62</c:v>
                </c:pt>
                <c:pt idx="9">
                  <c:v>56</c:v>
                </c:pt>
                <c:pt idx="10">
                  <c:v>16</c:v>
                </c:pt>
                <c:pt idx="11">
                  <c:v>501</c:v>
                </c:pt>
              </c:strCache>
            </c:strRef>
          </c:cat>
          <c:val>
            <c:numRef>
              <c:f>pivotDetail!$L$7:$L$19</c:f>
              <c:numCache>
                <c:formatCode>#\ ##0.0</c:formatCode>
                <c:ptCount val="12"/>
                <c:pt idx="0">
                  <c:v>2741.5838255118642</c:v>
                </c:pt>
                <c:pt idx="1">
                  <c:v>364.52486391739035</c:v>
                </c:pt>
                <c:pt idx="2">
                  <c:v>191.74979509670837</c:v>
                </c:pt>
                <c:pt idx="3">
                  <c:v>160.98986356757749</c:v>
                </c:pt>
                <c:pt idx="4">
                  <c:v>-116.08990492639842</c:v>
                </c:pt>
                <c:pt idx="5">
                  <c:v>-198.24934931869095</c:v>
                </c:pt>
                <c:pt idx="6">
                  <c:v>-260.02074910028028</c:v>
                </c:pt>
                <c:pt idx="7">
                  <c:v>-275.34164663656537</c:v>
                </c:pt>
                <c:pt idx="8">
                  <c:v>-312.02544217100024</c:v>
                </c:pt>
                <c:pt idx="9">
                  <c:v>-975.26285218361875</c:v>
                </c:pt>
                <c:pt idx="10">
                  <c:v>-1149.2269531870552</c:v>
                </c:pt>
                <c:pt idx="11">
                  <c:v>-1610.4682640329536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A8D-4FC8-A23C-208992594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2069105903"/>
        <c:axId val="1807660095"/>
      </c:barChart>
      <c:catAx>
        <c:axId val="20691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660095"/>
        <c:crosses val="autoZero"/>
        <c:auto val="1"/>
        <c:lblAlgn val="ctr"/>
        <c:lblOffset val="300"/>
        <c:noMultiLvlLbl val="0"/>
      </c:catAx>
      <c:valAx>
        <c:axId val="180766009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691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1F7-7343-B54D-532566C29C3C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1F7-7343-B54D-532566C29C3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1F7-7343-B54D-532566C29C3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1F7-7343-B54D-532566C29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1F7-7343-B54D-532566C2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[emReportMonth_1.xlsx]pivotCompare!pivotTableCompareER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По</a:t>
            </a:r>
            <a:r>
              <a:rPr lang="ru-RU" sz="1050" baseline="0"/>
              <a:t> энергоресурсам</a:t>
            </a:r>
            <a:endParaRPr lang="ru-RU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pivotCompare!$C$5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pivotCompare!$B$6:$B$15</c:f>
              <c:strCache>
                <c:ptCount val="9"/>
                <c:pt idx="0">
                  <c:v>кислород</c:v>
                </c:pt>
                <c:pt idx="1">
                  <c:v>пар от котельной 370В</c:v>
                </c:pt>
                <c:pt idx="2">
                  <c:v>воздух технологический</c:v>
                </c:pt>
                <c:pt idx="3">
                  <c:v>пар от ТЭЦ-3</c:v>
                </c:pt>
                <c:pt idx="4">
                  <c:v>холод-10°С к665</c:v>
                </c:pt>
                <c:pt idx="5">
                  <c:v>вода оборотная к815</c:v>
                </c:pt>
                <c:pt idx="6">
                  <c:v>вода оборотная техн.</c:v>
                </c:pt>
                <c:pt idx="7">
                  <c:v>азот</c:v>
                </c:pt>
                <c:pt idx="8">
                  <c:v>электроэнергия</c:v>
                </c:pt>
              </c:strCache>
            </c:strRef>
          </c:cat>
          <c:val>
            <c:numRef>
              <c:f>pivotCompare!$C$6:$C$15</c:f>
              <c:numCache>
                <c:formatCode>General</c:formatCode>
                <c:ptCount val="9"/>
                <c:pt idx="0">
                  <c:v>1117</c:v>
                </c:pt>
                <c:pt idx="1">
                  <c:v>494</c:v>
                </c:pt>
                <c:pt idx="2">
                  <c:v>449</c:v>
                </c:pt>
                <c:pt idx="3">
                  <c:v>338</c:v>
                </c:pt>
                <c:pt idx="4">
                  <c:v>221</c:v>
                </c:pt>
                <c:pt idx="5">
                  <c:v>-106</c:v>
                </c:pt>
                <c:pt idx="6">
                  <c:v>-233</c:v>
                </c:pt>
                <c:pt idx="7">
                  <c:v>-639</c:v>
                </c:pt>
                <c:pt idx="8">
                  <c:v>-2125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1CC-440E-B7B2-CC781453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643616"/>
        <c:axId val="751644032"/>
      </c:barChart>
      <c:catAx>
        <c:axId val="7516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644032"/>
        <c:crosses val="autoZero"/>
        <c:auto val="1"/>
        <c:lblAlgn val="ctr"/>
        <c:lblOffset val="100"/>
        <c:noMultiLvlLbl val="0"/>
      </c:catAx>
      <c:valAx>
        <c:axId val="75164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6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[emReportMonth_1.xlsx]pivotCompare!pivotTableCompareCC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По центрам затрат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558641975308643E-2"/>
          <c:y val="0.17678576388888889"/>
          <c:w val="0.95491975308641952"/>
          <c:h val="0.66126900584795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pivotCompare!$F$5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pivotCompare!$E$6:$E$12</c:f>
              <c:strCache>
                <c:ptCount val="6"/>
                <c:pt idx="0">
                  <c:v>110</c:v>
                </c:pt>
                <c:pt idx="1">
                  <c:v>23</c:v>
                </c:pt>
                <c:pt idx="2">
                  <c:v>56</c:v>
                </c:pt>
                <c:pt idx="3">
                  <c:v>502</c:v>
                </c:pt>
                <c:pt idx="4">
                  <c:v>2</c:v>
                </c:pt>
                <c:pt idx="5">
                  <c:v>16</c:v>
                </c:pt>
              </c:strCache>
            </c:strRef>
          </c:cat>
          <c:val>
            <c:numRef>
              <c:f>pivotCompare!$F$6:$F$12</c:f>
              <c:numCache>
                <c:formatCode>General</c:formatCode>
                <c:ptCount val="6"/>
                <c:pt idx="0">
                  <c:v>617</c:v>
                </c:pt>
                <c:pt idx="1">
                  <c:v>289</c:v>
                </c:pt>
                <c:pt idx="2">
                  <c:v>107</c:v>
                </c:pt>
                <c:pt idx="3">
                  <c:v>-119</c:v>
                </c:pt>
                <c:pt idx="4">
                  <c:v>-231</c:v>
                </c:pt>
                <c:pt idx="5">
                  <c:v>-1106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5C3-4C02-8E92-855CB5F4F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216992"/>
        <c:axId val="696212832"/>
      </c:barChart>
      <c:catAx>
        <c:axId val="6962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212832"/>
        <c:crosses val="autoZero"/>
        <c:auto val="1"/>
        <c:lblAlgn val="ctr"/>
        <c:lblOffset val="300"/>
        <c:noMultiLvlLbl val="0"/>
      </c:catAx>
      <c:valAx>
        <c:axId val="696212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2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9-4A36-814C-B046B4E683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9-4A36-814C-B046B4E683D9}"/>
              </c:ext>
            </c:extLst>
          </c:dPt>
          <c:dLbls>
            <c:dLbl>
              <c:idx val="0"/>
              <c:layout>
                <c:manualLayout>
                  <c:x val="0.19936527777777752"/>
                  <c:y val="3.7037235449735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42857142857134"/>
                      <c:h val="0.125840873015872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DC9-4A36-814C-B046B4E683D9}"/>
                </c:ext>
              </c:extLst>
            </c:dLbl>
            <c:dLbl>
              <c:idx val="1"/>
              <c:layout>
                <c:manualLayout>
                  <c:x val="-0.18736091269841276"/>
                  <c:y val="-9.8042261904761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13015873015867"/>
                      <c:h val="9.06388888888888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DC9-4A36-814C-B046B4E68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pivotTotal!$A$5:$A$7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pivotTotal!$B$5:$B$7</c:f>
              <c:numCache>
                <c:formatCode>#\ ##0.0</c:formatCode>
                <c:ptCount val="2"/>
                <c:pt idx="0">
                  <c:v>138970.28943555331</c:v>
                </c:pt>
                <c:pt idx="1">
                  <c:v>25125.93566171352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9-4A36-814C-B046B4E683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Перерасход</a:t>
            </a:r>
            <a:endParaRPr lang="ru-RU" sz="1100" b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8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835C-481C-86A5-2E2A62960EF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835C-481C-86A5-2E2A62960EF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46339821394"/>
                      <c:h val="9.4033225140513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35C-481C-86A5-2E2A62960EF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43468955908639"/>
                      <c:h val="8.82526944070044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35C-481C-86A5-2E2A62960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pivotTotal!$D$5:$D$7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pivotTotal!$E$5:$E$7</c:f>
              <c:numCache>
                <c:formatCode>#\ ##0.0</c:formatCode>
                <c:ptCount val="2"/>
                <c:pt idx="0">
                  <c:v>-565.08353471443138</c:v>
                </c:pt>
                <c:pt idx="1">
                  <c:v>-1224.1948165223905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835C-481C-86A5-2E2A6296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047217071"/>
        <c:axId val="1047216655"/>
      </c:barChart>
      <c:catAx>
        <c:axId val="10472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216655"/>
        <c:crosses val="autoZero"/>
        <c:auto val="1"/>
        <c:lblAlgn val="ctr"/>
        <c:lblOffset val="100"/>
        <c:noMultiLvlLbl val="0"/>
      </c:catAx>
      <c:valAx>
        <c:axId val="10472166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0472170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Потребление</a:t>
            </a:r>
            <a:endParaRPr lang="ru-RU" sz="1100" b="0">
              <a:effectLst/>
            </a:endParaRPr>
          </a:p>
        </c:rich>
      </c:tx>
      <c:layout>
        <c:manualLayout>
          <c:xMode val="edge"/>
          <c:yMode val="edge"/>
          <c:x val="0.29500595214346748"/>
          <c:y val="3.539672360520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pivotTotal!$B$10</c:f>
              <c:strCache>
                <c:ptCount val="1"/>
                <c:pt idx="0">
                  <c:v>Итог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1-47AF-A429-3BB7F35A371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1-47AF-A429-3BB7F35A371E}"/>
              </c:ext>
            </c:extLst>
          </c:dPt>
          <c:dLbls>
            <c:dLbl>
              <c:idx val="0"/>
              <c:layout>
                <c:manualLayout>
                  <c:x val="0.21900804586926603"/>
                  <c:y val="9.13031334624838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746031746031727"/>
                      <c:h val="8.9944047619047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21-47AF-A429-3BB7F35A371E}"/>
                </c:ext>
              </c:extLst>
            </c:dLbl>
            <c:dLbl>
              <c:idx val="1"/>
              <c:layout>
                <c:manualLayout>
                  <c:x val="-0.2818648809523811"/>
                  <c:y val="-6.64548530392034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77777777777765"/>
                      <c:h val="8.32638888888888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21-47AF-A429-3BB7F35A37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pivotTotal!$A$11:$A$13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pivotTotal!$B$11:$B$13</c:f>
              <c:numCache>
                <c:formatCode>#\ ##0.0</c:formatCode>
                <c:ptCount val="2"/>
                <c:pt idx="0">
                  <c:v>161860.37395577424</c:v>
                </c:pt>
                <c:pt idx="1">
                  <c:v>2235.8511414926247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1-47AF-A429-3BB7F35A37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81E-0848-A4C4-1D9EF1CBFB2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61111111108"/>
                      <c:h val="8.2226851851851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81E-0848-A4C4-1D9EF1CBF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-1444.55376767954</c:v>
                </c:pt>
                <c:pt idx="1">
                  <c:v>-344.72458355727957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A81E-0848-A4C4-1D9EF1CB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pivotTotal!$H$4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D0-41DE-9D40-90E348132AC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D0-41DE-9D40-90E348132AC2}"/>
              </c:ext>
            </c:extLst>
          </c:dPt>
          <c:dLbls>
            <c:dLbl>
              <c:idx val="0"/>
              <c:layout>
                <c:manualLayout>
                  <c:x val="0.17333344269466289"/>
                  <c:y val="0.10266212817147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722222222222209"/>
                      <c:h val="9.41435185185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FD0-41DE-9D40-90E348132AC2}"/>
                </c:ext>
              </c:extLst>
            </c:dLbl>
            <c:dLbl>
              <c:idx val="1"/>
              <c:layout>
                <c:manualLayout>
                  <c:x val="-0.18574050925925933"/>
                  <c:y val="-0.106481250000000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11111111111098"/>
                      <c:h val="7.40046296296296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FD0-41DE-9D40-90E348132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pivotTotal!$G$5:$G$7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pivotTotal!$H$5:$H$7</c:f>
              <c:numCache>
                <c:formatCode>#\ ##0.0</c:formatCode>
                <c:ptCount val="2"/>
                <c:pt idx="0">
                  <c:v>148164.88712973305</c:v>
                </c:pt>
                <c:pt idx="1">
                  <c:v>15931.33796753386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0-41DE-9D40-90E348132A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[emReportMonth_1.xlsx]pivotTotal!Сводная таблица16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8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2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2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6B1D-4AE1-B29A-5413D349522D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6B1D-4AE1-B29A-5413D349522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79814814814804"/>
                      <c:h val="7.63472222222221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B1D-4AE1-B29A-5413D349522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35138888888876"/>
                      <c:h val="8.8018055555555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B1D-4AE1-B29A-5413D34952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581.45880953968549</c:v>
                </c:pt>
                <c:pt idx="1">
                  <c:v>-2370.7371607765072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6B1D-4AE1-B29A-5413D349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805488639"/>
        <c:axId val="1805489055"/>
      </c:barChart>
      <c:catAx>
        <c:axId val="18054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489055"/>
        <c:crosses val="autoZero"/>
        <c:auto val="1"/>
        <c:lblAlgn val="ctr"/>
        <c:lblOffset val="100"/>
        <c:noMultiLvlLbl val="0"/>
      </c:catAx>
      <c:valAx>
        <c:axId val="18054890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8054886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497417</xdr:colOff>
      <xdr:row>15</xdr:row>
      <xdr:rowOff>57149</xdr:rowOff>
    </xdr:from>
    <xdr:to>
      <xdr:col>7</xdr:col>
      <xdr:colOff>741833</xdr:colOff>
      <xdr:row>26</xdr:row>
      <xdr:rowOff>5232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871A64-DEAE-F544-AA10-34780CED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1084385</xdr:colOff>
      <xdr:row>9</xdr:row>
      <xdr:rowOff>59592</xdr:rowOff>
    </xdr:from>
    <xdr:to>
      <xdr:col>6</xdr:col>
      <xdr:colOff>313615</xdr:colOff>
      <xdr:row>19</xdr:row>
      <xdr:rowOff>168054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9C8F4D-0A6A-8C40-8367-9EB04D238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1118577</xdr:colOff>
      <xdr:row>9</xdr:row>
      <xdr:rowOff>59592</xdr:rowOff>
    </xdr:from>
    <xdr:to>
      <xdr:col>18</xdr:col>
      <xdr:colOff>1090269</xdr:colOff>
      <xdr:row>19</xdr:row>
      <xdr:rowOff>168054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3E788B-82D2-3B45-8EDB-B9203EDE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0.02361</cdr:x>
      <cdr:y>0.82755</cdr:y>
    </cdr:from>
    <cdr:to>
      <cdr:x>0.4452</cdr:x>
      <cdr:y>0.90909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1D64973F-E8CC-4EE2-AC17-D92FFE826DEC}"/>
            </a:ext>
          </a:extLst>
        </cdr:cNvPr>
        <cdr:cNvSpPr txBox="1"/>
      </cdr:nvSpPr>
      <cdr:spPr>
        <a:xfrm xmlns:a="http://schemas.openxmlformats.org/drawingml/2006/main">
          <a:off x="107950" y="2270125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±10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</xdr:colOff>
      <xdr:row>3</xdr:row>
      <xdr:rowOff>2187</xdr:rowOff>
    </xdr:from>
    <xdr:to>
      <xdr:col>4</xdr:col>
      <xdr:colOff>812773</xdr:colOff>
      <xdr:row>8</xdr:row>
      <xdr:rowOff>12330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Тип энергоресурса">
              <a:extLst>
                <a:ext uri="{FF2B5EF4-FFF2-40B4-BE49-F238E27FC236}">
                  <a16:creationId xmlns:a16="http://schemas.microsoft.com/office/drawing/2014/main" id="{5EA0E4DE-A6F7-41FB-ADD8-BDF3E855CE0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энергоресурс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44" y="863973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5443</xdr:colOff>
      <xdr:row>3</xdr:row>
      <xdr:rowOff>3510</xdr:rowOff>
    </xdr:from>
    <xdr:to>
      <xdr:col>10</xdr:col>
      <xdr:colOff>729</xdr:colOff>
      <xdr:row>8</xdr:row>
      <xdr:rowOff>13653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Тип ЦЗ">
              <a:extLst>
                <a:ext uri="{FF2B5EF4-FFF2-40B4-BE49-F238E27FC236}">
                  <a16:creationId xmlns:a16="http://schemas.microsoft.com/office/drawing/2014/main" id="{1F0225B5-9FFE-4F17-9223-2CAFB29EE72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Ц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4729" y="865296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3704</xdr:colOff>
      <xdr:row>8</xdr:row>
      <xdr:rowOff>196845</xdr:rowOff>
    </xdr:from>
    <xdr:to>
      <xdr:col>9</xdr:col>
      <xdr:colOff>815419</xdr:colOff>
      <xdr:row>14</xdr:row>
      <xdr:rowOff>7417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Группа ЦЗ">
              <a:extLst>
                <a:ext uri="{FF2B5EF4-FFF2-40B4-BE49-F238E27FC236}">
                  <a16:creationId xmlns:a16="http://schemas.microsoft.com/office/drawing/2014/main" id="{DE20A906-AEFA-4032-AD3F-70D6DFA4C4A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руппа Ц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2990" y="2056488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2417</xdr:colOff>
      <xdr:row>8</xdr:row>
      <xdr:rowOff>186072</xdr:rowOff>
    </xdr:from>
    <xdr:to>
      <xdr:col>4</xdr:col>
      <xdr:colOff>814132</xdr:colOff>
      <xdr:row>13</xdr:row>
      <xdr:rowOff>196215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Тип потребления">
              <a:extLst>
                <a:ext uri="{FF2B5EF4-FFF2-40B4-BE49-F238E27FC236}">
                  <a16:creationId xmlns:a16="http://schemas.microsoft.com/office/drawing/2014/main" id="{1CEE4610-7E11-4161-9B49-09B7444B523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потреблен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203" y="2045715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2988</xdr:colOff>
      <xdr:row>6</xdr:row>
      <xdr:rowOff>776</xdr:rowOff>
    </xdr:from>
    <xdr:to>
      <xdr:col>1</xdr:col>
      <xdr:colOff>2018988</xdr:colOff>
      <xdr:row>7</xdr:row>
      <xdr:rowOff>1170109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DD98D0-D289-4213-B11A-4E07EFCB40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31560</xdr:colOff>
      <xdr:row>6</xdr:row>
      <xdr:rowOff>776</xdr:rowOff>
    </xdr:from>
    <xdr:to>
      <xdr:col>4</xdr:col>
      <xdr:colOff>4976</xdr:colOff>
      <xdr:row>7</xdr:row>
      <xdr:rowOff>1170109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9981F0-2523-4025-B291-24C9E33E4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4786</xdr:colOff>
      <xdr:row>6</xdr:row>
      <xdr:rowOff>774</xdr:rowOff>
    </xdr:from>
    <xdr:to>
      <xdr:col>6</xdr:col>
      <xdr:colOff>1487</xdr:colOff>
      <xdr:row>7</xdr:row>
      <xdr:rowOff>1170107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FD6DEA3-3CDC-467B-982A-5FE0BB78E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39088</xdr:colOff>
      <xdr:row>6</xdr:row>
      <xdr:rowOff>775</xdr:rowOff>
    </xdr:from>
    <xdr:to>
      <xdr:col>8</xdr:col>
      <xdr:colOff>1921</xdr:colOff>
      <xdr:row>7</xdr:row>
      <xdr:rowOff>1170108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CC3633E-40A5-4C6F-8878-A13274F0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4191</xdr:colOff>
      <xdr:row>6</xdr:row>
      <xdr:rowOff>776</xdr:rowOff>
    </xdr:from>
    <xdr:to>
      <xdr:col>10</xdr:col>
      <xdr:colOff>890</xdr:colOff>
      <xdr:row>7</xdr:row>
      <xdr:rowOff>1170109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C3CBA85-BF3E-43CB-882A-D63AF3F83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476</xdr:colOff>
      <xdr:row>6</xdr:row>
      <xdr:rowOff>776</xdr:rowOff>
    </xdr:from>
    <xdr:to>
      <xdr:col>11</xdr:col>
      <xdr:colOff>2016476</xdr:colOff>
      <xdr:row>7</xdr:row>
      <xdr:rowOff>1170109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B048597-B834-4A96-BE75-15716D62B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312735</xdr:colOff>
      <xdr:row>5</xdr:row>
      <xdr:rowOff>68982</xdr:rowOff>
    </xdr:from>
    <xdr:to>
      <xdr:col>14</xdr:col>
      <xdr:colOff>2518</xdr:colOff>
      <xdr:row>7</xdr:row>
      <xdr:rowOff>1164232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E2698F9-E55E-4702-B5F1-0687EC167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27006</xdr:colOff>
      <xdr:row>6</xdr:row>
      <xdr:rowOff>2067</xdr:rowOff>
    </xdr:from>
    <xdr:to>
      <xdr:col>16</xdr:col>
      <xdr:colOff>11006</xdr:colOff>
      <xdr:row>7</xdr:row>
      <xdr:rowOff>1171400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A9F2C67-156C-49A5-95CE-C7ACE0D22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4210</xdr:colOff>
      <xdr:row>6</xdr:row>
      <xdr:rowOff>2066</xdr:rowOff>
    </xdr:from>
    <xdr:to>
      <xdr:col>18</xdr:col>
      <xdr:colOff>910</xdr:colOff>
      <xdr:row>7</xdr:row>
      <xdr:rowOff>1171399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BB8632F5-A2C1-445A-A84C-29D79DB5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3960</xdr:colOff>
      <xdr:row>10</xdr:row>
      <xdr:rowOff>63499</xdr:rowOff>
    </xdr:from>
    <xdr:to>
      <xdr:col>6</xdr:col>
      <xdr:colOff>0</xdr:colOff>
      <xdr:row>12</xdr:row>
      <xdr:rowOff>1286082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DA04D0C1-DE5C-482F-98DC-73C608751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3955</xdr:colOff>
      <xdr:row>13</xdr:row>
      <xdr:rowOff>42331</xdr:rowOff>
    </xdr:from>
    <xdr:to>
      <xdr:col>6</xdr:col>
      <xdr:colOff>0</xdr:colOff>
      <xdr:row>15</xdr:row>
      <xdr:rowOff>1286081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546E58BD-B1D2-4295-8C33-62DD2191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2380</xdr:colOff>
      <xdr:row>11</xdr:row>
      <xdr:rowOff>0</xdr:rowOff>
    </xdr:from>
    <xdr:to>
      <xdr:col>11</xdr:col>
      <xdr:colOff>2010834</xdr:colOff>
      <xdr:row>12</xdr:row>
      <xdr:rowOff>1286083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A29CC840-0C15-4417-9B54-BCB7A98D6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</xdr:col>
      <xdr:colOff>38359</xdr:colOff>
      <xdr:row>13</xdr:row>
      <xdr:rowOff>42331</xdr:rowOff>
    </xdr:from>
    <xdr:to>
      <xdr:col>12</xdr:col>
      <xdr:colOff>0</xdr:colOff>
      <xdr:row>15</xdr:row>
      <xdr:rowOff>1286081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7ED15167-F565-4F5B-B273-09C8447C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314060</xdr:colOff>
      <xdr:row>10</xdr:row>
      <xdr:rowOff>62441</xdr:rowOff>
    </xdr:from>
    <xdr:to>
      <xdr:col>18</xdr:col>
      <xdr:colOff>0</xdr:colOff>
      <xdr:row>12</xdr:row>
      <xdr:rowOff>1285024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E1DF8CA3-4EBE-4379-9CA7-932776FE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528</xdr:colOff>
      <xdr:row>13</xdr:row>
      <xdr:rowOff>29886</xdr:rowOff>
    </xdr:from>
    <xdr:to>
      <xdr:col>17</xdr:col>
      <xdr:colOff>2021416</xdr:colOff>
      <xdr:row>16</xdr:row>
      <xdr:rowOff>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1D61952D-71B3-4D64-A61D-7B80F53D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0.3504</cdr:x>
      <cdr:y>0.41971</cdr:y>
    </cdr:from>
    <cdr:to>
      <cdr:x>0.66031</cdr:x>
      <cdr:y>0.58075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820E73-C018-44F5-8FBB-338B564C9F17}"/>
            </a:ext>
          </a:extLst>
        </cdr:cNvPr>
        <cdr:cNvSpPr txBox="1"/>
      </cdr:nvSpPr>
      <cdr:spPr>
        <a:xfrm xmlns:a="http://schemas.openxmlformats.org/drawingml/2006/main">
          <a:off x="757313" y="907931"/>
          <a:ext cx="669802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05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05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0.34557</cdr:x>
      <cdr:y>0.428</cdr:y>
    </cdr:from>
    <cdr:to>
      <cdr:x>0.65511</cdr:x>
      <cdr:y>0.58904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8873" y="925859"/>
          <a:ext cx="670793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0.3464</cdr:x>
      <cdr:y>0.42461</cdr:y>
    </cdr:from>
    <cdr:to>
      <cdr:x>0.65669</cdr:x>
      <cdr:y>0.58565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6652" y="918514"/>
          <a:ext cx="668819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0.34102</cdr:x>
      <cdr:y>0.41698</cdr:y>
    </cdr:from>
    <cdr:to>
      <cdr:x>0.65043</cdr:x>
      <cdr:y>0.57867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7E1E1C-B919-4A1F-9643-7BA3CB6CCB6C}"/>
            </a:ext>
          </a:extLst>
        </cdr:cNvPr>
        <cdr:cNvSpPr txBox="1"/>
      </cdr:nvSpPr>
      <cdr:spPr>
        <a:xfrm xmlns:a="http://schemas.openxmlformats.org/drawingml/2006/main">
          <a:off x="737629" y="898707"/>
          <a:ext cx="669256" cy="348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3736DA5-626C-46B1-98D2-611DEBDBFDC7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ctr"/>
            <a:t>8 665</a:t>
          </a:fld>
          <a:endParaRPr lang="ru-RU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0.8601</cdr:x>
      <cdr:y>0.04987</cdr:y>
    </cdr:from>
    <cdr:to>
      <cdr:x>0.96934</cdr:x>
      <cdr:y>0.11278</cdr:y>
    </cdr:to>
    <cdr:sp macro="" textlink="pivotDetail!$B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1D963E6-0BC1-481B-9009-6D351AF02F28}"/>
            </a:ext>
          </a:extLst>
        </cdr:cNvPr>
        <cdr:cNvSpPr txBox="1"/>
      </cdr:nvSpPr>
      <cdr:spPr>
        <a:xfrm xmlns:a="http://schemas.openxmlformats.org/drawingml/2006/main">
          <a:off x="5668705" y="14271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785B95BA-6ECF-4A40-B11B-4C7C5321AC5D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164 096,2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0.76375</cdr:x>
      <cdr:y>0.04734</cdr:y>
    </cdr:from>
    <cdr:to>
      <cdr:x>0.85688</cdr:x>
      <cdr:y>0.10911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AD9768A-A105-461C-9421-062BEDA0B844}"/>
            </a:ext>
          </a:extLst>
        </cdr:cNvPr>
        <cdr:cNvSpPr txBox="1"/>
      </cdr:nvSpPr>
      <cdr:spPr>
        <a:xfrm xmlns:a="http://schemas.openxmlformats.org/drawingml/2006/main">
          <a:off x="5033707" y="135466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0.85849</cdr:x>
      <cdr:y>0.11275</cdr:y>
    </cdr:from>
    <cdr:to>
      <cdr:x>0.96773</cdr:x>
      <cdr:y>0.17566</cdr:y>
    </cdr:to>
    <cdr:sp macro="" textlink="pivotDetail!$C$3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C721CCF-F7A1-4DC6-8192-03159C6CA59B}"/>
            </a:ext>
          </a:extLst>
        </cdr:cNvPr>
        <cdr:cNvSpPr txBox="1"/>
      </cdr:nvSpPr>
      <cdr:spPr>
        <a:xfrm xmlns:a="http://schemas.openxmlformats.org/drawingml/2006/main">
          <a:off x="5658122" y="322635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E39FDA18-5413-463B-8B7B-C9D2D8FFDBDE}" type="TxLink">
            <a:rPr lang="en-US" sz="105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13 853,1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0.7493</cdr:x>
      <cdr:y>0.11022</cdr:y>
    </cdr:from>
    <cdr:to>
      <cdr:x>0.85688</cdr:x>
      <cdr:y>0.17198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B201629-A2B3-48EC-B8E1-BC5CC10BBB97}"/>
            </a:ext>
          </a:extLst>
        </cdr:cNvPr>
        <cdr:cNvSpPr txBox="1"/>
      </cdr:nvSpPr>
      <cdr:spPr>
        <a:xfrm xmlns:a="http://schemas.openxmlformats.org/drawingml/2006/main">
          <a:off x="4938456" y="315384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0.87232</cdr:x>
      <cdr:y>0.03878</cdr:y>
    </cdr:from>
    <cdr:to>
      <cdr:x>0.98165</cdr:x>
      <cdr:y>0.10168</cdr:y>
    </cdr:to>
    <cdr:sp macro="" textlink="pivotDetail!$H$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744633" y="110967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066161FD-A397-472D-AEC8-9F239B41A61E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-1 789,3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0.77589</cdr:x>
      <cdr:y>0.03625</cdr:y>
    </cdr:from>
    <cdr:to>
      <cdr:x>0.8691</cdr:x>
      <cdr:y>0.09801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5109635" y="103717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0.87071</cdr:x>
      <cdr:y>0.10166</cdr:y>
    </cdr:from>
    <cdr:to>
      <cdr:x>0.98004</cdr:x>
      <cdr:y>0.16456</cdr:y>
    </cdr:to>
    <cdr:sp macro="" textlink="pivotDetail!$I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734050" y="29088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2B7273A7-02E3-4E1F-ACAD-3DF89658C896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-56,5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0.76143</cdr:x>
      <cdr:y>0.09912</cdr:y>
    </cdr:from>
    <cdr:to>
      <cdr:x>0.8691</cdr:x>
      <cdr:y>0.16089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5014384" y="283635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0.8555</cdr:x>
      <cdr:y>0.03855</cdr:y>
    </cdr:from>
    <cdr:to>
      <cdr:x>0.96703</cdr:x>
      <cdr:y>0.10108</cdr:y>
    </cdr:to>
    <cdr:sp macro="" textlink="pivotDetail!$E$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522382" y="110967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99F578F2-A853-4F3B-B09C-E5FDA89C1DFB}" type="TxLink">
            <a:rPr lang="en-US" sz="105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164 096,2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0.75713</cdr:x>
      <cdr:y>0.03603</cdr:y>
    </cdr:from>
    <cdr:to>
      <cdr:x>0.85222</cdr:x>
      <cdr:y>0.09743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4887384" y="103717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0.85386</cdr:x>
      <cdr:y>0.10105</cdr:y>
    </cdr:from>
    <cdr:to>
      <cdr:x>0.96539</cdr:x>
      <cdr:y>0.16358</cdr:y>
    </cdr:to>
    <cdr:sp macro="" textlink="pivotDetail!$F$3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511799" y="29088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980F3651-4415-43FE-8AC1-E5A2847EB35E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13 208,1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0.74237</cdr:x>
      <cdr:y>0.09853</cdr:y>
    </cdr:from>
    <cdr:to>
      <cdr:x>0.85222</cdr:x>
      <cdr:y>0.15993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4792133" y="283635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52918</xdr:rowOff>
    </xdr:from>
    <xdr:to>
      <xdr:col>29</xdr:col>
      <xdr:colOff>296333</xdr:colOff>
      <xdr:row>2</xdr:row>
      <xdr:rowOff>190502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28E35FC-E8D6-4672-90BB-0BB9E238E0C2}"/>
            </a:ext>
          </a:extLst>
        </xdr:cNvPr>
        <xdr:cNvSpPr txBox="1"/>
      </xdr:nvSpPr>
      <xdr:spPr>
        <a:xfrm>
          <a:off x="1" y="52918"/>
          <a:ext cx="19557999" cy="338667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600" b="1">
              <a:solidFill>
                <a:schemeClr val="bg2"/>
              </a:solidFill>
            </a:rPr>
            <a:t>Анализ</a:t>
          </a:r>
          <a:r>
            <a:rPr lang="ru-RU" sz="1600" b="1" baseline="0">
              <a:solidFill>
                <a:schemeClr val="bg2"/>
              </a:solidFill>
            </a:rPr>
            <a:t> эффективности энергопотребления ПАО "ХИМПРОМ" за период:                     </a:t>
          </a:r>
          <a:endParaRPr lang="ru-RU" sz="1600" b="1">
            <a:solidFill>
              <a:schemeClr val="bg2"/>
            </a:solidFill>
          </a:endParaRPr>
        </a:p>
      </xdr:txBody>
    </xdr:sp>
    <xdr:clientData/>
  </xdr:twoCellAnchor>
  <xdr:twoCellAnchor>
    <xdr:from>
      <xdr:col>10</xdr:col>
      <xdr:colOff>430059</xdr:colOff>
      <xdr:row>1</xdr:row>
      <xdr:rowOff>64464</xdr:rowOff>
    </xdr:from>
    <xdr:to>
      <xdr:col>11</xdr:col>
      <xdr:colOff>562819</xdr:colOff>
      <xdr:row>2</xdr:row>
      <xdr:rowOff>190502</xdr:rowOff>
    </xdr:to>
    <xdr:sp macro="" textlink="pivotTotal!B2">
      <xdr:nvSpPr>
        <xdr:cNvPr id="21" name="TextBox 20">
          <a:extLst>
            <a:ext uri="{FF2B5EF4-FFF2-40B4-BE49-F238E27FC236}">
              <a16:creationId xmlns:a16="http://schemas.microsoft.com/office/drawing/2014/main" id="{69D33D41-BB02-464C-8B6D-FBF38C6A6A51}"/>
            </a:ext>
          </a:extLst>
        </xdr:cNvPr>
        <xdr:cNvSpPr txBox="1"/>
      </xdr:nvSpPr>
      <xdr:spPr>
        <a:xfrm>
          <a:off x="6758892" y="138547"/>
          <a:ext cx="820677" cy="327122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Ins="0" rtlCol="0" anchor="t">
          <a:noAutofit/>
        </a:bodyPr>
        <a:lstStyle/>
        <a:p>
          <a:pPr algn="r"/>
          <a:fld id="{3D411D6A-F9AD-4273-9DD9-0BEF6CF6614F}" type="TxLink">
            <a:rPr lang="en-US" sz="1600" b="1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cs typeface="Calibri"/>
            </a:rPr>
            <a:pPr algn="r"/>
            <a:t>2021 июн</a:t>
          </a:fld>
          <a:endParaRPr lang="ru-RU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</xdr:col>
      <xdr:colOff>1</xdr:colOff>
      <xdr:row>3</xdr:row>
      <xdr:rowOff>40408</xdr:rowOff>
    </xdr:from>
    <xdr:to>
      <xdr:col>7</xdr:col>
      <xdr:colOff>202036</xdr:colOff>
      <xdr:row>15</xdr:row>
      <xdr:rowOff>26492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FCD08AB6-6C47-4A63-920D-C03B8D4F9A07}"/>
            </a:ext>
          </a:extLst>
        </xdr:cNvPr>
        <xdr:cNvGrpSpPr/>
      </xdr:nvGrpSpPr>
      <xdr:grpSpPr>
        <a:xfrm>
          <a:off x="123826" y="516658"/>
          <a:ext cx="4259685" cy="2386384"/>
          <a:chOff x="1" y="406977"/>
          <a:chExt cx="4306444" cy="2377918"/>
        </a:xfrm>
      </xdr:grpSpPr>
      <xdr:graphicFrame macro="">
        <xdr:nvGraphicFramePr>
          <xdr:cNvPr id="11" name="Диаграмма 10">
            <a:extLst>
              <a:ext uri="{FF2B5EF4-FFF2-40B4-BE49-F238E27FC236}">
                <a16:creationId xmlns:a16="http://schemas.microsoft.com/office/drawing/2014/main" id="{6A61A46D-8463-4BC2-96DC-26A3A6FE4766}"/>
              </a:ext>
            </a:extLst>
          </xdr:cNvPr>
          <xdr:cNvGraphicFramePr>
            <a:graphicFrameLocks/>
          </xdr:cNvGraphicFramePr>
        </xdr:nvGraphicFramePr>
        <xdr:xfrm>
          <a:off x="9525" y="640770"/>
          <a:ext cx="2149754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Диаграмма 11">
            <a:extLst>
              <a:ext uri="{FF2B5EF4-FFF2-40B4-BE49-F238E27FC236}">
                <a16:creationId xmlns:a16="http://schemas.microsoft.com/office/drawing/2014/main" id="{E0C67924-7912-4D3F-B0D6-B26EEA42503D}"/>
              </a:ext>
            </a:extLst>
          </xdr:cNvPr>
          <xdr:cNvGraphicFramePr>
            <a:graphicFrameLocks/>
          </xdr:cNvGraphicFramePr>
        </xdr:nvGraphicFramePr>
        <xdr:xfrm>
          <a:off x="2150197" y="640770"/>
          <a:ext cx="2156248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3E2F70E5-AA27-4647-9A3B-AAE9CD0998FF}"/>
              </a:ext>
            </a:extLst>
          </xdr:cNvPr>
          <xdr:cNvSpPr txBox="1"/>
        </xdr:nvSpPr>
        <xdr:spPr>
          <a:xfrm>
            <a:off x="1" y="406977"/>
            <a:ext cx="4303568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энергоресурса, тыс. руб.</a:t>
            </a:r>
          </a:p>
        </xdr:txBody>
      </xdr:sp>
    </xdr:grpSp>
    <xdr:clientData/>
  </xdr:twoCellAnchor>
  <xdr:twoCellAnchor>
    <xdr:from>
      <xdr:col>7</xdr:col>
      <xdr:colOff>224127</xdr:colOff>
      <xdr:row>3</xdr:row>
      <xdr:rowOff>40409</xdr:rowOff>
    </xdr:from>
    <xdr:to>
      <xdr:col>13</xdr:col>
      <xdr:colOff>433377</xdr:colOff>
      <xdr:row>15</xdr:row>
      <xdr:rowOff>26492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A4DA3464-B8D2-41A8-9583-0ACD1B533F39}"/>
            </a:ext>
          </a:extLst>
        </xdr:cNvPr>
        <xdr:cNvGrpSpPr/>
      </xdr:nvGrpSpPr>
      <xdr:grpSpPr>
        <a:xfrm>
          <a:off x="4405602" y="516659"/>
          <a:ext cx="4266900" cy="2386383"/>
          <a:chOff x="4345854" y="406978"/>
          <a:chExt cx="4313659" cy="2377917"/>
        </a:xfrm>
      </xdr:grpSpPr>
      <xdr:graphicFrame macro="">
        <xdr:nvGraphicFramePr>
          <xdr:cNvPr id="13" name="Диаграмма 12">
            <a:extLst>
              <a:ext uri="{FF2B5EF4-FFF2-40B4-BE49-F238E27FC236}">
                <a16:creationId xmlns:a16="http://schemas.microsoft.com/office/drawing/2014/main" id="{1FD7FB92-F0B5-4B33-9848-D7620787843E}"/>
              </a:ext>
            </a:extLst>
          </xdr:cNvPr>
          <xdr:cNvGraphicFramePr>
            <a:graphicFrameLocks/>
          </xdr:cNvGraphicFramePr>
        </xdr:nvGraphicFramePr>
        <xdr:xfrm>
          <a:off x="4345854" y="640770"/>
          <a:ext cx="2155526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Диаграмма 13">
            <a:extLst>
              <a:ext uri="{FF2B5EF4-FFF2-40B4-BE49-F238E27FC236}">
                <a16:creationId xmlns:a16="http://schemas.microsoft.com/office/drawing/2014/main" id="{EDFBD990-D4B6-4F3C-931E-6F3CC6B27554}"/>
              </a:ext>
            </a:extLst>
          </xdr:cNvPr>
          <xdr:cNvGraphicFramePr>
            <a:graphicFrameLocks/>
          </xdr:cNvGraphicFramePr>
        </xdr:nvGraphicFramePr>
        <xdr:xfrm>
          <a:off x="6506153" y="640770"/>
          <a:ext cx="2153360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3E822B81-3CED-42E3-9339-C60BFBEA095C}"/>
              </a:ext>
            </a:extLst>
          </xdr:cNvPr>
          <xdr:cNvSpPr txBox="1"/>
        </xdr:nvSpPr>
        <xdr:spPr>
          <a:xfrm>
            <a:off x="4346862" y="406978"/>
            <a:ext cx="4312229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центров затрат, тыс. руб.</a:t>
            </a:r>
          </a:p>
        </xdr:txBody>
      </xdr:sp>
    </xdr:grpSp>
    <xdr:clientData/>
  </xdr:twoCellAnchor>
  <xdr:twoCellAnchor>
    <xdr:from>
      <xdr:col>13</xdr:col>
      <xdr:colOff>458928</xdr:colOff>
      <xdr:row>3</xdr:row>
      <xdr:rowOff>40409</xdr:rowOff>
    </xdr:from>
    <xdr:to>
      <xdr:col>19</xdr:col>
      <xdr:colOff>666751</xdr:colOff>
      <xdr:row>15</xdr:row>
      <xdr:rowOff>26493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8528D118-9CCC-4BB4-8E53-2F0B480E46D6}"/>
            </a:ext>
          </a:extLst>
        </xdr:cNvPr>
        <xdr:cNvGrpSpPr/>
      </xdr:nvGrpSpPr>
      <xdr:grpSpPr>
        <a:xfrm>
          <a:off x="8698053" y="516659"/>
          <a:ext cx="4265473" cy="2386384"/>
          <a:chOff x="8667746" y="406978"/>
          <a:chExt cx="4312232" cy="2377918"/>
        </a:xfrm>
      </xdr:grpSpPr>
      <xdr:graphicFrame macro="">
        <xdr:nvGraphicFramePr>
          <xdr:cNvPr id="15" name="Диаграмма 14">
            <a:extLst>
              <a:ext uri="{FF2B5EF4-FFF2-40B4-BE49-F238E27FC236}">
                <a16:creationId xmlns:a16="http://schemas.microsoft.com/office/drawing/2014/main" id="{0F9B77EE-8601-48AB-8A0B-F818B7C313D0}"/>
              </a:ext>
            </a:extLst>
          </xdr:cNvPr>
          <xdr:cNvGraphicFramePr>
            <a:graphicFrameLocks/>
          </xdr:cNvGraphicFramePr>
        </xdr:nvGraphicFramePr>
        <xdr:xfrm>
          <a:off x="8668614" y="640771"/>
          <a:ext cx="2143982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6" name="Диаграмма 15">
            <a:extLst>
              <a:ext uri="{FF2B5EF4-FFF2-40B4-BE49-F238E27FC236}">
                <a16:creationId xmlns:a16="http://schemas.microsoft.com/office/drawing/2014/main" id="{107DE4FA-5790-4F96-8A69-42E46441D2C3}"/>
              </a:ext>
            </a:extLst>
          </xdr:cNvPr>
          <xdr:cNvGraphicFramePr>
            <a:graphicFrameLocks/>
          </xdr:cNvGraphicFramePr>
        </xdr:nvGraphicFramePr>
        <xdr:xfrm>
          <a:off x="10809576" y="640771"/>
          <a:ext cx="2157979" cy="213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E756B53F-8DBD-4250-A9AE-548C68E1F64D}"/>
              </a:ext>
            </a:extLst>
          </xdr:cNvPr>
          <xdr:cNvSpPr txBox="1"/>
        </xdr:nvSpPr>
        <xdr:spPr>
          <a:xfrm>
            <a:off x="8667746" y="406978"/>
            <a:ext cx="4312232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нормирования, тыс. руб.</a:t>
            </a:r>
          </a:p>
        </xdr:txBody>
      </xdr:sp>
    </xdr:grpSp>
    <xdr:clientData/>
  </xdr:twoCellAnchor>
  <xdr:twoCellAnchor>
    <xdr:from>
      <xdr:col>19</xdr:col>
      <xdr:colOff>677334</xdr:colOff>
      <xdr:row>3</xdr:row>
      <xdr:rowOff>34638</xdr:rowOff>
    </xdr:from>
    <xdr:to>
      <xdr:col>29</xdr:col>
      <xdr:colOff>301143</xdr:colOff>
      <xdr:row>15</xdr:row>
      <xdr:rowOff>29000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09561B02-FF19-44CD-AD68-884078BA11BA}"/>
            </a:ext>
          </a:extLst>
        </xdr:cNvPr>
        <xdr:cNvGrpSpPr/>
      </xdr:nvGrpSpPr>
      <xdr:grpSpPr>
        <a:xfrm>
          <a:off x="12974109" y="510888"/>
          <a:ext cx="6386559" cy="2394662"/>
          <a:chOff x="0" y="2987386"/>
          <a:chExt cx="6468340" cy="2384271"/>
        </a:xfrm>
      </xdr:grpSpPr>
      <xdr:graphicFrame macro="">
        <xdr:nvGraphicFramePr>
          <xdr:cNvPr id="17" name="Диаграмма 16">
            <a:extLst>
              <a:ext uri="{FF2B5EF4-FFF2-40B4-BE49-F238E27FC236}">
                <a16:creationId xmlns:a16="http://schemas.microsoft.com/office/drawing/2014/main" id="{B220A6DC-8812-4D26-A3F4-86435874B891}"/>
              </a:ext>
            </a:extLst>
          </xdr:cNvPr>
          <xdr:cNvGraphicFramePr>
            <a:graphicFrameLocks/>
          </xdr:cNvGraphicFramePr>
        </xdr:nvGraphicFramePr>
        <xdr:xfrm>
          <a:off x="0" y="3219595"/>
          <a:ext cx="2151486" cy="213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8" name="Диаграмма 17">
            <a:extLst>
              <a:ext uri="{FF2B5EF4-FFF2-40B4-BE49-F238E27FC236}">
                <a16:creationId xmlns:a16="http://schemas.microsoft.com/office/drawing/2014/main" id="{878255ED-260B-44D5-916C-C415AA3FEF9C}"/>
              </a:ext>
            </a:extLst>
          </xdr:cNvPr>
          <xdr:cNvGraphicFramePr>
            <a:graphicFrameLocks/>
          </xdr:cNvGraphicFramePr>
        </xdr:nvGraphicFramePr>
        <xdr:xfrm>
          <a:off x="2141247" y="3221182"/>
          <a:ext cx="2154805" cy="215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9" name="Диаграмма 18">
            <a:extLst>
              <a:ext uri="{FF2B5EF4-FFF2-40B4-BE49-F238E27FC236}">
                <a16:creationId xmlns:a16="http://schemas.microsoft.com/office/drawing/2014/main" id="{2049D8F4-A772-439F-80A1-21FA851C8B00}"/>
              </a:ext>
            </a:extLst>
          </xdr:cNvPr>
          <xdr:cNvGraphicFramePr>
            <a:graphicFrameLocks/>
          </xdr:cNvGraphicFramePr>
        </xdr:nvGraphicFramePr>
        <xdr:xfrm>
          <a:off x="4292669" y="3221182"/>
          <a:ext cx="2154804" cy="215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1EF7CA05-7391-4D09-BDCF-426A58872761}"/>
              </a:ext>
            </a:extLst>
          </xdr:cNvPr>
          <xdr:cNvSpPr txBox="1"/>
        </xdr:nvSpPr>
        <xdr:spPr>
          <a:xfrm>
            <a:off x="0" y="2987386"/>
            <a:ext cx="6468340" cy="225138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анализ потерь энергоресурсов, тыс. руб.</a:t>
            </a:r>
          </a:p>
        </xdr:txBody>
      </xdr:sp>
    </xdr:grp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0.8581</cdr:x>
      <cdr:y>0.03138</cdr:y>
    </cdr:from>
    <cdr:to>
      <cdr:x>0.96977</cdr:x>
      <cdr:y>0.09429</cdr:y>
    </cdr:to>
    <cdr:sp macro="" textlink="pivotDetail!$K$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532965" y="89800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64F7F03B-44CF-4F7A-A143-9DD192F35F8C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-1 789,3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0.75962</cdr:x>
      <cdr:y>0.02885</cdr:y>
    </cdr:from>
    <cdr:to>
      <cdr:x>0.85482</cdr:x>
      <cdr:y>0.09061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4897967" y="82550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0.85646</cdr:x>
      <cdr:y>0.09426</cdr:y>
    </cdr:from>
    <cdr:to>
      <cdr:x>0.96813</cdr:x>
      <cdr:y>0.15716</cdr:y>
    </cdr:to>
    <cdr:sp macro="" textlink="pivotDetail!$L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522382" y="269719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6310D7A9-D7B9-4749-B868-2EFCB1DC6300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-351,4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0.74485</cdr:x>
      <cdr:y>0.09172</cdr:y>
    </cdr:from>
    <cdr:to>
      <cdr:x>0.85482</cdr:x>
      <cdr:y>0.15349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4802716" y="262468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0.85501</cdr:x>
      <cdr:y>0.03797</cdr:y>
    </cdr:from>
    <cdr:to>
      <cdr:x>0.96642</cdr:x>
      <cdr:y>0.10037</cdr:y>
    </cdr:to>
    <cdr:sp macro="" textlink="pivotCompare!$B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F2007-94D3-4D48-9FB8-558EF38E6E15}"/>
            </a:ext>
          </a:extLst>
        </cdr:cNvPr>
        <cdr:cNvSpPr txBox="1"/>
      </cdr:nvSpPr>
      <cdr:spPr>
        <a:xfrm xmlns:a="http://schemas.openxmlformats.org/drawingml/2006/main">
          <a:off x="5207174" y="103860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BD88DBF1-CC8A-EE4F-899B-369191F07AE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-396,0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0.75674</cdr:x>
      <cdr:y>0.03546</cdr:y>
    </cdr:from>
    <cdr:to>
      <cdr:x>0.85173</cdr:x>
      <cdr:y>0.09673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CE9A626-2CD3-5C4C-A357-179AC6929662}"/>
            </a:ext>
          </a:extLst>
        </cdr:cNvPr>
        <cdr:cNvSpPr txBox="1"/>
      </cdr:nvSpPr>
      <cdr:spPr>
        <a:xfrm xmlns:a="http://schemas.openxmlformats.org/drawingml/2006/main">
          <a:off x="4608691" y="96982"/>
          <a:ext cx="5785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0.85337</cdr:x>
      <cdr:y>0.10034</cdr:y>
    </cdr:from>
    <cdr:to>
      <cdr:x>0.96479</cdr:x>
      <cdr:y>0.16274</cdr:y>
    </cdr:to>
    <cdr:sp macro="" textlink="pivotCompare!$C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589CB2-4EBF-E548-9F71-FA3948F1E454}"/>
            </a:ext>
          </a:extLst>
        </cdr:cNvPr>
        <cdr:cNvSpPr txBox="1"/>
      </cdr:nvSpPr>
      <cdr:spPr>
        <a:xfrm xmlns:a="http://schemas.openxmlformats.org/drawingml/2006/main">
          <a:off x="5197196" y="274439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2708C301-1D38-AB4D-AB93-DB17E5CF75AA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88,0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0.74199</cdr:x>
      <cdr:y>0.09783</cdr:y>
    </cdr:from>
    <cdr:to>
      <cdr:x>0.85173</cdr:x>
      <cdr:y>0.1591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2E67A41-DDE4-4441-9510-001C7DD0F234}"/>
            </a:ext>
          </a:extLst>
        </cdr:cNvPr>
        <cdr:cNvSpPr txBox="1"/>
      </cdr:nvSpPr>
      <cdr:spPr>
        <a:xfrm xmlns:a="http://schemas.openxmlformats.org/drawingml/2006/main">
          <a:off x="4518891" y="267561"/>
          <a:ext cx="6683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0.84627</cdr:x>
      <cdr:y>0.04651</cdr:y>
    </cdr:from>
    <cdr:to>
      <cdr:x>0.95778</cdr:x>
      <cdr:y>0.10904</cdr:y>
    </cdr:to>
    <cdr:sp macro="" textlink="pivotCompare!$E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F2007-94D3-4D48-9FB8-558EF38E6E15}"/>
            </a:ext>
          </a:extLst>
        </cdr:cNvPr>
        <cdr:cNvSpPr txBox="1"/>
      </cdr:nvSpPr>
      <cdr:spPr>
        <a:xfrm xmlns:a="http://schemas.openxmlformats.org/drawingml/2006/main">
          <a:off x="5149447" y="126951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0CC8C5A9-A2CA-9740-87FD-DABA68ABE401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-396,0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0.74791</cdr:x>
      <cdr:y>0.04399</cdr:y>
    </cdr:from>
    <cdr:to>
      <cdr:x>0.84299</cdr:x>
      <cdr:y>0.10539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CE9A626-2CD3-5C4C-A357-179AC6929662}"/>
            </a:ext>
          </a:extLst>
        </cdr:cNvPr>
        <cdr:cNvSpPr txBox="1"/>
      </cdr:nvSpPr>
      <cdr:spPr>
        <a:xfrm xmlns:a="http://schemas.openxmlformats.org/drawingml/2006/main">
          <a:off x="4550964" y="120073"/>
          <a:ext cx="5785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0.84463</cdr:x>
      <cdr:y>0.10901</cdr:y>
    </cdr:from>
    <cdr:to>
      <cdr:x>0.95614</cdr:x>
      <cdr:y>0.17153</cdr:y>
    </cdr:to>
    <cdr:sp macro="" textlink="pivotCompare!$F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589CB2-4EBF-E548-9F71-FA3948F1E454}"/>
            </a:ext>
          </a:extLst>
        </cdr:cNvPr>
        <cdr:cNvSpPr txBox="1"/>
      </cdr:nvSpPr>
      <cdr:spPr>
        <a:xfrm xmlns:a="http://schemas.openxmlformats.org/drawingml/2006/main">
          <a:off x="5139469" y="297530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5850AF4D-3627-554C-8AB8-08748437635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47,0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0.73315</cdr:x>
      <cdr:y>0.10649</cdr:y>
    </cdr:from>
    <cdr:to>
      <cdr:x>0.84299</cdr:x>
      <cdr:y>0.16788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2E67A41-DDE4-4441-9510-001C7DD0F234}"/>
            </a:ext>
          </a:extLst>
        </cdr:cNvPr>
        <cdr:cNvSpPr txBox="1"/>
      </cdr:nvSpPr>
      <cdr:spPr>
        <a:xfrm xmlns:a="http://schemas.openxmlformats.org/drawingml/2006/main">
          <a:off x="4461164" y="290652"/>
          <a:ext cx="6683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0.3504</cdr:x>
      <cdr:y>0.41971</cdr:y>
    </cdr:from>
    <cdr:to>
      <cdr:x>0.66031</cdr:x>
      <cdr:y>0.58075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820E73-C018-44F5-8FBB-338B564C9F17}"/>
            </a:ext>
          </a:extLst>
        </cdr:cNvPr>
        <cdr:cNvSpPr txBox="1"/>
      </cdr:nvSpPr>
      <cdr:spPr>
        <a:xfrm xmlns:a="http://schemas.openxmlformats.org/drawingml/2006/main">
          <a:off x="757313" y="907931"/>
          <a:ext cx="669802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0.34557</cdr:x>
      <cdr:y>0.428</cdr:y>
    </cdr:from>
    <cdr:to>
      <cdr:x>0.65511</cdr:x>
      <cdr:y>0.58904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8873" y="925859"/>
          <a:ext cx="670793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0.3464</cdr:x>
      <cdr:y>0.42461</cdr:y>
    </cdr:from>
    <cdr:to>
      <cdr:x>0.65669</cdr:x>
      <cdr:y>0.58565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6652" y="918514"/>
          <a:ext cx="668819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0.34102</cdr:x>
      <cdr:y>0.41698</cdr:y>
    </cdr:from>
    <cdr:to>
      <cdr:x>0.65043</cdr:x>
      <cdr:y>0.57867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7E1E1C-B919-4A1F-9643-7BA3CB6CCB6C}"/>
            </a:ext>
          </a:extLst>
        </cdr:cNvPr>
        <cdr:cNvSpPr txBox="1"/>
      </cdr:nvSpPr>
      <cdr:spPr>
        <a:xfrm xmlns:a="http://schemas.openxmlformats.org/drawingml/2006/main">
          <a:off x="737629" y="898707"/>
          <a:ext cx="669256" cy="348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3736DA5-626C-46B1-98D2-611DEBDBFDC7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ctr"/>
            <a:t>8 665</a:t>
          </a:fld>
          <a:endParaRPr lang="ru-RU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205200</xdr:colOff>
      <xdr:row>17</xdr:row>
      <xdr:rowOff>79650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74F7EC-ADFB-4649-8A5B-10522FDC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205200</xdr:colOff>
      <xdr:row>17</xdr:row>
      <xdr:rowOff>79650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CBC02A-7BBE-4B16-B445-17AB539F8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323850</xdr:colOff>
      <xdr:row>15</xdr:row>
      <xdr:rowOff>95250</xdr:rowOff>
    </xdr:from>
    <xdr:ext cx="1927515" cy="223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E09FFF-3FCA-4334-BFCD-21138F7A5110}"/>
            </a:ext>
          </a:extLst>
        </xdr:cNvPr>
        <xdr:cNvSpPr txBox="1"/>
      </xdr:nvSpPr>
      <xdr:spPr>
        <a:xfrm>
          <a:off x="3067050" y="3095625"/>
          <a:ext cx="1927515" cy="223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1 000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1</xdr:col>
      <xdr:colOff>0</xdr:colOff>
      <xdr:row>18</xdr:row>
      <xdr:rowOff>0</xdr:rowOff>
    </xdr:from>
    <xdr:to>
      <xdr:col>7</xdr:col>
      <xdr:colOff>205200</xdr:colOff>
      <xdr:row>32</xdr:row>
      <xdr:rowOff>79650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7A774FF-90BF-4513-A81C-2A3E53980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457200</xdr:colOff>
      <xdr:row>31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13ABE6F-6D01-41A2-B8C6-0DFF66287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0.55195</cdr:x>
      <cdr:y>0.87092</cdr:y>
    </cdr:from>
    <cdr:to>
      <cdr:x>0.99813</cdr:x>
      <cdr:y>0.94859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5E09FFF-3FCA-4334-BFCD-21138F7A5110}"/>
            </a:ext>
          </a:extLst>
        </cdr:cNvPr>
        <cdr:cNvSpPr txBox="1"/>
      </cdr:nvSpPr>
      <cdr:spPr>
        <a:xfrm xmlns:a="http://schemas.openxmlformats.org/drawingml/2006/main">
          <a:off x="2384425" y="2508250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25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0.06468</cdr:x>
      <cdr:y>0.51043</cdr:y>
    </cdr:from>
    <cdr:to>
      <cdr:x>0.51086</cdr:x>
      <cdr:y>0.58809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11932D85-47D8-42D7-A3E7-98EBA51D7C36}"/>
            </a:ext>
          </a:extLst>
        </cdr:cNvPr>
        <cdr:cNvSpPr txBox="1"/>
      </cdr:nvSpPr>
      <cdr:spPr>
        <a:xfrm xmlns:a="http://schemas.openxmlformats.org/drawingml/2006/main">
          <a:off x="279400" y="1470025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±10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595106134257" createdVersion="7" refreshedVersion="7" minRefreshableVersion="3" recordCount="245" xr:uid="{1444D726-3352-43B0-9F84-8C159D3E7E44}">
  <cacheSource type="worksheet">
    <worksheetSource name="Таблица3"/>
  </cacheSource>
  <cacheFields count="12">
    <cacheField name="Период" numFmtId="0">
      <sharedItems containsSemiMixedTypes="0" containsString="0" containsNumber="1" containsInteger="1" minValue="202106" maxValue="202106"/>
    </cacheField>
    <cacheField name="Код ЦЗ" numFmtId="0">
      <sharedItems containsSemiMixedTypes="0" containsString="0" containsNumber="1" containsInteger="1" minValue="2" maxValue="797" count="37">
        <n v="2"/>
        <n v="16"/>
        <n v="17"/>
        <n v="19"/>
        <n v="21"/>
        <n v="22"/>
        <n v="23"/>
        <n v="24"/>
        <n v="26"/>
        <n v="27"/>
        <n v="29"/>
        <n v="32"/>
        <n v="34"/>
        <n v="35"/>
        <n v="43"/>
        <n v="44"/>
        <n v="45"/>
        <n v="46"/>
        <n v="56"/>
        <n v="61"/>
        <n v="62"/>
        <n v="70"/>
        <n v="71"/>
        <n v="81"/>
        <n v="84"/>
        <n v="105"/>
        <n v="110"/>
        <n v="112"/>
        <n v="114"/>
        <n v="115"/>
        <n v="127"/>
        <n v="291"/>
        <n v="300"/>
        <n v="459"/>
        <n v="501"/>
        <n v="502"/>
        <n v="797"/>
      </sharedItems>
    </cacheField>
    <cacheField name="ЦЗ" numFmtId="0">
      <sharedItems/>
    </cacheField>
    <cacheField name="Код ЭР" numFmtId="0">
      <sharedItems containsSemiMixedTypes="0" containsString="0" containsNumber="1" containsInteger="1" minValue="694" maxValue="28462"/>
    </cacheField>
    <cacheField name="Энергоресурс" numFmtId="0">
      <sharedItems count="18">
        <s v="азот"/>
        <s v="кислород"/>
        <s v="вода хозпитьевая"/>
        <s v="вода оборотная к815"/>
        <s v="электроэнергия"/>
        <s v="воздух технологический"/>
        <s v="холод-10°С к665"/>
        <s v="пар от ТЭЦ-3"/>
        <s v="воздух кип и а"/>
        <s v="вода оборотная техн."/>
        <s v="холод -20°C"/>
        <s v="вода речная"/>
        <s v="газ природный"/>
        <s v="т\э на водоразбор"/>
        <s v="выраб.неосуш.воздуха"/>
        <s v="вода оборотная 3 пр."/>
        <s v="пар от котельной 370В"/>
        <s v="вода оборотная 815"/>
      </sharedItems>
    </cacheField>
    <cacheField name="Разм" numFmtId="0">
      <sharedItems/>
    </cacheField>
    <cacheField name="РазнЛимит" numFmtId="0">
      <sharedItems containsSemiMixedTypes="0" containsString="0" containsNumber="1" containsInteger="1" minValue="-184" maxValue="583"/>
    </cacheField>
    <cacheField name="РазнНорм" numFmtId="0">
      <sharedItems containsSemiMixedTypes="0" containsString="0" containsNumber="1" containsInteger="1" minValue="-909" maxValue="1930"/>
    </cacheField>
    <cacheField name="РазнВсего" numFmtId="0">
      <sharedItems containsSemiMixedTypes="0" containsString="0" containsNumber="1" containsInteger="1" minValue="-909" maxValue="1930"/>
    </cacheField>
    <cacheField name="РазнЛимит, тыс.руб." numFmtId="0">
      <sharedItems containsSemiMixedTypes="0" containsString="0" containsNumber="1" containsInteger="1" minValue="-349" maxValue="1117"/>
    </cacheField>
    <cacheField name="РазНорм, тыс.руб." numFmtId="0">
      <sharedItems containsSemiMixedTypes="0" containsString="0" containsNumber="1" containsInteger="1" minValue="-1410" maxValue="1616"/>
    </cacheField>
    <cacheField name="РазнВсего, тыс.руб." numFmtId="0">
      <sharedItems containsSemiMixedTypes="0" containsString="0" containsNumber="1" containsInteger="1" minValue="-1410" maxValue="1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595106828703" createdVersion="7" refreshedVersion="7" minRefreshableVersion="3" recordCount="11" xr:uid="{27683A88-A2FF-4800-9A18-33D6705BD565}">
  <cacheSource type="worksheet">
    <worksheetSource name="Таблица2"/>
  </cacheSource>
  <cacheFields count="15">
    <cacheField name="Период" numFmtId="0">
      <sharedItems/>
    </cacheField>
    <cacheField name="Код ЭР" numFmtId="0">
      <sharedItems containsSemiMixedTypes="0" containsString="0" containsNumber="1" containsInteger="1" minValue="694" maxValue="28462" count="11">
        <n v="694"/>
        <n v="937"/>
        <n v="950"/>
        <n v="951"/>
        <n v="952"/>
        <n v="955"/>
        <n v="958"/>
        <n v="962"/>
        <n v="990"/>
        <n v="997"/>
        <n v="28462"/>
      </sharedItems>
    </cacheField>
    <cacheField name="Энергоресурс" numFmtId="0">
      <sharedItems/>
    </cacheField>
    <cacheField name="Наименование ЭР" numFmtId="0">
      <sharedItems/>
    </cacheField>
    <cacheField name="Разм" numFmtId="0">
      <sharedItems/>
    </cacheField>
    <cacheField name="Факт" numFmtId="4">
      <sharedItems containsSemiMixedTypes="0" containsString="0" containsNumber="1" minValue="2.0619999999999998" maxValue="4909.4939999999997"/>
    </cacheField>
    <cacheField name="Норм" numFmtId="4">
      <sharedItems containsSemiMixedTypes="0" containsString="0" containsNumber="1" minValue="2.0141100000000001" maxValue="5339.4319999999998"/>
    </cacheField>
    <cacheField name="Откл" numFmtId="4">
      <sharedItems containsSemiMixedTypes="0" containsString="0" containsNumber="1" minValue="-429.93799999999999" maxValue="64.974699999999999"/>
    </cacheField>
    <cacheField name="Факт, тыс.руб." numFmtId="4">
      <sharedItems containsSemiMixedTypes="0" containsString="0" containsNumber="1" minValue="11.135214103496001" maxValue="4111.9553930597003"/>
    </cacheField>
    <cacheField name="Норм, тыс.руб." numFmtId="4">
      <sharedItems containsSemiMixedTypes="0" containsString="0" containsNumber="1" minValue="11.134900336307799" maxValue="4472.05072626131"/>
    </cacheField>
    <cacheField name="Откл, тыс.руб." numFmtId="4">
      <sharedItems containsSemiMixedTypes="0" containsString="0" containsNumber="1" minValue="-631.08279919999904" maxValue="41.505406546135703"/>
    </cacheField>
    <cacheField name="% факт" numFmtId="4">
      <sharedItems containsSemiMixedTypes="0" containsString="0" containsNumber="1" minValue="0.30000845361463702" maxValue="25"/>
    </cacheField>
    <cacheField name="% норм" numFmtId="4">
      <sharedItems containsSemiMixedTypes="0" containsString="0" containsNumber="1" minValue="0.3" maxValue="25"/>
    </cacheField>
    <cacheField name="Группа ЭР" numFmtId="0">
      <sharedItems containsSemiMixedTypes="0" containsString="0" containsNumber="1" containsInteger="1" minValue="1" maxValue="1"/>
    </cacheField>
    <cacheField name="Тип ЭР" numFmtId="0">
      <sharedItems count="2">
        <s v="вторичные"/>
        <s v="первичны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595107870373" createdVersion="7" refreshedVersion="7" minRefreshableVersion="3" recordCount="776" xr:uid="{AED931B6-AADA-4CBB-A67B-3CAC3FCC7C83}">
  <cacheSource type="worksheet">
    <worksheetSource name="tblData"/>
  </cacheSource>
  <cacheFields count="25">
    <cacheField name="Период" numFmtId="0">
      <sharedItems/>
    </cacheField>
    <cacheField name="Код ЦЗ" numFmtId="0">
      <sharedItems containsSemiMixedTypes="0" containsString="0" containsNumber="1" containsInteger="1" minValue="2" maxValue="797" count="38">
        <n v="2"/>
        <n v="16"/>
        <n v="17"/>
        <n v="19"/>
        <n v="23"/>
        <n v="32"/>
        <n v="45"/>
        <n v="46"/>
        <n v="56"/>
        <n v="61"/>
        <n v="62"/>
        <n v="71"/>
        <n v="81"/>
        <n v="84"/>
        <n v="110"/>
        <n v="300"/>
        <n v="501"/>
        <n v="502"/>
        <n v="21"/>
        <n v="22"/>
        <n v="26"/>
        <n v="44"/>
        <n v="70"/>
        <n v="75"/>
        <n v="114"/>
        <n v="115"/>
        <n v="34"/>
        <n v="24"/>
        <n v="27"/>
        <n v="29"/>
        <n v="35"/>
        <n v="43"/>
        <n v="105"/>
        <n v="112"/>
        <n v="127"/>
        <n v="797"/>
        <n v="291"/>
        <n v="459"/>
      </sharedItems>
    </cacheField>
    <cacheField name="ЦЗ" numFmtId="0">
      <sharedItems/>
    </cacheField>
    <cacheField name="Тип ЦЗ" numFmtId="0">
      <sharedItems count="2">
        <s v="технологические"/>
        <s v="вспомогательные"/>
      </sharedItems>
    </cacheField>
    <cacheField name="Группа ЦЗ" numFmtId="0">
      <sharedItems count="2">
        <s v="прочие"/>
        <s v="основные"/>
      </sharedItems>
    </cacheField>
    <cacheField name="Код ЭР" numFmtId="0">
      <sharedItems containsSemiMixedTypes="0" containsString="0" containsNumber="1" containsInteger="1" minValue="694" maxValue="28462"/>
    </cacheField>
    <cacheField name="Энергоресурс" numFmtId="0">
      <sharedItems/>
    </cacheField>
    <cacheField name="Наименование ресурса" numFmtId="0">
      <sharedItems count="18">
        <s v="694_азот, тыс.м3"/>
        <s v="695_кислород, тыс.м3"/>
        <s v="935_вода оборотная 815, тыс.м3"/>
        <s v="937_холод -20°C, Гкал"/>
        <s v="949_вода оборотная 3 пр., тыс.м3"/>
        <s v="950_вода хозпитьевая, тыс.м3"/>
        <s v="951_вода речная, тыс.м3"/>
        <s v="952_вода оборотная к815, тыс.м3"/>
        <s v="955_электроэнергия, МВт.ч"/>
        <s v="958_воздух технологический, тыс.м3"/>
        <s v="962_холод-10°С к665, Гкал"/>
        <s v="966_газ природный, тут"/>
        <s v="990_пар от ТЭЦ-3, Гкал"/>
        <s v="997_воздух кип и а, тыс.м3"/>
        <s v="1462_т\э на водоразбор, Гкал"/>
        <s v="16155_выраб.неосуш.воздуха, тыс.м3"/>
        <s v="20042_вода оборотная техн., тыс.м3"/>
        <s v="28462_пар от котельной 370В, Гкал"/>
      </sharedItems>
    </cacheField>
    <cacheField name="Наименование ЭР" numFmtId="0">
      <sharedItems count="33">
        <s v="694_азот"/>
        <s v="695_кислород"/>
        <s v="935_вода оборотная 815"/>
        <s v="937_холод -20°C"/>
        <s v="949_вода оборотная 3 пр."/>
        <s v="950_вода хозпитьевая"/>
        <s v="951_вода речная"/>
        <s v="952_вода оборотная к815"/>
        <s v="955_электроэнергия"/>
        <s v="958_воздух технологический"/>
        <s v="962_холод-10°С к665"/>
        <s v="966_газ природный"/>
        <s v="990_пар от ТЭЦ-3"/>
        <s v="997_воздух кип и а"/>
        <s v="1462_т\э на водоразбор"/>
        <s v="16155_выраб.неосуш.воздуха"/>
        <s v="20042_вода оборотная техн."/>
        <s v="28462_пар от котельной 370В"/>
        <s v="00937_холод -20°C" u="1"/>
        <s v="00966_газ природный" u="1"/>
        <s v="01462_т\э на водоразбор" u="1"/>
        <s v="00951_вода речная" u="1"/>
        <s v="00952_вода оборотная к815" u="1"/>
        <s v="00950_вода хозпитьевая" u="1"/>
        <s v="00694_азот" u="1"/>
        <s v="00962_холод-10°С к665" u="1"/>
        <s v="00695_кислород" u="1"/>
        <s v="00955_электроэнергия" u="1"/>
        <s v="00997_воздух кип и а" u="1"/>
        <s v="00935_вода оборотная 815" u="1"/>
        <s v="00958_воздух технологический" u="1"/>
        <s v="00990_пар от ТЭЦ-3" u="1"/>
        <s v="00949_вода оборотная 3 пр." u="1"/>
      </sharedItems>
    </cacheField>
    <cacheField name="Тип энергоресурса" numFmtId="0">
      <sharedItems count="2">
        <s v="вторичные"/>
        <s v="первичные"/>
      </sharedItems>
    </cacheField>
    <cacheField name="Группа ЭР" numFmtId="0">
      <sharedItems/>
    </cacheField>
    <cacheField name="Разм" numFmtId="0">
      <sharedItems/>
    </cacheField>
    <cacheField name="Код продукта" numFmtId="0">
      <sharedItems containsSemiMixedTypes="0" containsString="0" containsNumber="1" containsInteger="1" minValue="75" maxValue="97172"/>
    </cacheField>
    <cacheField name="ИмяПродукт" numFmtId="0">
      <sharedItems/>
    </cacheField>
    <cacheField name="Продукт" numFmtId="0">
      <sharedItems count="147">
        <s v="944_ПЛАНИРУЕМОЕ ПОТРЕБЛ."/>
        <s v="83759_ФЛОТОРЕАГЕНТ БТФСУПЕ"/>
        <s v="15633_ЭНЕРГИЯ НА ТЕХНОЛОГ"/>
        <s v="66214_Р-Р П-НБХ В Х/БЕНЗ."/>
        <s v="66742_МОДИФИКАТОР ДНС."/>
        <s v="66746_КАТАЛИЗАТОР М.ПФ"/>
        <s v="75900_ВОДОРОД ОЧИЩ.КОМПРИМ"/>
        <s v="83791_ПРИЕМ И ПЕР.АНИЛИНА"/>
        <s v="572_ТРИХЛОРСИЛ.М.А(ЭКСП)"/>
        <s v="613_ТРИХЛОРСИЛАН-КОНД МВ"/>
        <s v="614_4-ХЛОРИС КРЕМН-НАРАБ"/>
        <s v="8804_ФЕНИЛТРИХЛОРСИЛАН(ЭК"/>
        <s v="20327_ФТХС-СЫРЕЦ М.А"/>
        <s v="30633_ХЛОРБЕНЗОЛ (ТОВАР)"/>
        <s v="89220_ХЛОРБЕНЗОЛ ТЕХН.С.1"/>
        <s v="629_ЭТИЛСИЛИКАТ-40"/>
        <s v="1035_ТЕТРАЭТОКСИСИЛ.(СЫРЕ"/>
        <s v="20108_ФЕНИЛЭТОКСИСИЛОКС-50"/>
        <s v="22612_ТЕТРАЭТОКСИСИЛАН М.А"/>
        <s v="11377_МЕТИЛЕНХЛ.СВ БОЧКИ"/>
        <s v="11381_ХЛОРОФ.С.В МЕЛК.Т(ЭК"/>
        <s v="76326_МЕТИЛЕН ХЛОРИСТЫЙ"/>
        <s v="88545_МЕТИЛЕНХЛ.С.В БОЧКИ"/>
        <s v="171_Гуанид Ф"/>
        <s v="174_ДИФЕНИЛГУАН.ПОР.M.A"/>
        <s v="244_4-Нитробенз.к-та пор"/>
        <s v="20200_АММИАК (СКЛАД)"/>
        <s v="63581_ДФГ ГРАН.УЛ.М.В(ЭКСП"/>
        <s v="66719_ДФГ ТЕХН.М.В(КОНТ)ВН"/>
        <s v="74308_ДИФЕНИЛГУАНИДИН ТЕХН"/>
        <s v="85369_ДФГ гран.уп.м.в(ЭКСП"/>
        <s v="88221_ДФГ ГРАН.УЛ.М.В(ЭКСП"/>
        <s v="88296_ДФГ ТЕХН.М.В(КОНТ)"/>
        <s v="23975_ХЛОРБЕНЗОЛ ТЕХ.С.1(О"/>
        <s v="74631_МЯГЧИТЕЛЬ - 2"/>
        <s v="193_ХЛОР ЖИДКИЙ СОРТ ВЫС"/>
        <s v="1621_ГИПОХЛОРИТ НАТРИЯ"/>
        <s v="75764_ГИПОХЛ.НАТРИЯ М.А."/>
        <s v="301_ОКСАНОЛ КД-6"/>
        <s v="20127_АЦЕТОНАНИЛ Н ГРАНУЛ."/>
        <s v="26883_АЦЕТОНАНИЛ Н(ГР)Э(ПО"/>
        <s v="88220_АЦЕТОНАНИЛ Н(ГР)Э(ПА"/>
        <s v="94389_АЦЕТОНАНИЛ TMQ (ЭКС)"/>
        <s v="395_Т-ОБЕЗВ.СТ.ВОД (М-2)"/>
        <s v="506_ТЕРМООБ.СТ.ВОД"/>
        <s v="947_ХОЗЯЙСТ.БЫТОВЫЕ НУЖД"/>
        <s v="948_ОХРАНА ТРУДА"/>
        <s v="1462_Т\ЭН. НА ВОДОРАЗБОР"/>
        <s v="20619_КАЛЬЦИЯ ГИПОХЛОРИТ"/>
        <s v="82368_КАЛЬЦИЯ ГИПОХЛОРИТ"/>
        <s v="91816_ИЗВЕСТЬ ГАШЕНАЯ С.1"/>
        <s v="528_КРЕМ.ЛАК КО-921"/>
        <s v="619_СМОЛА134-276(Р-Р)"/>
        <s v="1015_ЛАК КО-916К М.А И Б"/>
        <s v="8991_ЛАК КО-915 К/ОРГ.М.Б"/>
        <s v="30356_ЛАК КРЕМНИЙОРГ.ЭЛЕКТ"/>
        <s v="39498_СМОЛА134-276(Р-Р)"/>
        <s v="935_ВОДА ОБОРОТ.К.815"/>
        <s v="949_ВОДА ОБОРОТНАЯ 3ПР."/>
        <s v="952_ВОДА ОБОРОТ.К-С815"/>
        <s v="20042_ВОДА ОБОР.ТЕХНОЛОГ."/>
        <s v="28462_ТЕПЛ.ЭН.ТЕХН.КОТЕЛЬН"/>
        <s v="1971_К-ТА СОЛЯН.ИНГИБ.М.В"/>
        <s v="13536_МЕТИЛЕНХЛОРИД П/П"/>
        <s v="13537_ХЛОРОФОРМ П/П"/>
        <s v="15791_К-ТА СОЛ.АБГАЗ.ОЧИЩ."/>
        <s v="27989_КИСЛОТА ИНГИБИР.М.Д"/>
        <s v="30454_К-ТА.СОЛ.ИНГИБ.УЛУЧШ"/>
        <s v="88347_КИСЛОТА ИНГИБМ. Д"/>
        <s v="64296_УСЛУГА ПО ПЕРЕДАЧЕ"/>
        <s v="1549_ТРАНСП.ХОЗФЕК.СТОК."/>
        <s v="1550_ТРАНСП.ЛИВН.СТОКОВ"/>
        <s v="1644_ПРОМ.СТОКИ БЕЗ НЕЙТР"/>
        <s v="934_ВОДА ОБОРОТН.К-С536"/>
        <s v="1068_КИСЛОТА СЕРН(ИЗ ОЛЕУ"/>
        <s v="20135_ПОЛИАМИН М.Б"/>
        <s v="30325_НОВАНТОКС (100%)"/>
        <s v="153_КРЕМ.ЛАК КО-075(ЦИСТ"/>
        <s v="94008_КРЕМ.ЛАК КО-075(ЭКС)"/>
        <s v="220_СМОЛА ПМФС(РАСТВОР)"/>
        <s v="636_ЖИД-ТЬ ГКЖ-11Н(БОЧК)"/>
        <s v="654_СМОЛА 139-297"/>
        <s v="12842_ЖИДКОСТЬ ГКЖ-11Н"/>
        <s v="30139_ЖИДК.ГКЖ-11К"/>
        <s v="58673_ПРИСАДКА ЦД-7"/>
        <s v="66394_ПРИСАДКА ЦД-7НЧ"/>
        <s v="694_АЗОТ ГАЗООБР ПОВ ЧИС"/>
        <s v="695_КИСЛОРОД ГАЗООБР.ТЕХ"/>
        <s v="937_ХОЛОД-20ГР КРП665"/>
        <s v="958_ВОЗДУХ ТЕХНОЛОГИЧЕСК"/>
        <s v="962_ХОЛОД-10ГР КРП665"/>
        <s v="997_ВОЗДУХ НА КИП И А"/>
        <s v="1375_КИСЛОРОД ЖИДКИЙ"/>
        <s v="16155_ВЫРАБ.НЕОСУШ.ВОЗДУХА"/>
        <s v="32953_АЗОТ ЖИД. НЕКОНДИЦ."/>
        <s v="19865_Хлороформ (из сырца)"/>
        <s v="75798_ОЧИЩ.ПРИРОД.ГАЗ"/>
        <s v="75153_ПАРАФИНЫ ХЛОРИРОВАНН"/>
        <s v="188_НАТР ЕДКИЙ М РД С.1"/>
        <s v="195_ХЛОР ЖИДК.В КОНТЕЙН."/>
        <s v="1702_ЩЕЛОЧЬ ЭЛЕКТРОЛИТИЧ."/>
        <s v="20310_ЩЕЛОЧЬ ЭЛ.(ЦЕХУ 114)"/>
        <s v="20394_ГИПОХЛ.НАТРИЯ(Ц.114)"/>
        <s v="942_ВЕНТИЛЯЦИЯ"/>
        <s v="943_ОСВЕЩЕНИЕ"/>
        <s v="1484_ПЕРЕК.ХРАН.К-Т Ц.2"/>
        <s v="1741_ПРИЕМ,ХРАН.ОТГР.ОТР."/>
        <s v="11328_УТИЛ.К-ТЫ СЕРН.ОТР."/>
        <s v="94880_ИНГ. МЕТИЛАН-5"/>
        <s v="241_КРЕМНИЙ МОЛОТЫЙ МАРК"/>
        <s v="30452_ФТХС (БОЧКИ)"/>
        <s v="243_ЭТИЛСИЛИКАТ-32"/>
        <s v="946_ОТОПЛЕНИЕ"/>
        <s v="969_ПРОМЫВКА ЦИСТЕРНЦ46"/>
        <s v="1175_ПРОМЫВ ЦИСТЕРН 1ПР-В"/>
        <s v="1317_ТЕКУЩ.РЕМОНТ ЦИСТЕРН"/>
        <s v="18571_МОЙКА ЦИСТ.СОЛЯН.К-Т"/>
        <s v="29969_МОЙКА ЦИС.ОСТ.ОРГ.ПР"/>
        <s v="67242_ПРОМЫВКА ЦИСТЕРН"/>
        <s v="94335_ЗАМЕНА 1 КОЛ.ПАРЫ"/>
        <s v="97044_ЗАМЕНА 1 РАМЫ"/>
        <s v="97172_ЗАМЕНА 1 БАЛКИ"/>
        <s v="166_ХЛОРОФОРМ С.В"/>
        <s v="1425_МЕТИЛЕНХЛ.С.1 В ТАРЕ"/>
        <s v="9316_ХЛОРОФОРМ С.В БОЧКИ"/>
        <s v="18432_К-ТА СОЛ.ОЧ.М.Б(АЗЕО"/>
        <s v="65850_ХЛОРОФОРМ С.В(ЭКСП)Ц"/>
        <s v="91676_МЕТИЛЕНХЛ.НА ПАЛЛЕТ."/>
        <s v="20191_РАССОЛ ОЧИЩЕННЫЙ"/>
        <s v="83753_ГИПОХЛ.НАТРИЯ М.А"/>
        <s v="1816_КАЛЬЦИЙ ХЛОРИСТ.ТЕХ."/>
        <s v="8768_ОБЕЗВР.СТ.ВОД"/>
        <s v="10074_ХЛОРН.ОЧ.СТ.Ц.62"/>
        <s v="10917_ХЛОРНАЯ ОЧ.СТ.Ц.19"/>
        <s v="19153_КАЛЬЦ.ХЛ.ТЕХН.(ВЗП)"/>
        <s v="22898_ОБЕЗВР.СТ.ВОД Ц.2,72"/>
        <s v="56406_СБОР ОЧИСТ.ДОЖД.СТ.В"/>
        <s v="67169_ОЧИСТКА СТ.ВОД ДФГ"/>
        <s v="75_ВОДОРОДА ПЕРОКС.50%"/>
        <s v="20356_ВОД.ПЕР.М Б-6 П/П"/>
        <s v="76324_ВОДОРОДА ПЕРОКСИД 50"/>
        <s v="82628_ИПС"/>
        <s v="89790_ВОДОРОДА ПЕРОКСИД 50"/>
        <s v="520_СПИРТ ИЗОПРОПИЛ.ТЕХ."/>
        <s v="945_ГОРЯЧИЙ ВОДОРАЗБОР"/>
        <s v="1289_ВОДОРОД ОЧИЩЕННЫЙ"/>
        <s v="941_МОЙКА ВАГОНОВ"/>
      </sharedItems>
    </cacheField>
    <cacheField name="Тип потребления" numFmtId="0">
      <sharedItems count="2">
        <s v="лимитируемые"/>
        <s v="нормируемые"/>
      </sharedItems>
    </cacheField>
    <cacheField name="Вид затрат" numFmtId="0">
      <sharedItems/>
    </cacheField>
    <cacheField name="Факт" numFmtId="4">
      <sharedItems containsSemiMixedTypes="0" containsString="0" containsNumber="1" minValue="0" maxValue="25777.505000000001"/>
    </cacheField>
    <cacheField name="План" numFmtId="4">
      <sharedItems containsSemiMixedTypes="0" containsString="0" containsNumber="1" minValue="0" maxValue="22125"/>
    </cacheField>
    <cacheField name="Откл" numFmtId="4">
      <sharedItems containsSemiMixedTypes="0" containsString="0" containsNumber="1" minValue="-1000" maxValue="3652.5050000000001"/>
    </cacheField>
    <cacheField name="Факт, тыс.руб." numFmtId="164">
      <sharedItems containsSemiMixedTypes="0" containsString="0" containsNumber="1" minValue="0" maxValue="47098.324000000001"/>
    </cacheField>
    <cacheField name="План, тыс.руб." numFmtId="164">
      <sharedItems containsSemiMixedTypes="0" containsString="0" containsNumber="1" minValue="0" maxValue="48204.614699999998"/>
    </cacheField>
    <cacheField name="Откл, тыс.руб." numFmtId="164">
      <sharedItems containsSemiMixedTypes="0" containsString="0" containsNumber="1" minValue="-1106.2907" maxValue="3059.1620303288901"/>
    </cacheField>
    <cacheField name="ОтклАбс" numFmtId="0" formula=" ABS('Откл, тыс.руб.')" databaseField="0"/>
    <cacheField name="Откл %" numFmtId="0" formula=" ('Откл, тыс.руб.'* 100) /'План, тыс.руб.'" databaseField="0"/>
  </cacheFields>
  <extLst>
    <ext xmlns:x14="http://schemas.microsoft.com/office/spreadsheetml/2009/9/main" uri="{725AE2AE-9491-48be-B2B4-4EB974FC3084}">
      <x14:pivotCacheDefinition pivotCacheId="11638321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202106"/>
    <x v="0"/>
    <s v="ЦЗ-002"/>
    <n v="694"/>
    <x v="0"/>
    <s v="тыс.м3"/>
    <n v="12"/>
    <n v="0"/>
    <n v="12"/>
    <n v="22"/>
    <n v="0"/>
    <n v="22"/>
  </r>
  <r>
    <n v="202106"/>
    <x v="0"/>
    <s v="ЦЗ-002"/>
    <n v="695"/>
    <x v="1"/>
    <s v="тыс.м3"/>
    <n v="0"/>
    <n v="0"/>
    <n v="0"/>
    <n v="0"/>
    <n v="0"/>
    <n v="0"/>
  </r>
  <r>
    <n v="202106"/>
    <x v="0"/>
    <s v="ЦЗ-002"/>
    <n v="950"/>
    <x v="2"/>
    <s v="тыс.м3"/>
    <n v="0"/>
    <n v="0"/>
    <n v="0"/>
    <n v="0"/>
    <n v="0"/>
    <n v="0"/>
  </r>
  <r>
    <n v="202106"/>
    <x v="0"/>
    <s v="ЦЗ-002"/>
    <n v="952"/>
    <x v="3"/>
    <s v="тыс.м3"/>
    <n v="0"/>
    <n v="-14"/>
    <n v="-14"/>
    <n v="0"/>
    <n v="-11"/>
    <n v="-11"/>
  </r>
  <r>
    <n v="202106"/>
    <x v="0"/>
    <s v="ЦЗ-002"/>
    <n v="955"/>
    <x v="4"/>
    <s v="МВт.ч"/>
    <n v="-58"/>
    <n v="1"/>
    <n v="-57"/>
    <n v="-137"/>
    <n v="2"/>
    <n v="-135"/>
  </r>
  <r>
    <n v="202106"/>
    <x v="0"/>
    <s v="ЦЗ-002"/>
    <n v="958"/>
    <x v="5"/>
    <s v="тыс.м3"/>
    <n v="0"/>
    <n v="0"/>
    <n v="0"/>
    <n v="0"/>
    <n v="0"/>
    <n v="0"/>
  </r>
  <r>
    <n v="202106"/>
    <x v="0"/>
    <s v="ЦЗ-002"/>
    <n v="962"/>
    <x v="6"/>
    <s v="Гкал"/>
    <n v="0"/>
    <n v="0"/>
    <n v="0"/>
    <n v="0"/>
    <n v="0"/>
    <n v="0"/>
  </r>
  <r>
    <n v="202106"/>
    <x v="0"/>
    <s v="ЦЗ-002"/>
    <n v="990"/>
    <x v="7"/>
    <s v="Гкал"/>
    <n v="0"/>
    <n v="0"/>
    <n v="0"/>
    <n v="0"/>
    <n v="0"/>
    <n v="0"/>
  </r>
  <r>
    <n v="202106"/>
    <x v="0"/>
    <s v="ЦЗ-002"/>
    <n v="997"/>
    <x v="8"/>
    <s v="тыс.м3"/>
    <n v="2"/>
    <n v="0"/>
    <n v="2"/>
    <n v="1"/>
    <n v="0"/>
    <n v="1"/>
  </r>
  <r>
    <n v="202106"/>
    <x v="0"/>
    <s v="ЦЗ-002"/>
    <n v="20042"/>
    <x v="9"/>
    <s v="тыс.м3"/>
    <n v="0"/>
    <n v="-15"/>
    <n v="-15"/>
    <n v="0"/>
    <n v="-108"/>
    <n v="-108"/>
  </r>
  <r>
    <n v="202106"/>
    <x v="1"/>
    <s v="ЦЗ-016"/>
    <n v="694"/>
    <x v="0"/>
    <s v="тыс.м3"/>
    <n v="-184"/>
    <n v="0"/>
    <n v="-184"/>
    <n v="-349"/>
    <n v="0"/>
    <n v="-349"/>
  </r>
  <r>
    <n v="202106"/>
    <x v="1"/>
    <s v="ЦЗ-016"/>
    <n v="695"/>
    <x v="1"/>
    <s v="тыс.м3"/>
    <n v="0"/>
    <n v="0"/>
    <n v="0"/>
    <n v="0"/>
    <n v="0"/>
    <n v="0"/>
  </r>
  <r>
    <n v="202106"/>
    <x v="1"/>
    <s v="ЦЗ-016"/>
    <n v="937"/>
    <x v="10"/>
    <s v="Гкал"/>
    <n v="0"/>
    <n v="-29"/>
    <n v="-29"/>
    <n v="0"/>
    <n v="-51"/>
    <n v="-51"/>
  </r>
  <r>
    <n v="202106"/>
    <x v="1"/>
    <s v="ЦЗ-016"/>
    <n v="950"/>
    <x v="2"/>
    <s v="тыс.м3"/>
    <n v="0"/>
    <n v="0"/>
    <n v="0"/>
    <n v="-2"/>
    <n v="0"/>
    <n v="-2"/>
  </r>
  <r>
    <n v="202106"/>
    <x v="1"/>
    <s v="ЦЗ-016"/>
    <n v="951"/>
    <x v="11"/>
    <s v="тыс.м3"/>
    <n v="0"/>
    <n v="7"/>
    <n v="7"/>
    <n v="0"/>
    <n v="93"/>
    <n v="93"/>
  </r>
  <r>
    <n v="202106"/>
    <x v="1"/>
    <s v="ЦЗ-016"/>
    <n v="952"/>
    <x v="3"/>
    <s v="тыс.м3"/>
    <n v="0"/>
    <n v="-56"/>
    <n v="-56"/>
    <n v="0"/>
    <n v="-44"/>
    <n v="-44"/>
  </r>
  <r>
    <n v="202106"/>
    <x v="1"/>
    <s v="ЦЗ-016"/>
    <n v="955"/>
    <x v="4"/>
    <s v="МВт.ч"/>
    <n v="0"/>
    <n v="25"/>
    <n v="25"/>
    <n v="0"/>
    <n v="59"/>
    <n v="59"/>
  </r>
  <r>
    <n v="202106"/>
    <x v="1"/>
    <s v="ЦЗ-016"/>
    <n v="958"/>
    <x v="5"/>
    <s v="тыс.м3"/>
    <n v="63"/>
    <n v="0"/>
    <n v="63"/>
    <n v="40"/>
    <n v="0"/>
    <n v="40"/>
  </r>
  <r>
    <n v="202106"/>
    <x v="1"/>
    <s v="ЦЗ-016"/>
    <n v="966"/>
    <x v="12"/>
    <s v="тут"/>
    <n v="0"/>
    <n v="4"/>
    <n v="4"/>
    <n v="0"/>
    <n v="17"/>
    <n v="17"/>
  </r>
  <r>
    <n v="202106"/>
    <x v="1"/>
    <s v="ЦЗ-016"/>
    <n v="990"/>
    <x v="7"/>
    <s v="Гкал"/>
    <n v="0"/>
    <n v="-822"/>
    <n v="-822"/>
    <n v="0"/>
    <n v="-689"/>
    <n v="-689"/>
  </r>
  <r>
    <n v="202106"/>
    <x v="1"/>
    <s v="ЦЗ-016"/>
    <n v="997"/>
    <x v="8"/>
    <s v="тыс.м3"/>
    <n v="21"/>
    <n v="0"/>
    <n v="21"/>
    <n v="14"/>
    <n v="0"/>
    <n v="14"/>
  </r>
  <r>
    <n v="202106"/>
    <x v="1"/>
    <s v="ЦЗ-016"/>
    <n v="20042"/>
    <x v="9"/>
    <s v="тыс.м3"/>
    <n v="0"/>
    <n v="-26"/>
    <n v="-26"/>
    <n v="0"/>
    <n v="-194"/>
    <n v="-194"/>
  </r>
  <r>
    <n v="202106"/>
    <x v="2"/>
    <s v="ЦЗ-017"/>
    <n v="694"/>
    <x v="0"/>
    <s v="тыс.м3"/>
    <n v="0"/>
    <n v="0"/>
    <n v="0"/>
    <n v="0"/>
    <n v="0"/>
    <n v="0"/>
  </r>
  <r>
    <n v="202106"/>
    <x v="2"/>
    <s v="ЦЗ-017"/>
    <n v="695"/>
    <x v="1"/>
    <s v="тыс.м3"/>
    <n v="0"/>
    <n v="0"/>
    <n v="0"/>
    <n v="0"/>
    <n v="0"/>
    <n v="0"/>
  </r>
  <r>
    <n v="202106"/>
    <x v="2"/>
    <s v="ЦЗ-017"/>
    <n v="937"/>
    <x v="10"/>
    <s v="Гкал"/>
    <n v="0"/>
    <n v="1"/>
    <n v="1"/>
    <n v="0"/>
    <n v="1"/>
    <n v="1"/>
  </r>
  <r>
    <n v="202106"/>
    <x v="2"/>
    <s v="ЦЗ-017"/>
    <n v="950"/>
    <x v="2"/>
    <s v="тыс.м3"/>
    <n v="0"/>
    <n v="0"/>
    <n v="0"/>
    <n v="3"/>
    <n v="0"/>
    <n v="3"/>
  </r>
  <r>
    <n v="202106"/>
    <x v="2"/>
    <s v="ЦЗ-017"/>
    <n v="952"/>
    <x v="3"/>
    <s v="тыс.м3"/>
    <n v="0"/>
    <n v="-1"/>
    <n v="-1"/>
    <n v="0"/>
    <n v="0"/>
    <n v="0"/>
  </r>
  <r>
    <n v="202106"/>
    <x v="2"/>
    <s v="ЦЗ-017"/>
    <n v="955"/>
    <x v="4"/>
    <s v="МВт.ч"/>
    <n v="9"/>
    <n v="-5"/>
    <n v="4"/>
    <n v="21"/>
    <n v="-11"/>
    <n v="10"/>
  </r>
  <r>
    <n v="202106"/>
    <x v="2"/>
    <s v="ЦЗ-017"/>
    <n v="958"/>
    <x v="5"/>
    <s v="тыс.м3"/>
    <n v="1"/>
    <n v="0"/>
    <n v="1"/>
    <n v="0"/>
    <n v="0"/>
    <n v="0"/>
  </r>
  <r>
    <n v="202106"/>
    <x v="2"/>
    <s v="ЦЗ-017"/>
    <n v="990"/>
    <x v="7"/>
    <s v="Гкал"/>
    <n v="0"/>
    <n v="0"/>
    <n v="0"/>
    <n v="0"/>
    <n v="0"/>
    <n v="0"/>
  </r>
  <r>
    <n v="202106"/>
    <x v="2"/>
    <s v="ЦЗ-017"/>
    <n v="997"/>
    <x v="8"/>
    <s v="тыс.м3"/>
    <n v="0"/>
    <n v="0"/>
    <n v="0"/>
    <n v="0"/>
    <n v="0"/>
    <n v="0"/>
  </r>
  <r>
    <n v="202106"/>
    <x v="2"/>
    <s v="ЦЗ-017"/>
    <n v="20042"/>
    <x v="9"/>
    <s v="тыс.м3"/>
    <n v="0"/>
    <n v="10"/>
    <n v="10"/>
    <n v="0"/>
    <n v="70"/>
    <n v="70"/>
  </r>
  <r>
    <n v="202106"/>
    <x v="3"/>
    <s v="ЦЗ-019"/>
    <n v="694"/>
    <x v="0"/>
    <s v="тыс.м3"/>
    <n v="-15"/>
    <n v="0"/>
    <n v="-15"/>
    <n v="-28"/>
    <n v="0"/>
    <n v="-28"/>
  </r>
  <r>
    <n v="202106"/>
    <x v="3"/>
    <s v="ЦЗ-019"/>
    <n v="950"/>
    <x v="2"/>
    <s v="тыс.м3"/>
    <n v="0"/>
    <n v="0"/>
    <n v="0"/>
    <n v="0"/>
    <n v="0"/>
    <n v="0"/>
  </r>
  <r>
    <n v="202106"/>
    <x v="3"/>
    <s v="ЦЗ-019"/>
    <n v="952"/>
    <x v="3"/>
    <s v="тыс.м3"/>
    <n v="0"/>
    <n v="0"/>
    <n v="0"/>
    <n v="0"/>
    <n v="0"/>
    <n v="0"/>
  </r>
  <r>
    <n v="202106"/>
    <x v="3"/>
    <s v="ЦЗ-019"/>
    <n v="955"/>
    <x v="4"/>
    <s v="МВт.ч"/>
    <n v="0"/>
    <n v="-16"/>
    <n v="-16"/>
    <n v="0"/>
    <n v="-37"/>
    <n v="-37"/>
  </r>
  <r>
    <n v="202106"/>
    <x v="3"/>
    <s v="ЦЗ-019"/>
    <n v="962"/>
    <x v="6"/>
    <s v="Гкал"/>
    <n v="0"/>
    <n v="0"/>
    <n v="0"/>
    <n v="0"/>
    <n v="0"/>
    <n v="0"/>
  </r>
  <r>
    <n v="202106"/>
    <x v="3"/>
    <s v="ЦЗ-019"/>
    <n v="990"/>
    <x v="7"/>
    <s v="Гкал"/>
    <n v="0"/>
    <n v="1"/>
    <n v="1"/>
    <n v="0"/>
    <n v="0"/>
    <n v="0"/>
  </r>
  <r>
    <n v="202106"/>
    <x v="3"/>
    <s v="ЦЗ-019"/>
    <n v="997"/>
    <x v="8"/>
    <s v="тыс.м3"/>
    <n v="3"/>
    <n v="0"/>
    <n v="3"/>
    <n v="2"/>
    <n v="0"/>
    <n v="2"/>
  </r>
  <r>
    <n v="202106"/>
    <x v="3"/>
    <s v="ЦЗ-019"/>
    <n v="20042"/>
    <x v="9"/>
    <s v="тыс.м3"/>
    <n v="0"/>
    <n v="0"/>
    <n v="0"/>
    <n v="0"/>
    <n v="0"/>
    <n v="0"/>
  </r>
  <r>
    <n v="202106"/>
    <x v="4"/>
    <s v="ЦЗ-021"/>
    <n v="695"/>
    <x v="1"/>
    <s v="тыс.м3"/>
    <n v="0"/>
    <n v="0"/>
    <n v="0"/>
    <n v="1"/>
    <n v="0"/>
    <n v="1"/>
  </r>
  <r>
    <n v="202106"/>
    <x v="4"/>
    <s v="ЦЗ-021"/>
    <n v="950"/>
    <x v="2"/>
    <s v="тыс.м3"/>
    <n v="0"/>
    <n v="0"/>
    <n v="0"/>
    <n v="0"/>
    <n v="0"/>
    <n v="0"/>
  </r>
  <r>
    <n v="202106"/>
    <x v="4"/>
    <s v="ЦЗ-021"/>
    <n v="951"/>
    <x v="11"/>
    <s v="тыс.м3"/>
    <n v="-1"/>
    <n v="0"/>
    <n v="-1"/>
    <n v="-7"/>
    <n v="0"/>
    <n v="-7"/>
  </r>
  <r>
    <n v="202106"/>
    <x v="4"/>
    <s v="ЦЗ-021"/>
    <n v="955"/>
    <x v="4"/>
    <s v="МВт.ч"/>
    <n v="6"/>
    <n v="0"/>
    <n v="6"/>
    <n v="13"/>
    <n v="0"/>
    <n v="13"/>
  </r>
  <r>
    <n v="202106"/>
    <x v="4"/>
    <s v="ЦЗ-021"/>
    <n v="958"/>
    <x v="5"/>
    <s v="тыс.м3"/>
    <n v="22"/>
    <n v="0"/>
    <n v="22"/>
    <n v="14"/>
    <n v="0"/>
    <n v="14"/>
  </r>
  <r>
    <n v="202106"/>
    <x v="4"/>
    <s v="ЦЗ-021"/>
    <n v="966"/>
    <x v="12"/>
    <s v="тут"/>
    <n v="0"/>
    <n v="0"/>
    <n v="0"/>
    <n v="0"/>
    <n v="0"/>
    <n v="0"/>
  </r>
  <r>
    <n v="202106"/>
    <x v="4"/>
    <s v="ЦЗ-021"/>
    <n v="990"/>
    <x v="7"/>
    <s v="Гкал"/>
    <n v="-38"/>
    <n v="0"/>
    <n v="-38"/>
    <n v="-31"/>
    <n v="0"/>
    <n v="-31"/>
  </r>
  <r>
    <n v="202106"/>
    <x v="4"/>
    <s v="ЦЗ-021"/>
    <n v="997"/>
    <x v="8"/>
    <s v="тыс.м3"/>
    <n v="-4"/>
    <n v="0"/>
    <n v="-4"/>
    <n v="-3"/>
    <n v="0"/>
    <n v="-3"/>
  </r>
  <r>
    <n v="202106"/>
    <x v="5"/>
    <s v="ЦЗ-022"/>
    <n v="695"/>
    <x v="1"/>
    <s v="тыс.м3"/>
    <n v="0"/>
    <n v="0"/>
    <n v="0"/>
    <n v="0"/>
    <n v="0"/>
    <n v="0"/>
  </r>
  <r>
    <n v="202106"/>
    <x v="5"/>
    <s v="ЦЗ-022"/>
    <n v="950"/>
    <x v="2"/>
    <s v="тыс.м3"/>
    <n v="0"/>
    <n v="0"/>
    <n v="0"/>
    <n v="0"/>
    <n v="0"/>
    <n v="0"/>
  </r>
  <r>
    <n v="202106"/>
    <x v="5"/>
    <s v="ЦЗ-022"/>
    <n v="955"/>
    <x v="4"/>
    <s v="МВт.ч"/>
    <n v="0"/>
    <n v="0"/>
    <n v="0"/>
    <n v="0"/>
    <n v="0"/>
    <n v="0"/>
  </r>
  <r>
    <n v="202106"/>
    <x v="5"/>
    <s v="ЦЗ-022"/>
    <n v="958"/>
    <x v="5"/>
    <s v="тыс.м3"/>
    <n v="0"/>
    <n v="0"/>
    <n v="0"/>
    <n v="0"/>
    <n v="0"/>
    <n v="0"/>
  </r>
  <r>
    <n v="202106"/>
    <x v="5"/>
    <s v="ЦЗ-022"/>
    <n v="990"/>
    <x v="7"/>
    <s v="Гкал"/>
    <n v="0"/>
    <n v="0"/>
    <n v="0"/>
    <n v="0"/>
    <n v="0"/>
    <n v="0"/>
  </r>
  <r>
    <n v="202106"/>
    <x v="6"/>
    <s v="ЦЗ-023"/>
    <n v="694"/>
    <x v="0"/>
    <s v="тыс.м3"/>
    <n v="0"/>
    <n v="0"/>
    <n v="0"/>
    <n v="0"/>
    <n v="0"/>
    <n v="0"/>
  </r>
  <r>
    <n v="202106"/>
    <x v="6"/>
    <s v="ЦЗ-023"/>
    <n v="695"/>
    <x v="1"/>
    <s v="тыс.м3"/>
    <n v="0"/>
    <n v="0"/>
    <n v="0"/>
    <n v="0"/>
    <n v="0"/>
    <n v="0"/>
  </r>
  <r>
    <n v="202106"/>
    <x v="6"/>
    <s v="ЦЗ-023"/>
    <n v="950"/>
    <x v="2"/>
    <s v="тыс.м3"/>
    <n v="0"/>
    <n v="0"/>
    <n v="0"/>
    <n v="0"/>
    <n v="0"/>
    <n v="0"/>
  </r>
  <r>
    <n v="202106"/>
    <x v="6"/>
    <s v="ЦЗ-023"/>
    <n v="951"/>
    <x v="11"/>
    <s v="тыс.м3"/>
    <n v="0"/>
    <n v="-12"/>
    <n v="-12"/>
    <n v="0"/>
    <n v="-154"/>
    <n v="-154"/>
  </r>
  <r>
    <n v="202106"/>
    <x v="6"/>
    <s v="ЦЗ-023"/>
    <n v="952"/>
    <x v="3"/>
    <s v="тыс.м3"/>
    <n v="0"/>
    <n v="-118"/>
    <n v="-118"/>
    <n v="0"/>
    <n v="-92"/>
    <n v="-92"/>
  </r>
  <r>
    <n v="202106"/>
    <x v="6"/>
    <s v="ЦЗ-023"/>
    <n v="955"/>
    <x v="4"/>
    <s v="МВт.ч"/>
    <n v="0"/>
    <n v="221"/>
    <n v="221"/>
    <n v="0"/>
    <n v="519"/>
    <n v="519"/>
  </r>
  <r>
    <n v="202106"/>
    <x v="6"/>
    <s v="ЦЗ-023"/>
    <n v="958"/>
    <x v="5"/>
    <s v="тыс.м3"/>
    <n v="0"/>
    <n v="0"/>
    <n v="0"/>
    <n v="0"/>
    <n v="0"/>
    <n v="0"/>
  </r>
  <r>
    <n v="202106"/>
    <x v="6"/>
    <s v="ЦЗ-023"/>
    <n v="966"/>
    <x v="12"/>
    <s v="тут"/>
    <n v="0"/>
    <n v="2"/>
    <n v="2"/>
    <n v="0"/>
    <n v="8"/>
    <n v="8"/>
  </r>
  <r>
    <n v="202106"/>
    <x v="6"/>
    <s v="ЦЗ-023"/>
    <n v="990"/>
    <x v="7"/>
    <s v="Гкал"/>
    <n v="0"/>
    <n v="8"/>
    <n v="8"/>
    <n v="0"/>
    <n v="6"/>
    <n v="6"/>
  </r>
  <r>
    <n v="202106"/>
    <x v="6"/>
    <s v="ЦЗ-023"/>
    <n v="997"/>
    <x v="8"/>
    <s v="тыс.м3"/>
    <n v="2"/>
    <n v="0"/>
    <n v="2"/>
    <n v="2"/>
    <n v="0"/>
    <n v="2"/>
  </r>
  <r>
    <n v="202106"/>
    <x v="7"/>
    <s v="ЦЗ-024"/>
    <n v="950"/>
    <x v="2"/>
    <s v="тыс.м3"/>
    <n v="0"/>
    <n v="0"/>
    <n v="0"/>
    <n v="0"/>
    <n v="0"/>
    <n v="0"/>
  </r>
  <r>
    <n v="202106"/>
    <x v="7"/>
    <s v="ЦЗ-024"/>
    <n v="955"/>
    <x v="4"/>
    <s v="МВт.ч"/>
    <n v="0"/>
    <n v="0"/>
    <n v="0"/>
    <n v="0"/>
    <n v="0"/>
    <n v="0"/>
  </r>
  <r>
    <n v="202106"/>
    <x v="7"/>
    <s v="ЦЗ-024"/>
    <n v="958"/>
    <x v="5"/>
    <s v="тыс.м3"/>
    <n v="0"/>
    <n v="0"/>
    <n v="0"/>
    <n v="0"/>
    <n v="0"/>
    <n v="0"/>
  </r>
  <r>
    <n v="202106"/>
    <x v="7"/>
    <s v="ЦЗ-024"/>
    <n v="990"/>
    <x v="7"/>
    <s v="Гкал"/>
    <n v="0"/>
    <n v="0"/>
    <n v="0"/>
    <n v="0"/>
    <n v="0"/>
    <n v="0"/>
  </r>
  <r>
    <n v="202106"/>
    <x v="8"/>
    <s v="ЦЗ-026"/>
    <n v="695"/>
    <x v="1"/>
    <s v="тыс.м3"/>
    <n v="0"/>
    <n v="0"/>
    <n v="0"/>
    <n v="0"/>
    <n v="0"/>
    <n v="0"/>
  </r>
  <r>
    <n v="202106"/>
    <x v="8"/>
    <s v="ЦЗ-026"/>
    <n v="950"/>
    <x v="2"/>
    <s v="тыс.м3"/>
    <n v="0"/>
    <n v="0"/>
    <n v="0"/>
    <n v="0"/>
    <n v="0"/>
    <n v="0"/>
  </r>
  <r>
    <n v="202106"/>
    <x v="8"/>
    <s v="ЦЗ-026"/>
    <n v="951"/>
    <x v="11"/>
    <s v="тыс.м3"/>
    <n v="0"/>
    <n v="0"/>
    <n v="0"/>
    <n v="0"/>
    <n v="0"/>
    <n v="0"/>
  </r>
  <r>
    <n v="202106"/>
    <x v="8"/>
    <s v="ЦЗ-026"/>
    <n v="955"/>
    <x v="4"/>
    <s v="МВт.ч"/>
    <n v="2"/>
    <n v="0"/>
    <n v="2"/>
    <n v="5"/>
    <n v="0"/>
    <n v="5"/>
  </r>
  <r>
    <n v="202106"/>
    <x v="8"/>
    <s v="ЦЗ-026"/>
    <n v="966"/>
    <x v="12"/>
    <s v="тут"/>
    <n v="0"/>
    <n v="0"/>
    <n v="0"/>
    <n v="0"/>
    <n v="0"/>
    <n v="0"/>
  </r>
  <r>
    <n v="202106"/>
    <x v="9"/>
    <s v="ЦЗ-027"/>
    <n v="950"/>
    <x v="2"/>
    <s v="тыс.м3"/>
    <n v="0"/>
    <n v="0"/>
    <n v="0"/>
    <n v="0"/>
    <n v="0"/>
    <n v="0"/>
  </r>
  <r>
    <n v="202106"/>
    <x v="9"/>
    <s v="ЦЗ-027"/>
    <n v="955"/>
    <x v="4"/>
    <s v="МВт.ч"/>
    <n v="0"/>
    <n v="0"/>
    <n v="0"/>
    <n v="0"/>
    <n v="0"/>
    <n v="0"/>
  </r>
  <r>
    <n v="202106"/>
    <x v="9"/>
    <s v="ЦЗ-027"/>
    <n v="997"/>
    <x v="8"/>
    <s v="тыс.м3"/>
    <n v="5"/>
    <n v="0"/>
    <n v="5"/>
    <n v="3"/>
    <n v="0"/>
    <n v="3"/>
  </r>
  <r>
    <n v="202106"/>
    <x v="10"/>
    <s v="ЦЗ-029"/>
    <n v="950"/>
    <x v="2"/>
    <s v="тыс.м3"/>
    <n v="0"/>
    <n v="0"/>
    <n v="0"/>
    <n v="0"/>
    <n v="0"/>
    <n v="0"/>
  </r>
  <r>
    <n v="202106"/>
    <x v="10"/>
    <s v="ЦЗ-029"/>
    <n v="955"/>
    <x v="4"/>
    <s v="МВт.ч"/>
    <n v="6"/>
    <n v="0"/>
    <n v="6"/>
    <n v="13"/>
    <n v="0"/>
    <n v="13"/>
  </r>
  <r>
    <n v="202106"/>
    <x v="11"/>
    <s v="ЦЗ-032"/>
    <n v="694"/>
    <x v="0"/>
    <s v="тыс.м3"/>
    <n v="0"/>
    <n v="0"/>
    <n v="0"/>
    <n v="0"/>
    <n v="0"/>
    <n v="0"/>
  </r>
  <r>
    <n v="202106"/>
    <x v="11"/>
    <s v="ЦЗ-032"/>
    <n v="950"/>
    <x v="2"/>
    <s v="тыс.м3"/>
    <n v="0"/>
    <n v="0"/>
    <n v="0"/>
    <n v="0"/>
    <n v="0"/>
    <n v="0"/>
  </r>
  <r>
    <n v="202106"/>
    <x v="11"/>
    <s v="ЦЗ-032"/>
    <n v="955"/>
    <x v="4"/>
    <s v="МВт.ч"/>
    <n v="1"/>
    <n v="0"/>
    <n v="1"/>
    <n v="2"/>
    <n v="0"/>
    <n v="2"/>
  </r>
  <r>
    <n v="202106"/>
    <x v="11"/>
    <s v="ЦЗ-032"/>
    <n v="990"/>
    <x v="7"/>
    <s v="Гкал"/>
    <n v="0"/>
    <n v="0"/>
    <n v="0"/>
    <n v="0"/>
    <n v="0"/>
    <n v="0"/>
  </r>
  <r>
    <n v="202106"/>
    <x v="11"/>
    <s v="ЦЗ-032"/>
    <n v="997"/>
    <x v="8"/>
    <s v="тыс.м3"/>
    <n v="0"/>
    <n v="0"/>
    <n v="0"/>
    <n v="0"/>
    <n v="0"/>
    <n v="0"/>
  </r>
  <r>
    <n v="202106"/>
    <x v="12"/>
    <s v="ЦЗ-034"/>
    <n v="937"/>
    <x v="10"/>
    <s v="Гкал"/>
    <n v="0"/>
    <n v="0"/>
    <n v="0"/>
    <n v="0"/>
    <n v="0"/>
    <n v="0"/>
  </r>
  <r>
    <n v="202106"/>
    <x v="12"/>
    <s v="ЦЗ-034"/>
    <n v="950"/>
    <x v="2"/>
    <s v="тыс.м3"/>
    <n v="0"/>
    <n v="0"/>
    <n v="0"/>
    <n v="0"/>
    <n v="0"/>
    <n v="0"/>
  </r>
  <r>
    <n v="202106"/>
    <x v="12"/>
    <s v="ЦЗ-034"/>
    <n v="955"/>
    <x v="4"/>
    <s v="МВт.ч"/>
    <n v="-27"/>
    <n v="0"/>
    <n v="-27"/>
    <n v="-64"/>
    <n v="0"/>
    <n v="-64"/>
  </r>
  <r>
    <n v="202106"/>
    <x v="12"/>
    <s v="ЦЗ-034"/>
    <n v="958"/>
    <x v="5"/>
    <s v="тыс.м3"/>
    <n v="0"/>
    <n v="0"/>
    <n v="0"/>
    <n v="0"/>
    <n v="0"/>
    <n v="0"/>
  </r>
  <r>
    <n v="202106"/>
    <x v="12"/>
    <s v="ЦЗ-034"/>
    <n v="990"/>
    <x v="7"/>
    <s v="Гкал"/>
    <n v="60"/>
    <n v="0"/>
    <n v="60"/>
    <n v="50"/>
    <n v="0"/>
    <n v="50"/>
  </r>
  <r>
    <n v="202106"/>
    <x v="12"/>
    <s v="ЦЗ-034"/>
    <n v="1462"/>
    <x v="13"/>
    <s v="Гкал"/>
    <n v="0"/>
    <n v="0"/>
    <n v="0"/>
    <n v="0"/>
    <n v="0"/>
    <n v="0"/>
  </r>
  <r>
    <n v="202106"/>
    <x v="13"/>
    <s v="ЦЗ-035"/>
    <n v="950"/>
    <x v="2"/>
    <s v="тыс.м3"/>
    <n v="0"/>
    <n v="0"/>
    <n v="0"/>
    <n v="0"/>
    <n v="0"/>
    <n v="0"/>
  </r>
  <r>
    <n v="202106"/>
    <x v="13"/>
    <s v="ЦЗ-035"/>
    <n v="955"/>
    <x v="4"/>
    <s v="МВт.ч"/>
    <n v="-4"/>
    <n v="0"/>
    <n v="-4"/>
    <n v="-10"/>
    <n v="0"/>
    <n v="-10"/>
  </r>
  <r>
    <n v="202106"/>
    <x v="13"/>
    <s v="ЦЗ-035"/>
    <n v="958"/>
    <x v="5"/>
    <s v="тыс.м3"/>
    <n v="0"/>
    <n v="0"/>
    <n v="0"/>
    <n v="0"/>
    <n v="0"/>
    <n v="0"/>
  </r>
  <r>
    <n v="202106"/>
    <x v="13"/>
    <s v="ЦЗ-035"/>
    <n v="990"/>
    <x v="7"/>
    <s v="Гкал"/>
    <n v="0"/>
    <n v="0"/>
    <n v="0"/>
    <n v="0"/>
    <n v="0"/>
    <n v="0"/>
  </r>
  <r>
    <n v="202106"/>
    <x v="14"/>
    <s v="ЦЗ-043"/>
    <n v="950"/>
    <x v="2"/>
    <s v="тыс.м3"/>
    <n v="0"/>
    <n v="0"/>
    <n v="0"/>
    <n v="0"/>
    <n v="0"/>
    <n v="0"/>
  </r>
  <r>
    <n v="202106"/>
    <x v="14"/>
    <s v="ЦЗ-043"/>
    <n v="955"/>
    <x v="4"/>
    <s v="МВт.ч"/>
    <n v="0"/>
    <n v="0"/>
    <n v="0"/>
    <n v="0"/>
    <n v="0"/>
    <n v="0"/>
  </r>
  <r>
    <n v="202106"/>
    <x v="14"/>
    <s v="ЦЗ-043"/>
    <n v="990"/>
    <x v="7"/>
    <s v="Гкал"/>
    <n v="0"/>
    <n v="0"/>
    <n v="0"/>
    <n v="0"/>
    <n v="0"/>
    <n v="0"/>
  </r>
  <r>
    <n v="202106"/>
    <x v="14"/>
    <s v="ЦЗ-043"/>
    <n v="997"/>
    <x v="8"/>
    <s v="тыс.м3"/>
    <n v="0"/>
    <n v="0"/>
    <n v="0"/>
    <n v="0"/>
    <n v="0"/>
    <n v="0"/>
  </r>
  <r>
    <n v="202106"/>
    <x v="15"/>
    <s v="ЦЗ-044"/>
    <n v="695"/>
    <x v="1"/>
    <s v="тыс.м3"/>
    <n v="0"/>
    <n v="0"/>
    <n v="0"/>
    <n v="0"/>
    <n v="0"/>
    <n v="0"/>
  </r>
  <r>
    <n v="202106"/>
    <x v="15"/>
    <s v="ЦЗ-044"/>
    <n v="950"/>
    <x v="2"/>
    <s v="тыс.м3"/>
    <n v="0"/>
    <n v="0"/>
    <n v="0"/>
    <n v="0"/>
    <n v="0"/>
    <n v="0"/>
  </r>
  <r>
    <n v="202106"/>
    <x v="15"/>
    <s v="ЦЗ-044"/>
    <n v="955"/>
    <x v="4"/>
    <s v="МВт.ч"/>
    <n v="-3"/>
    <n v="0"/>
    <n v="-3"/>
    <n v="-6"/>
    <n v="0"/>
    <n v="-6"/>
  </r>
  <r>
    <n v="202106"/>
    <x v="15"/>
    <s v="ЦЗ-044"/>
    <n v="990"/>
    <x v="7"/>
    <s v="Гкал"/>
    <n v="0"/>
    <n v="0"/>
    <n v="0"/>
    <n v="0"/>
    <n v="0"/>
    <n v="0"/>
  </r>
  <r>
    <n v="202106"/>
    <x v="16"/>
    <s v="ЦЗ-045"/>
    <n v="694"/>
    <x v="0"/>
    <s v="тыс.м3"/>
    <n v="-4"/>
    <n v="0"/>
    <n v="-4"/>
    <n v="-8"/>
    <n v="0"/>
    <n v="-8"/>
  </r>
  <r>
    <n v="202106"/>
    <x v="16"/>
    <s v="ЦЗ-045"/>
    <n v="950"/>
    <x v="2"/>
    <s v="тыс.м3"/>
    <n v="0"/>
    <n v="0"/>
    <n v="0"/>
    <n v="0"/>
    <n v="0"/>
    <n v="0"/>
  </r>
  <r>
    <n v="202106"/>
    <x v="16"/>
    <s v="ЦЗ-045"/>
    <n v="951"/>
    <x v="11"/>
    <s v="тыс.м3"/>
    <n v="4"/>
    <n v="0"/>
    <n v="4"/>
    <n v="50"/>
    <n v="0"/>
    <n v="50"/>
  </r>
  <r>
    <n v="202106"/>
    <x v="16"/>
    <s v="ЦЗ-045"/>
    <n v="955"/>
    <x v="4"/>
    <s v="МВт.ч"/>
    <n v="4"/>
    <n v="0"/>
    <n v="4"/>
    <n v="9"/>
    <n v="0"/>
    <n v="9"/>
  </r>
  <r>
    <n v="202106"/>
    <x v="16"/>
    <s v="ЦЗ-045"/>
    <n v="958"/>
    <x v="5"/>
    <s v="тыс.м3"/>
    <n v="0"/>
    <n v="0"/>
    <n v="0"/>
    <n v="0"/>
    <n v="0"/>
    <n v="0"/>
  </r>
  <r>
    <n v="202106"/>
    <x v="16"/>
    <s v="ЦЗ-045"/>
    <n v="990"/>
    <x v="7"/>
    <s v="Гкал"/>
    <n v="3"/>
    <n v="0"/>
    <n v="3"/>
    <n v="2"/>
    <n v="0"/>
    <n v="2"/>
  </r>
  <r>
    <n v="202106"/>
    <x v="16"/>
    <s v="ЦЗ-045"/>
    <n v="997"/>
    <x v="8"/>
    <s v="тыс.м3"/>
    <n v="0"/>
    <n v="0"/>
    <n v="0"/>
    <n v="0"/>
    <n v="0"/>
    <n v="0"/>
  </r>
  <r>
    <n v="202106"/>
    <x v="17"/>
    <s v="ЦЗ-046"/>
    <n v="694"/>
    <x v="0"/>
    <s v="тыс.м3"/>
    <n v="0"/>
    <n v="0"/>
    <n v="0"/>
    <n v="0"/>
    <n v="0"/>
    <n v="0"/>
  </r>
  <r>
    <n v="202106"/>
    <x v="17"/>
    <s v="ЦЗ-046"/>
    <n v="695"/>
    <x v="1"/>
    <s v="тыс.м3"/>
    <n v="0"/>
    <n v="0"/>
    <n v="0"/>
    <n v="0"/>
    <n v="0"/>
    <n v="0"/>
  </r>
  <r>
    <n v="202106"/>
    <x v="17"/>
    <s v="ЦЗ-046"/>
    <n v="950"/>
    <x v="2"/>
    <s v="тыс.м3"/>
    <n v="0"/>
    <n v="0"/>
    <n v="0"/>
    <n v="0"/>
    <n v="0"/>
    <n v="0"/>
  </r>
  <r>
    <n v="202106"/>
    <x v="17"/>
    <s v="ЦЗ-046"/>
    <n v="955"/>
    <x v="4"/>
    <s v="МВт.ч"/>
    <n v="-3"/>
    <n v="-4"/>
    <n v="-7"/>
    <n v="-6"/>
    <n v="-9"/>
    <n v="-15"/>
  </r>
  <r>
    <n v="202106"/>
    <x v="17"/>
    <s v="ЦЗ-046"/>
    <n v="990"/>
    <x v="7"/>
    <s v="Гкал"/>
    <n v="1"/>
    <n v="-6"/>
    <n v="-5"/>
    <n v="1"/>
    <n v="-5"/>
    <n v="-4"/>
  </r>
  <r>
    <n v="202106"/>
    <x v="17"/>
    <s v="ЦЗ-046"/>
    <n v="997"/>
    <x v="8"/>
    <s v="тыс.м3"/>
    <n v="0"/>
    <n v="0"/>
    <n v="0"/>
    <n v="0"/>
    <n v="0"/>
    <n v="0"/>
  </r>
  <r>
    <n v="202106"/>
    <x v="17"/>
    <s v="ЦЗ-046"/>
    <n v="20042"/>
    <x v="9"/>
    <s v="тыс.м3"/>
    <n v="0"/>
    <n v="0"/>
    <n v="0"/>
    <n v="0"/>
    <n v="0"/>
    <n v="0"/>
  </r>
  <r>
    <n v="202106"/>
    <x v="18"/>
    <s v="ЦЗ-056"/>
    <n v="694"/>
    <x v="0"/>
    <s v="тыс.м3"/>
    <n v="-1"/>
    <n v="0"/>
    <n v="-1"/>
    <n v="-2"/>
    <n v="0"/>
    <n v="-2"/>
  </r>
  <r>
    <n v="202106"/>
    <x v="18"/>
    <s v="ЦЗ-056"/>
    <n v="695"/>
    <x v="1"/>
    <s v="тыс.м3"/>
    <n v="0"/>
    <n v="0"/>
    <n v="0"/>
    <n v="0"/>
    <n v="0"/>
    <n v="0"/>
  </r>
  <r>
    <n v="202106"/>
    <x v="18"/>
    <s v="ЦЗ-056"/>
    <n v="937"/>
    <x v="10"/>
    <s v="Гкал"/>
    <n v="0"/>
    <n v="0"/>
    <n v="0"/>
    <n v="0"/>
    <n v="0"/>
    <n v="0"/>
  </r>
  <r>
    <n v="202106"/>
    <x v="18"/>
    <s v="ЦЗ-056"/>
    <n v="950"/>
    <x v="2"/>
    <s v="тыс.м3"/>
    <n v="0"/>
    <n v="0"/>
    <n v="0"/>
    <n v="0"/>
    <n v="0"/>
    <n v="0"/>
  </r>
  <r>
    <n v="202106"/>
    <x v="18"/>
    <s v="ЦЗ-056"/>
    <n v="951"/>
    <x v="11"/>
    <s v="тыс.м3"/>
    <n v="0"/>
    <n v="0"/>
    <n v="0"/>
    <n v="0"/>
    <n v="-6"/>
    <n v="-6"/>
  </r>
  <r>
    <n v="202106"/>
    <x v="18"/>
    <s v="ЦЗ-056"/>
    <n v="952"/>
    <x v="3"/>
    <s v="тыс.м3"/>
    <n v="0"/>
    <n v="4"/>
    <n v="4"/>
    <n v="0"/>
    <n v="3"/>
    <n v="3"/>
  </r>
  <r>
    <n v="202106"/>
    <x v="18"/>
    <s v="ЦЗ-056"/>
    <n v="955"/>
    <x v="4"/>
    <s v="МВт.ч"/>
    <n v="0"/>
    <n v="-53"/>
    <n v="-53"/>
    <n v="0"/>
    <n v="-124"/>
    <n v="-124"/>
  </r>
  <r>
    <n v="202106"/>
    <x v="18"/>
    <s v="ЦЗ-056"/>
    <n v="958"/>
    <x v="5"/>
    <s v="тыс.м3"/>
    <n v="9"/>
    <n v="0"/>
    <n v="9"/>
    <n v="6"/>
    <n v="0"/>
    <n v="6"/>
  </r>
  <r>
    <n v="202106"/>
    <x v="18"/>
    <s v="ЦЗ-056"/>
    <n v="962"/>
    <x v="6"/>
    <s v="Гкал"/>
    <n v="0"/>
    <n v="111"/>
    <n v="111"/>
    <n v="0"/>
    <n v="181"/>
    <n v="181"/>
  </r>
  <r>
    <n v="202106"/>
    <x v="18"/>
    <s v="ЦЗ-056"/>
    <n v="990"/>
    <x v="7"/>
    <s v="Гкал"/>
    <n v="39"/>
    <n v="14"/>
    <n v="53"/>
    <n v="33"/>
    <n v="12"/>
    <n v="45"/>
  </r>
  <r>
    <n v="202106"/>
    <x v="18"/>
    <s v="ЦЗ-056"/>
    <n v="997"/>
    <x v="8"/>
    <s v="тыс.м3"/>
    <n v="7"/>
    <n v="0"/>
    <n v="7"/>
    <n v="4"/>
    <n v="0"/>
    <n v="4"/>
  </r>
  <r>
    <n v="202106"/>
    <x v="18"/>
    <s v="ЦЗ-056"/>
    <n v="20042"/>
    <x v="9"/>
    <s v="тыс.м3"/>
    <n v="0"/>
    <n v="0"/>
    <n v="0"/>
    <n v="0"/>
    <n v="0"/>
    <n v="0"/>
  </r>
  <r>
    <n v="202106"/>
    <x v="19"/>
    <s v="ЦЗ-061"/>
    <n v="694"/>
    <x v="0"/>
    <s v="тыс.м3"/>
    <n v="0"/>
    <n v="0"/>
    <n v="0"/>
    <n v="0"/>
    <n v="0"/>
    <n v="0"/>
  </r>
  <r>
    <n v="202106"/>
    <x v="19"/>
    <s v="ЦЗ-061"/>
    <n v="695"/>
    <x v="1"/>
    <s v="тыс.м3"/>
    <n v="0"/>
    <n v="0"/>
    <n v="0"/>
    <n v="0"/>
    <n v="0"/>
    <n v="0"/>
  </r>
  <r>
    <n v="202106"/>
    <x v="19"/>
    <s v="ЦЗ-061"/>
    <n v="937"/>
    <x v="10"/>
    <s v="Гкал"/>
    <n v="0"/>
    <n v="-6"/>
    <n v="-6"/>
    <n v="0"/>
    <n v="-10"/>
    <n v="-10"/>
  </r>
  <r>
    <n v="202106"/>
    <x v="19"/>
    <s v="ЦЗ-061"/>
    <n v="950"/>
    <x v="2"/>
    <s v="тыс.м3"/>
    <n v="0"/>
    <n v="0"/>
    <n v="0"/>
    <n v="1"/>
    <n v="0"/>
    <n v="1"/>
  </r>
  <r>
    <n v="202106"/>
    <x v="19"/>
    <s v="ЦЗ-061"/>
    <n v="951"/>
    <x v="11"/>
    <s v="тыс.м3"/>
    <n v="0"/>
    <n v="0"/>
    <n v="0"/>
    <n v="0"/>
    <n v="-3"/>
    <n v="-3"/>
  </r>
  <r>
    <n v="202106"/>
    <x v="19"/>
    <s v="ЦЗ-061"/>
    <n v="952"/>
    <x v="3"/>
    <s v="тыс.м3"/>
    <n v="0"/>
    <n v="0"/>
    <n v="0"/>
    <n v="0"/>
    <n v="0"/>
    <n v="0"/>
  </r>
  <r>
    <n v="202106"/>
    <x v="19"/>
    <s v="ЦЗ-061"/>
    <n v="955"/>
    <x v="4"/>
    <s v="МВт.ч"/>
    <n v="0"/>
    <n v="13"/>
    <n v="13"/>
    <n v="0"/>
    <n v="31"/>
    <n v="31"/>
  </r>
  <r>
    <n v="202106"/>
    <x v="19"/>
    <s v="ЦЗ-061"/>
    <n v="958"/>
    <x v="5"/>
    <s v="тыс.м3"/>
    <n v="0"/>
    <n v="0"/>
    <n v="0"/>
    <n v="0"/>
    <n v="0"/>
    <n v="0"/>
  </r>
  <r>
    <n v="202106"/>
    <x v="19"/>
    <s v="ЦЗ-061"/>
    <n v="990"/>
    <x v="7"/>
    <s v="Гкал"/>
    <n v="0"/>
    <n v="-16"/>
    <n v="-16"/>
    <n v="0"/>
    <n v="-14"/>
    <n v="-14"/>
  </r>
  <r>
    <n v="202106"/>
    <x v="19"/>
    <s v="ЦЗ-061"/>
    <n v="997"/>
    <x v="8"/>
    <s v="тыс.м3"/>
    <n v="-2"/>
    <n v="0"/>
    <n v="-2"/>
    <n v="-2"/>
    <n v="0"/>
    <n v="-2"/>
  </r>
  <r>
    <n v="202106"/>
    <x v="19"/>
    <s v="ЦЗ-061"/>
    <n v="16155"/>
    <x v="14"/>
    <s v="тыс.м3"/>
    <n v="5"/>
    <n v="0"/>
    <n v="5"/>
    <n v="1"/>
    <n v="0"/>
    <n v="1"/>
  </r>
  <r>
    <n v="202106"/>
    <x v="19"/>
    <s v="ЦЗ-061"/>
    <n v="20042"/>
    <x v="9"/>
    <s v="тыс.м3"/>
    <n v="0"/>
    <n v="-2"/>
    <n v="-2"/>
    <n v="0"/>
    <n v="-12"/>
    <n v="-12"/>
  </r>
  <r>
    <n v="202106"/>
    <x v="20"/>
    <s v="ЦЗ-062"/>
    <n v="694"/>
    <x v="0"/>
    <s v="тыс.м3"/>
    <n v="-119"/>
    <n v="0"/>
    <n v="-119"/>
    <n v="-226"/>
    <n v="0"/>
    <n v="-226"/>
  </r>
  <r>
    <n v="202106"/>
    <x v="20"/>
    <s v="ЦЗ-062"/>
    <n v="695"/>
    <x v="1"/>
    <s v="тыс.м3"/>
    <n v="0"/>
    <n v="0"/>
    <n v="0"/>
    <n v="0"/>
    <n v="0"/>
    <n v="0"/>
  </r>
  <r>
    <n v="202106"/>
    <x v="20"/>
    <s v="ЦЗ-062"/>
    <n v="937"/>
    <x v="10"/>
    <s v="Гкал"/>
    <n v="0"/>
    <n v="15"/>
    <n v="15"/>
    <n v="0"/>
    <n v="26"/>
    <n v="26"/>
  </r>
  <r>
    <n v="202106"/>
    <x v="20"/>
    <s v="ЦЗ-062"/>
    <n v="950"/>
    <x v="2"/>
    <s v="тыс.м3"/>
    <n v="0"/>
    <n v="1"/>
    <n v="1"/>
    <n v="0"/>
    <n v="14"/>
    <n v="14"/>
  </r>
  <r>
    <n v="202106"/>
    <x v="20"/>
    <s v="ЦЗ-062"/>
    <n v="951"/>
    <x v="11"/>
    <s v="тыс.м3"/>
    <n v="0"/>
    <n v="0"/>
    <n v="0"/>
    <n v="0"/>
    <n v="-3"/>
    <n v="-3"/>
  </r>
  <r>
    <n v="202106"/>
    <x v="20"/>
    <s v="ЦЗ-062"/>
    <n v="952"/>
    <x v="3"/>
    <s v="тыс.м3"/>
    <n v="0"/>
    <n v="38"/>
    <n v="38"/>
    <n v="0"/>
    <n v="30"/>
    <n v="30"/>
  </r>
  <r>
    <n v="202106"/>
    <x v="20"/>
    <s v="ЦЗ-062"/>
    <n v="955"/>
    <x v="4"/>
    <s v="МВт.ч"/>
    <n v="40"/>
    <n v="-1"/>
    <n v="38"/>
    <n v="94"/>
    <n v="-3"/>
    <n v="90"/>
  </r>
  <r>
    <n v="202106"/>
    <x v="20"/>
    <s v="ЦЗ-062"/>
    <n v="958"/>
    <x v="5"/>
    <s v="тыс.м3"/>
    <n v="23"/>
    <n v="0"/>
    <n v="23"/>
    <n v="14"/>
    <n v="0"/>
    <n v="14"/>
  </r>
  <r>
    <n v="202106"/>
    <x v="20"/>
    <s v="ЦЗ-062"/>
    <n v="990"/>
    <x v="7"/>
    <s v="Гкал"/>
    <n v="0"/>
    <n v="260"/>
    <n v="260"/>
    <n v="0"/>
    <n v="218"/>
    <n v="218"/>
  </r>
  <r>
    <n v="202106"/>
    <x v="20"/>
    <s v="ЦЗ-062"/>
    <n v="997"/>
    <x v="8"/>
    <s v="тыс.м3"/>
    <n v="-161"/>
    <n v="0"/>
    <n v="-161"/>
    <n v="-103"/>
    <n v="0"/>
    <n v="-103"/>
  </r>
  <r>
    <n v="202106"/>
    <x v="20"/>
    <s v="ЦЗ-062"/>
    <n v="20042"/>
    <x v="9"/>
    <s v="тыс.м3"/>
    <n v="0"/>
    <n v="0"/>
    <n v="0"/>
    <n v="0"/>
    <n v="3"/>
    <n v="3"/>
  </r>
  <r>
    <n v="202106"/>
    <x v="21"/>
    <s v="ЦЗ-070"/>
    <n v="695"/>
    <x v="1"/>
    <s v="тыс.м3"/>
    <n v="0"/>
    <n v="0"/>
    <n v="0"/>
    <n v="0"/>
    <n v="0"/>
    <n v="0"/>
  </r>
  <r>
    <n v="202106"/>
    <x v="21"/>
    <s v="ЦЗ-070"/>
    <n v="950"/>
    <x v="2"/>
    <s v="тыс.м3"/>
    <n v="0"/>
    <n v="2"/>
    <n v="2"/>
    <n v="0"/>
    <n v="25"/>
    <n v="25"/>
  </r>
  <r>
    <n v="202106"/>
    <x v="21"/>
    <s v="ЦЗ-070"/>
    <n v="952"/>
    <x v="3"/>
    <s v="тыс.м3"/>
    <n v="0"/>
    <n v="6"/>
    <n v="6"/>
    <n v="0"/>
    <n v="4"/>
    <n v="4"/>
  </r>
  <r>
    <n v="202106"/>
    <x v="21"/>
    <s v="ЦЗ-070"/>
    <n v="955"/>
    <x v="4"/>
    <s v="МВт.ч"/>
    <n v="0"/>
    <n v="-5"/>
    <n v="-5"/>
    <n v="0"/>
    <n v="-13"/>
    <n v="-13"/>
  </r>
  <r>
    <n v="202106"/>
    <x v="21"/>
    <s v="ЦЗ-070"/>
    <n v="966"/>
    <x v="12"/>
    <s v="тут"/>
    <n v="0"/>
    <n v="-6"/>
    <n v="-6"/>
    <n v="0"/>
    <n v="-25"/>
    <n v="-25"/>
  </r>
  <r>
    <n v="202106"/>
    <x v="21"/>
    <s v="ЦЗ-070"/>
    <n v="990"/>
    <x v="7"/>
    <s v="Гкал"/>
    <n v="0"/>
    <n v="-2"/>
    <n v="-2"/>
    <n v="0"/>
    <n v="-1"/>
    <n v="-1"/>
  </r>
  <r>
    <n v="202106"/>
    <x v="21"/>
    <s v="ЦЗ-070"/>
    <n v="20042"/>
    <x v="9"/>
    <s v="тыс.м3"/>
    <n v="0"/>
    <n v="0"/>
    <n v="0"/>
    <n v="0"/>
    <n v="-3"/>
    <n v="-3"/>
  </r>
  <r>
    <n v="202106"/>
    <x v="22"/>
    <s v="ЦЗ-071"/>
    <n v="694"/>
    <x v="0"/>
    <s v="тыс.м3"/>
    <n v="3"/>
    <n v="0"/>
    <n v="3"/>
    <n v="6"/>
    <n v="0"/>
    <n v="6"/>
  </r>
  <r>
    <n v="202106"/>
    <x v="22"/>
    <s v="ЦЗ-071"/>
    <n v="695"/>
    <x v="1"/>
    <s v="тыс.м3"/>
    <n v="0"/>
    <n v="0"/>
    <n v="0"/>
    <n v="0"/>
    <n v="0"/>
    <n v="0"/>
  </r>
  <r>
    <n v="202106"/>
    <x v="22"/>
    <s v="ЦЗ-071"/>
    <n v="949"/>
    <x v="15"/>
    <s v="тыс.м3"/>
    <n v="0"/>
    <n v="30"/>
    <n v="30"/>
    <n v="0"/>
    <n v="34"/>
    <n v="34"/>
  </r>
  <r>
    <n v="202106"/>
    <x v="22"/>
    <s v="ЦЗ-071"/>
    <n v="950"/>
    <x v="2"/>
    <s v="тыс.м3"/>
    <n v="0"/>
    <n v="0"/>
    <n v="0"/>
    <n v="0"/>
    <n v="0"/>
    <n v="0"/>
  </r>
  <r>
    <n v="202106"/>
    <x v="22"/>
    <s v="ЦЗ-071"/>
    <n v="955"/>
    <x v="4"/>
    <s v="МВт.ч"/>
    <n v="25"/>
    <n v="-26"/>
    <n v="-1"/>
    <n v="59"/>
    <n v="-61"/>
    <n v="-2"/>
  </r>
  <r>
    <n v="202106"/>
    <x v="22"/>
    <s v="ЦЗ-071"/>
    <n v="962"/>
    <x v="6"/>
    <s v="Гкал"/>
    <n v="0"/>
    <n v="-5"/>
    <n v="-5"/>
    <n v="0"/>
    <n v="-8"/>
    <n v="-8"/>
  </r>
  <r>
    <n v="202106"/>
    <x v="22"/>
    <s v="ЦЗ-071"/>
    <n v="997"/>
    <x v="8"/>
    <s v="тыс.м3"/>
    <n v="19"/>
    <n v="0"/>
    <n v="19"/>
    <n v="12"/>
    <n v="0"/>
    <n v="12"/>
  </r>
  <r>
    <n v="202106"/>
    <x v="22"/>
    <s v="ЦЗ-071"/>
    <n v="20042"/>
    <x v="9"/>
    <s v="тыс.м3"/>
    <n v="0"/>
    <n v="0"/>
    <n v="0"/>
    <n v="0"/>
    <n v="0"/>
    <n v="0"/>
  </r>
  <r>
    <n v="202106"/>
    <x v="22"/>
    <s v="ЦЗ-071"/>
    <n v="28462"/>
    <x v="16"/>
    <s v="Гкал"/>
    <n v="0"/>
    <n v="-116"/>
    <n v="-116"/>
    <n v="0"/>
    <n v="-77"/>
    <n v="-77"/>
  </r>
  <r>
    <n v="202106"/>
    <x v="23"/>
    <s v="ЦЗ-081"/>
    <n v="694"/>
    <x v="0"/>
    <s v="тыс.м3"/>
    <n v="0"/>
    <n v="0"/>
    <n v="0"/>
    <n v="0"/>
    <n v="0"/>
    <n v="0"/>
  </r>
  <r>
    <n v="202106"/>
    <x v="23"/>
    <s v="ЦЗ-081"/>
    <n v="695"/>
    <x v="1"/>
    <s v="тыс.м3"/>
    <n v="0"/>
    <n v="0"/>
    <n v="0"/>
    <n v="0"/>
    <n v="0"/>
    <n v="0"/>
  </r>
  <r>
    <n v="202106"/>
    <x v="23"/>
    <s v="ЦЗ-081"/>
    <n v="950"/>
    <x v="2"/>
    <s v="тыс.м3"/>
    <n v="0"/>
    <n v="0"/>
    <n v="0"/>
    <n v="0"/>
    <n v="0"/>
    <n v="0"/>
  </r>
  <r>
    <n v="202106"/>
    <x v="23"/>
    <s v="ЦЗ-081"/>
    <n v="951"/>
    <x v="11"/>
    <s v="тыс.м3"/>
    <n v="0"/>
    <n v="0"/>
    <n v="0"/>
    <n v="0"/>
    <n v="0"/>
    <n v="0"/>
  </r>
  <r>
    <n v="202106"/>
    <x v="23"/>
    <s v="ЦЗ-081"/>
    <n v="955"/>
    <x v="4"/>
    <s v="МВт.ч"/>
    <n v="-4"/>
    <n v="0"/>
    <n v="-4"/>
    <n v="-9"/>
    <n v="0"/>
    <n v="-9"/>
  </r>
  <r>
    <n v="202106"/>
    <x v="23"/>
    <s v="ЦЗ-081"/>
    <n v="958"/>
    <x v="5"/>
    <s v="тыс.м3"/>
    <n v="0"/>
    <n v="0"/>
    <n v="0"/>
    <n v="0"/>
    <n v="0"/>
    <n v="0"/>
  </r>
  <r>
    <n v="202106"/>
    <x v="23"/>
    <s v="ЦЗ-081"/>
    <n v="990"/>
    <x v="7"/>
    <s v="Гкал"/>
    <n v="0"/>
    <n v="-4"/>
    <n v="-4"/>
    <n v="0"/>
    <n v="-3"/>
    <n v="-3"/>
  </r>
  <r>
    <n v="202106"/>
    <x v="23"/>
    <s v="ЦЗ-081"/>
    <n v="997"/>
    <x v="8"/>
    <s v="тыс.м3"/>
    <n v="1"/>
    <n v="0"/>
    <n v="1"/>
    <n v="1"/>
    <n v="0"/>
    <n v="1"/>
  </r>
  <r>
    <n v="202106"/>
    <x v="24"/>
    <s v="ЦЗ-084"/>
    <n v="694"/>
    <x v="0"/>
    <s v="тыс.м3"/>
    <n v="0"/>
    <n v="0"/>
    <n v="0"/>
    <n v="0"/>
    <n v="0"/>
    <n v="0"/>
  </r>
  <r>
    <n v="202106"/>
    <x v="24"/>
    <s v="ЦЗ-084"/>
    <n v="949"/>
    <x v="15"/>
    <s v="тыс.м3"/>
    <n v="0"/>
    <n v="7"/>
    <n v="7"/>
    <n v="0"/>
    <n v="8"/>
    <n v="8"/>
  </r>
  <r>
    <n v="202106"/>
    <x v="24"/>
    <s v="ЦЗ-084"/>
    <n v="950"/>
    <x v="2"/>
    <s v="тыс.м3"/>
    <n v="0"/>
    <n v="0"/>
    <n v="0"/>
    <n v="0"/>
    <n v="0"/>
    <n v="0"/>
  </r>
  <r>
    <n v="202106"/>
    <x v="24"/>
    <s v="ЦЗ-084"/>
    <n v="955"/>
    <x v="4"/>
    <s v="МВт.ч"/>
    <n v="0"/>
    <n v="11"/>
    <n v="11"/>
    <n v="0"/>
    <n v="26"/>
    <n v="26"/>
  </r>
  <r>
    <n v="202106"/>
    <x v="24"/>
    <s v="ЦЗ-084"/>
    <n v="958"/>
    <x v="5"/>
    <s v="тыс.м3"/>
    <n v="0"/>
    <n v="0"/>
    <n v="0"/>
    <n v="0"/>
    <n v="0"/>
    <n v="0"/>
  </r>
  <r>
    <n v="202106"/>
    <x v="24"/>
    <s v="ЦЗ-084"/>
    <n v="966"/>
    <x v="12"/>
    <s v="тут"/>
    <n v="0"/>
    <n v="-5"/>
    <n v="-5"/>
    <n v="0"/>
    <n v="-21"/>
    <n v="-21"/>
  </r>
  <r>
    <n v="202106"/>
    <x v="24"/>
    <s v="ЦЗ-084"/>
    <n v="990"/>
    <x v="7"/>
    <s v="Гкал"/>
    <n v="0"/>
    <n v="0"/>
    <n v="0"/>
    <n v="0"/>
    <n v="0"/>
    <n v="0"/>
  </r>
  <r>
    <n v="202106"/>
    <x v="24"/>
    <s v="ЦЗ-084"/>
    <n v="997"/>
    <x v="8"/>
    <s v="тыс.м3"/>
    <n v="2"/>
    <n v="0"/>
    <n v="2"/>
    <n v="1"/>
    <n v="0"/>
    <n v="1"/>
  </r>
  <r>
    <n v="202106"/>
    <x v="24"/>
    <s v="ЦЗ-084"/>
    <n v="20042"/>
    <x v="9"/>
    <s v="тыс.м3"/>
    <n v="0"/>
    <n v="1"/>
    <n v="1"/>
    <n v="0"/>
    <n v="6"/>
    <n v="6"/>
  </r>
  <r>
    <n v="202106"/>
    <x v="25"/>
    <s v="ЦЗ-105"/>
    <n v="950"/>
    <x v="2"/>
    <s v="тыс.м3"/>
    <n v="0"/>
    <n v="0"/>
    <n v="0"/>
    <n v="0"/>
    <n v="0"/>
    <n v="0"/>
  </r>
  <r>
    <n v="202106"/>
    <x v="25"/>
    <s v="ЦЗ-105"/>
    <n v="955"/>
    <x v="4"/>
    <s v="МВт.ч"/>
    <n v="0"/>
    <n v="0"/>
    <n v="0"/>
    <n v="0"/>
    <n v="0"/>
    <n v="0"/>
  </r>
  <r>
    <n v="202106"/>
    <x v="25"/>
    <s v="ЦЗ-105"/>
    <n v="990"/>
    <x v="7"/>
    <s v="Гкал"/>
    <n v="0"/>
    <n v="0"/>
    <n v="0"/>
    <n v="0"/>
    <n v="0"/>
    <n v="0"/>
  </r>
  <r>
    <n v="202106"/>
    <x v="26"/>
    <s v="ЦЗ-110"/>
    <n v="694"/>
    <x v="0"/>
    <s v="тыс.м3"/>
    <n v="-60"/>
    <n v="0"/>
    <n v="-60"/>
    <n v="-114"/>
    <n v="0"/>
    <n v="-114"/>
  </r>
  <r>
    <n v="202106"/>
    <x v="26"/>
    <s v="ЦЗ-110"/>
    <n v="695"/>
    <x v="1"/>
    <s v="тыс.м3"/>
    <n v="0"/>
    <n v="0"/>
    <n v="0"/>
    <n v="0"/>
    <n v="0"/>
    <n v="0"/>
  </r>
  <r>
    <n v="202106"/>
    <x v="26"/>
    <s v="ЦЗ-110"/>
    <n v="935"/>
    <x v="17"/>
    <s v="тыс.м3"/>
    <n v="0"/>
    <n v="0"/>
    <n v="0"/>
    <n v="0"/>
    <n v="0"/>
    <n v="0"/>
  </r>
  <r>
    <n v="202106"/>
    <x v="26"/>
    <s v="ЦЗ-110"/>
    <n v="937"/>
    <x v="10"/>
    <s v="Гкал"/>
    <n v="0"/>
    <n v="68"/>
    <n v="68"/>
    <n v="0"/>
    <n v="119"/>
    <n v="119"/>
  </r>
  <r>
    <n v="202106"/>
    <x v="26"/>
    <s v="ЦЗ-110"/>
    <n v="950"/>
    <x v="2"/>
    <s v="тыс.м3"/>
    <n v="0"/>
    <n v="0"/>
    <n v="0"/>
    <n v="4"/>
    <n v="0"/>
    <n v="4"/>
  </r>
  <r>
    <n v="202106"/>
    <x v="26"/>
    <s v="ЦЗ-110"/>
    <n v="951"/>
    <x v="11"/>
    <s v="тыс.м3"/>
    <n v="-2"/>
    <n v="0"/>
    <n v="-2"/>
    <n v="-25"/>
    <n v="0"/>
    <n v="-25"/>
  </r>
  <r>
    <n v="202106"/>
    <x v="26"/>
    <s v="ЦЗ-110"/>
    <n v="952"/>
    <x v="3"/>
    <s v="тыс.м3"/>
    <n v="0"/>
    <n v="5"/>
    <n v="5"/>
    <n v="0"/>
    <n v="4"/>
    <n v="4"/>
  </r>
  <r>
    <n v="202106"/>
    <x v="26"/>
    <s v="ЦЗ-110"/>
    <n v="955"/>
    <x v="4"/>
    <s v="МВт.ч"/>
    <n v="0"/>
    <n v="-600"/>
    <n v="-600"/>
    <n v="0"/>
    <n v="-1410"/>
    <n v="-1410"/>
  </r>
  <r>
    <n v="202106"/>
    <x v="26"/>
    <s v="ЦЗ-110"/>
    <n v="958"/>
    <x v="5"/>
    <s v="тыс.м3"/>
    <n v="583"/>
    <n v="0"/>
    <n v="583"/>
    <n v="373"/>
    <n v="0"/>
    <n v="373"/>
  </r>
  <r>
    <n v="202106"/>
    <x v="26"/>
    <s v="ЦЗ-110"/>
    <n v="962"/>
    <x v="6"/>
    <s v="Гкал"/>
    <n v="0"/>
    <n v="17"/>
    <n v="17"/>
    <n v="0"/>
    <n v="28"/>
    <n v="28"/>
  </r>
  <r>
    <n v="202106"/>
    <x v="26"/>
    <s v="ЦЗ-110"/>
    <n v="966"/>
    <x v="12"/>
    <s v="тут"/>
    <n v="0"/>
    <n v="0"/>
    <n v="0"/>
    <n v="0"/>
    <n v="0"/>
    <n v="0"/>
  </r>
  <r>
    <n v="202106"/>
    <x v="26"/>
    <s v="ЦЗ-110"/>
    <n v="990"/>
    <x v="7"/>
    <s v="Гкал"/>
    <n v="0"/>
    <n v="1930"/>
    <n v="1930"/>
    <n v="0"/>
    <n v="1616"/>
    <n v="1616"/>
  </r>
  <r>
    <n v="202106"/>
    <x v="26"/>
    <s v="ЦЗ-110"/>
    <n v="997"/>
    <x v="8"/>
    <s v="тыс.м3"/>
    <n v="26"/>
    <n v="0"/>
    <n v="26"/>
    <n v="17"/>
    <n v="0"/>
    <n v="17"/>
  </r>
  <r>
    <n v="202106"/>
    <x v="26"/>
    <s v="ЦЗ-110"/>
    <n v="20042"/>
    <x v="9"/>
    <s v="тыс.м3"/>
    <n v="0"/>
    <n v="1"/>
    <n v="1"/>
    <n v="0"/>
    <n v="5"/>
    <n v="5"/>
  </r>
  <r>
    <n v="202106"/>
    <x v="27"/>
    <s v="ЦЗ-112"/>
    <n v="950"/>
    <x v="2"/>
    <s v="тыс.м3"/>
    <n v="0"/>
    <n v="0"/>
    <n v="0"/>
    <n v="0"/>
    <n v="0"/>
    <n v="0"/>
  </r>
  <r>
    <n v="202106"/>
    <x v="27"/>
    <s v="ЦЗ-112"/>
    <n v="955"/>
    <x v="4"/>
    <s v="МВт.ч"/>
    <n v="0"/>
    <n v="0"/>
    <n v="0"/>
    <n v="-1"/>
    <n v="0"/>
    <n v="-1"/>
  </r>
  <r>
    <n v="202106"/>
    <x v="28"/>
    <s v="ЦЗ-114"/>
    <n v="695"/>
    <x v="1"/>
    <s v="тыс.м3"/>
    <n v="0"/>
    <n v="0"/>
    <n v="0"/>
    <n v="0"/>
    <n v="0"/>
    <n v="0"/>
  </r>
  <r>
    <n v="202106"/>
    <x v="28"/>
    <s v="ЦЗ-114"/>
    <n v="950"/>
    <x v="2"/>
    <s v="тыс.м3"/>
    <n v="0"/>
    <n v="0"/>
    <n v="0"/>
    <n v="0"/>
    <n v="0"/>
    <n v="0"/>
  </r>
  <r>
    <n v="202106"/>
    <x v="28"/>
    <s v="ЦЗ-114"/>
    <n v="951"/>
    <x v="11"/>
    <s v="тыс.м3"/>
    <n v="0"/>
    <n v="0"/>
    <n v="0"/>
    <n v="0"/>
    <n v="3"/>
    <n v="3"/>
  </r>
  <r>
    <n v="202106"/>
    <x v="28"/>
    <s v="ЦЗ-114"/>
    <n v="955"/>
    <x v="4"/>
    <s v="МВт.ч"/>
    <n v="-1"/>
    <n v="0"/>
    <n v="0"/>
    <n v="-1"/>
    <n v="1"/>
    <n v="-1"/>
  </r>
  <r>
    <n v="202106"/>
    <x v="28"/>
    <s v="ЦЗ-114"/>
    <n v="958"/>
    <x v="5"/>
    <s v="тыс.м3"/>
    <n v="3"/>
    <n v="0"/>
    <n v="3"/>
    <n v="2"/>
    <n v="0"/>
    <n v="2"/>
  </r>
  <r>
    <n v="202106"/>
    <x v="28"/>
    <s v="ЦЗ-114"/>
    <n v="990"/>
    <x v="7"/>
    <s v="Гкал"/>
    <n v="0"/>
    <n v="-17"/>
    <n v="-17"/>
    <n v="0"/>
    <n v="-14"/>
    <n v="-14"/>
  </r>
  <r>
    <n v="202106"/>
    <x v="28"/>
    <s v="ЦЗ-114"/>
    <n v="997"/>
    <x v="8"/>
    <s v="тыс.м3"/>
    <n v="-7"/>
    <n v="0"/>
    <n v="-7"/>
    <n v="-5"/>
    <n v="0"/>
    <n v="-5"/>
  </r>
  <r>
    <n v="202106"/>
    <x v="28"/>
    <s v="ЦЗ-114"/>
    <n v="20042"/>
    <x v="9"/>
    <s v="тыс.м3"/>
    <n v="0"/>
    <n v="0"/>
    <n v="0"/>
    <n v="0"/>
    <n v="0"/>
    <n v="0"/>
  </r>
  <r>
    <n v="202106"/>
    <x v="29"/>
    <s v="ЦЗ-115"/>
    <n v="695"/>
    <x v="1"/>
    <s v="тыс.м3"/>
    <n v="0"/>
    <n v="0"/>
    <n v="0"/>
    <n v="-1"/>
    <n v="0"/>
    <n v="-1"/>
  </r>
  <r>
    <n v="202106"/>
    <x v="29"/>
    <s v="ЦЗ-115"/>
    <n v="950"/>
    <x v="2"/>
    <s v="тыс.м3"/>
    <n v="0"/>
    <n v="0"/>
    <n v="0"/>
    <n v="4"/>
    <n v="0"/>
    <n v="4"/>
  </r>
  <r>
    <n v="202106"/>
    <x v="29"/>
    <s v="ЦЗ-115"/>
    <n v="955"/>
    <x v="4"/>
    <s v="МВт.ч"/>
    <n v="-3"/>
    <n v="0"/>
    <n v="-3"/>
    <n v="-8"/>
    <n v="0"/>
    <n v="-8"/>
  </r>
  <r>
    <n v="202106"/>
    <x v="29"/>
    <s v="ЦЗ-115"/>
    <n v="990"/>
    <x v="7"/>
    <s v="Гкал"/>
    <n v="1"/>
    <n v="0"/>
    <n v="1"/>
    <n v="1"/>
    <n v="0"/>
    <n v="1"/>
  </r>
  <r>
    <n v="202106"/>
    <x v="29"/>
    <s v="ЦЗ-115"/>
    <n v="997"/>
    <x v="8"/>
    <s v="тыс.м3"/>
    <n v="0"/>
    <n v="0"/>
    <n v="0"/>
    <n v="0"/>
    <n v="0"/>
    <n v="0"/>
  </r>
  <r>
    <n v="202106"/>
    <x v="30"/>
    <s v="ЦЗ-127"/>
    <n v="950"/>
    <x v="2"/>
    <s v="тыс.м3"/>
    <n v="0"/>
    <n v="0"/>
    <n v="0"/>
    <n v="0"/>
    <n v="0"/>
    <n v="0"/>
  </r>
  <r>
    <n v="202106"/>
    <x v="30"/>
    <s v="ЦЗ-127"/>
    <n v="955"/>
    <x v="4"/>
    <s v="МВт.ч"/>
    <n v="1"/>
    <n v="0"/>
    <n v="1"/>
    <n v="2"/>
    <n v="0"/>
    <n v="2"/>
  </r>
  <r>
    <n v="202106"/>
    <x v="31"/>
    <s v="ЦЗ-291"/>
    <n v="955"/>
    <x v="4"/>
    <s v="МВт.ч"/>
    <n v="0"/>
    <n v="0"/>
    <n v="0"/>
    <n v="0"/>
    <n v="0"/>
    <n v="0"/>
  </r>
  <r>
    <n v="202106"/>
    <x v="32"/>
    <s v="ЦЗ-300"/>
    <n v="694"/>
    <x v="0"/>
    <s v="тыс.м3"/>
    <n v="0"/>
    <n v="0"/>
    <n v="0"/>
    <n v="0"/>
    <n v="0"/>
    <n v="0"/>
  </r>
  <r>
    <n v="202106"/>
    <x v="32"/>
    <s v="ЦЗ-300"/>
    <n v="695"/>
    <x v="1"/>
    <s v="тыс.м3"/>
    <n v="0"/>
    <n v="0"/>
    <n v="0"/>
    <n v="0"/>
    <n v="0"/>
    <n v="0"/>
  </r>
  <r>
    <n v="202106"/>
    <x v="32"/>
    <s v="ЦЗ-300"/>
    <n v="950"/>
    <x v="2"/>
    <s v="тыс.м3"/>
    <n v="0"/>
    <n v="0"/>
    <n v="0"/>
    <n v="0"/>
    <n v="0"/>
    <n v="0"/>
  </r>
  <r>
    <n v="202106"/>
    <x v="32"/>
    <s v="ЦЗ-300"/>
    <n v="955"/>
    <x v="4"/>
    <s v="МВт.ч"/>
    <n v="1"/>
    <n v="0"/>
    <n v="1"/>
    <n v="2"/>
    <n v="0"/>
    <n v="2"/>
  </r>
  <r>
    <n v="202106"/>
    <x v="32"/>
    <s v="ЦЗ-300"/>
    <n v="958"/>
    <x v="5"/>
    <s v="тыс.м3"/>
    <n v="0"/>
    <n v="0"/>
    <n v="0"/>
    <n v="0"/>
    <n v="0"/>
    <n v="0"/>
  </r>
  <r>
    <n v="202106"/>
    <x v="32"/>
    <s v="ЦЗ-300"/>
    <n v="990"/>
    <x v="7"/>
    <s v="Гкал"/>
    <n v="0"/>
    <n v="0"/>
    <n v="0"/>
    <n v="0"/>
    <n v="0"/>
    <n v="0"/>
  </r>
  <r>
    <n v="202106"/>
    <x v="32"/>
    <s v="ЦЗ-300"/>
    <n v="997"/>
    <x v="8"/>
    <s v="тыс.м3"/>
    <n v="0"/>
    <n v="0"/>
    <n v="0"/>
    <n v="0"/>
    <n v="0"/>
    <n v="0"/>
  </r>
  <r>
    <n v="202106"/>
    <x v="33"/>
    <s v="ЦЗ-459"/>
    <n v="955"/>
    <x v="4"/>
    <s v="МВт.ч"/>
    <n v="0"/>
    <n v="0"/>
    <n v="0"/>
    <n v="0"/>
    <n v="0"/>
    <n v="0"/>
  </r>
  <r>
    <n v="202106"/>
    <x v="34"/>
    <s v="ЦЗ-501"/>
    <n v="694"/>
    <x v="0"/>
    <s v="тыс.м3"/>
    <n v="32"/>
    <n v="0"/>
    <n v="32"/>
    <n v="60"/>
    <n v="0"/>
    <n v="60"/>
  </r>
  <r>
    <n v="202106"/>
    <x v="34"/>
    <s v="ЦЗ-501"/>
    <n v="695"/>
    <x v="1"/>
    <s v="тыс.м3"/>
    <n v="362"/>
    <n v="0"/>
    <n v="362"/>
    <n v="1117"/>
    <n v="0"/>
    <n v="1117"/>
  </r>
  <r>
    <n v="202106"/>
    <x v="34"/>
    <s v="ЦЗ-501"/>
    <n v="950"/>
    <x v="2"/>
    <s v="тыс.м3"/>
    <n v="0"/>
    <n v="0"/>
    <n v="0"/>
    <n v="0"/>
    <n v="0"/>
    <n v="0"/>
  </r>
  <r>
    <n v="202106"/>
    <x v="34"/>
    <s v="ЦЗ-501"/>
    <n v="951"/>
    <x v="11"/>
    <s v="тыс.м3"/>
    <n v="0"/>
    <n v="2"/>
    <n v="2"/>
    <n v="0"/>
    <n v="24"/>
    <n v="24"/>
  </r>
  <r>
    <n v="202106"/>
    <x v="34"/>
    <s v="ЦЗ-501"/>
    <n v="955"/>
    <x v="4"/>
    <s v="МВт.ч"/>
    <n v="0"/>
    <n v="-436"/>
    <n v="-436"/>
    <n v="0"/>
    <n v="-1024"/>
    <n v="-1024"/>
  </r>
  <r>
    <n v="202106"/>
    <x v="34"/>
    <s v="ЦЗ-501"/>
    <n v="958"/>
    <x v="5"/>
    <s v="тыс.м3"/>
    <n v="0"/>
    <n v="0"/>
    <n v="0"/>
    <n v="0"/>
    <n v="0"/>
    <n v="0"/>
  </r>
  <r>
    <n v="202106"/>
    <x v="34"/>
    <s v="ЦЗ-501"/>
    <n v="962"/>
    <x v="6"/>
    <s v="Гкал"/>
    <n v="0"/>
    <n v="12"/>
    <n v="12"/>
    <n v="0"/>
    <n v="20"/>
    <n v="20"/>
  </r>
  <r>
    <n v="202106"/>
    <x v="34"/>
    <s v="ЦЗ-501"/>
    <n v="990"/>
    <x v="7"/>
    <s v="Гкал"/>
    <n v="0"/>
    <n v="-909"/>
    <n v="-909"/>
    <n v="0"/>
    <n v="-761"/>
    <n v="-761"/>
  </r>
  <r>
    <n v="202106"/>
    <x v="34"/>
    <s v="ЦЗ-501"/>
    <n v="997"/>
    <x v="8"/>
    <s v="тыс.м3"/>
    <n v="21"/>
    <n v="0"/>
    <n v="21"/>
    <n v="13"/>
    <n v="0"/>
    <n v="13"/>
  </r>
  <r>
    <n v="202106"/>
    <x v="34"/>
    <s v="ЦЗ-501"/>
    <n v="28462"/>
    <x v="16"/>
    <s v="Гкал"/>
    <n v="0"/>
    <n v="863"/>
    <n v="863"/>
    <n v="0"/>
    <n v="571"/>
    <n v="571"/>
  </r>
  <r>
    <n v="202106"/>
    <x v="35"/>
    <s v="ЦЗ-502"/>
    <n v="694"/>
    <x v="0"/>
    <s v="тыс.м3"/>
    <n v="0"/>
    <n v="0"/>
    <n v="0"/>
    <n v="0"/>
    <n v="0"/>
    <n v="0"/>
  </r>
  <r>
    <n v="202106"/>
    <x v="35"/>
    <s v="ЦЗ-502"/>
    <n v="950"/>
    <x v="2"/>
    <s v="тыс.м3"/>
    <n v="0"/>
    <n v="0"/>
    <n v="0"/>
    <n v="0"/>
    <n v="0"/>
    <n v="0"/>
  </r>
  <r>
    <n v="202106"/>
    <x v="35"/>
    <s v="ЦЗ-502"/>
    <n v="952"/>
    <x v="3"/>
    <s v="тыс.м3"/>
    <n v="0"/>
    <n v="0"/>
    <n v="0"/>
    <n v="0"/>
    <n v="0"/>
    <n v="0"/>
  </r>
  <r>
    <n v="202106"/>
    <x v="35"/>
    <s v="ЦЗ-502"/>
    <n v="955"/>
    <x v="4"/>
    <s v="МВт.ч"/>
    <n v="-1"/>
    <n v="-16"/>
    <n v="-17"/>
    <n v="-1"/>
    <n v="-37"/>
    <n v="-39"/>
  </r>
  <r>
    <n v="202106"/>
    <x v="35"/>
    <s v="ЦЗ-502"/>
    <n v="958"/>
    <x v="5"/>
    <s v="тыс.м3"/>
    <n v="0"/>
    <n v="0"/>
    <n v="0"/>
    <n v="0"/>
    <n v="0"/>
    <n v="0"/>
  </r>
  <r>
    <n v="202106"/>
    <x v="35"/>
    <s v="ЦЗ-502"/>
    <n v="990"/>
    <x v="7"/>
    <s v="Гкал"/>
    <n v="0"/>
    <n v="-99"/>
    <n v="-99"/>
    <n v="0"/>
    <n v="-83"/>
    <n v="-83"/>
  </r>
  <r>
    <n v="202106"/>
    <x v="35"/>
    <s v="ЦЗ-502"/>
    <n v="997"/>
    <x v="8"/>
    <s v="тыс.м3"/>
    <n v="5"/>
    <n v="0"/>
    <n v="5"/>
    <n v="3"/>
    <n v="0"/>
    <n v="3"/>
  </r>
  <r>
    <n v="202106"/>
    <x v="36"/>
    <s v="ЦЗ-797"/>
    <n v="950"/>
    <x v="2"/>
    <s v="тыс.м3"/>
    <n v="0"/>
    <n v="0"/>
    <n v="0"/>
    <n v="0"/>
    <n v="0"/>
    <n v="0"/>
  </r>
  <r>
    <n v="202106"/>
    <x v="36"/>
    <s v="ЦЗ-797"/>
    <n v="955"/>
    <x v="4"/>
    <s v="МВт.ч"/>
    <n v="-4"/>
    <n v="0"/>
    <n v="-4"/>
    <n v="-8"/>
    <n v="0"/>
    <n v="-8"/>
  </r>
  <r>
    <n v="202106"/>
    <x v="36"/>
    <s v="ЦЗ-797"/>
    <n v="1462"/>
    <x v="13"/>
    <s v="Гкал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2021 июн"/>
    <x v="0"/>
    <s v="азот"/>
    <s v="00694_азот"/>
    <s v="тыс.м3"/>
    <n v="53.965000000000003"/>
    <n v="53.850850000000001"/>
    <n v="0.11414999999999501"/>
    <n v="102.049187511459"/>
    <n v="101.83332695823999"/>
    <n v="0.21586055321842901"/>
    <n v="5.0105987184974801"/>
    <n v="5"/>
    <n v="1"/>
    <x v="0"/>
  </r>
  <r>
    <s v="2021 июн"/>
    <x v="1"/>
    <s v="холод -20°C"/>
    <s v="00937_холод -20°C"/>
    <s v="Гкал"/>
    <n v="433.37599999999998"/>
    <n v="433.37599999999998"/>
    <n v="0"/>
    <n v="760.246185006372"/>
    <n v="760.246185006372"/>
    <n v="0"/>
    <n v="25"/>
    <n v="25"/>
    <n v="1"/>
    <x v="0"/>
  </r>
  <r>
    <s v="2021 июн"/>
    <x v="2"/>
    <s v="вода хозпитьевая"/>
    <s v="00950_вода хозпитьевая"/>
    <s v="тыс.м3"/>
    <n v="2.0619999999999998"/>
    <n v="2.0141100000000001"/>
    <n v="4.7890000000000203E-2"/>
    <n v="33.816800000000001"/>
    <n v="33.031404000000002"/>
    <n v="0.78539600000000398"/>
    <n v="4.6069976317082997"/>
    <n v="4.5"/>
    <n v="1"/>
    <x v="1"/>
  </r>
  <r>
    <s v="2021 июн"/>
    <x v="3"/>
    <s v="вода речная"/>
    <s v="00951_вода речная"/>
    <s v="тыс.м3"/>
    <n v="16.352"/>
    <n v="16.109649999999998"/>
    <n v="0.24235000000000501"/>
    <n v="203.25536"/>
    <n v="200.24294950000001"/>
    <n v="3.0124105000000698"/>
    <n v="5.0752188905407598"/>
    <n v="5"/>
    <n v="1"/>
    <x v="1"/>
  </r>
  <r>
    <s v="2021 июн"/>
    <x v="4"/>
    <s v="вода оборотная к815"/>
    <s v="00952_вода оборотная к815"/>
    <s v="тыс.м3"/>
    <n v="14.231"/>
    <n v="14.230599"/>
    <n v="4.0099999999476698E-4"/>
    <n v="11.135214103496001"/>
    <n v="11.134900336307799"/>
    <n v="3.13767188211905E-4"/>
    <n v="0.30000845361463702"/>
    <n v="0.3"/>
    <n v="1"/>
    <x v="0"/>
  </r>
  <r>
    <s v="2021 июн"/>
    <x v="5"/>
    <s v="электроэнергия"/>
    <s v="00955_электроэнергия"/>
    <s v="МВт.ч"/>
    <n v="711.73599999999999"/>
    <n v="980.281871999999"/>
    <n v="-268.54587199999901"/>
    <n v="1672.5796"/>
    <n v="2303.6623992"/>
    <n v="-631.08279919999904"/>
    <n v="1.9603414639090699"/>
    <n v="2.7"/>
    <n v="1"/>
    <x v="1"/>
  </r>
  <r>
    <s v="2021 июн"/>
    <x v="6"/>
    <s v="воздух технологический"/>
    <s v="00958_воздух технологический"/>
    <s v="тыс.м3"/>
    <n v="193.13399999999999"/>
    <n v="128.1593"/>
    <n v="64.974699999999999"/>
    <n v="123.372715655191"/>
    <n v="81.867309109055796"/>
    <n v="41.505406546135703"/>
    <n v="7.5349194323002697"/>
    <n v="5"/>
    <n v="1"/>
    <x v="0"/>
  </r>
  <r>
    <s v="2021 июн"/>
    <x v="7"/>
    <s v="холод-10°С к665"/>
    <s v="00962_холод-10°С к665"/>
    <s v="Гкал"/>
    <n v="291.32600000000002"/>
    <n v="291.32639999999998"/>
    <n v="-3.9999999995643499E-4"/>
    <n v="472.273955595242"/>
    <n v="472.27460404262501"/>
    <n v="-6.4844738271737604E-4"/>
    <n v="14.999979404544201"/>
    <n v="15"/>
    <n v="1"/>
    <x v="0"/>
  </r>
  <r>
    <s v="2021 июн"/>
    <x v="8"/>
    <s v="пар от ТЭЦ-3"/>
    <s v="00990_пар от ТЭЦ-3"/>
    <s v="Гкал"/>
    <n v="4909.4939999999997"/>
    <n v="5339.4319999999998"/>
    <n v="-429.93799999999999"/>
    <n v="4111.9553930597003"/>
    <n v="4472.05072626131"/>
    <n v="-360.09533320160898"/>
    <n v="9.1947870110528598"/>
    <n v="10"/>
    <n v="1"/>
    <x v="1"/>
  </r>
  <r>
    <s v="2021 июн"/>
    <x v="9"/>
    <s v="воздух кип и а"/>
    <s v="00997_воздух кип и а"/>
    <s v="тыс.м3"/>
    <n v="134.791"/>
    <n v="134.79060000000001"/>
    <n v="3.9999999998485702E-4"/>
    <n v="85.945104950585005"/>
    <n v="85.944849903571694"/>
    <n v="2.55047013368345E-4"/>
    <n v="5.0000148378299398"/>
    <n v="5"/>
    <n v="1"/>
    <x v="0"/>
  </r>
  <r>
    <s v="2021 июн"/>
    <x v="10"/>
    <s v="пар от котельной 370В"/>
    <s v="28462_пар от котельной 370В"/>
    <s v="Гкал"/>
    <n v="1645.18"/>
    <n v="2021"/>
    <n v="-375.81999999999903"/>
    <n v="1088.32360507473"/>
    <n v="1336.93699525646"/>
    <n v="-248.613390181733"/>
    <n v="16.2808510638298"/>
    <n v="20"/>
    <n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s v="2021 июн"/>
    <x v="0"/>
    <s v="ЦЗ-00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32.11"/>
    <n v="16.149999999999999"/>
    <n v="15.96"/>
    <n v="60.7208266653004"/>
    <n v="30.540060748819698"/>
    <n v="30.180765916480699"/>
  </r>
  <r>
    <s v="2021 июн"/>
    <x v="1"/>
    <s v="ЦЗ-016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30.96600000000001"/>
    <n v="423"/>
    <n v="-292.03399999999999"/>
    <n v="247.660036905878"/>
    <n v="799.903758312739"/>
    <n v="-552.24372140686205"/>
  </r>
  <r>
    <s v="2021 июн"/>
    <x v="2"/>
    <s v="ЦЗ-017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74.099999999999994"/>
    <n v="74.099999999999994"/>
    <n v="0"/>
    <n v="140.124984612232"/>
    <n v="140.124984612232"/>
    <n v="0"/>
  </r>
  <r>
    <s v="2021 июн"/>
    <x v="3"/>
    <s v="ЦЗ-019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"/>
    <n v="7"/>
    <n v="-7"/>
    <n v="0"/>
    <n v="13.2371780335442"/>
    <n v="-13.2371780335442"/>
  </r>
  <r>
    <s v="2021 июн"/>
    <x v="3"/>
    <s v="ЦЗ-019"/>
    <x v="0"/>
    <x v="0"/>
    <n v="694"/>
    <s v="азот"/>
    <x v="0"/>
    <x v="0"/>
    <x v="0"/>
    <s v="основные"/>
    <s v="тыс.м3"/>
    <n v="83759"/>
    <s v="ФЛОТОРЕАГЕНТ БТФСУПЕ"/>
    <x v="1"/>
    <x v="1"/>
    <s v="на технологию"/>
    <n v="17.759"/>
    <n v="18.165900000000001"/>
    <n v="-0.40689999999999998"/>
    <n v="33.582720671101498"/>
    <n v="34.352178919937103"/>
    <n v="-0.769458248835589"/>
  </r>
  <r>
    <s v="2021 июн"/>
    <x v="4"/>
    <s v="ЦЗ-023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7"/>
    <n v="27"/>
    <n v="0"/>
    <n v="51.0576867008132"/>
    <n v="51.0576867008132"/>
    <n v="0"/>
  </r>
  <r>
    <s v="2021 июн"/>
    <x v="5"/>
    <s v="ЦЗ-032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.81"/>
    <n v="0.81"/>
    <n v="0"/>
    <n v="1.5317306010243901"/>
    <n v="1.5317306010243901"/>
    <n v="0"/>
  </r>
  <r>
    <s v="2021 июн"/>
    <x v="6"/>
    <s v="ЦЗ-045"/>
    <x v="1"/>
    <x v="0"/>
    <n v="694"/>
    <s v="азот"/>
    <x v="0"/>
    <x v="0"/>
    <x v="0"/>
    <s v="основные"/>
    <s v="тыс.м3"/>
    <n v="15633"/>
    <s v="ЭНЕРГИЯ НА ТЕХНОЛОГ"/>
    <x v="2"/>
    <x v="0"/>
    <s v="на технологию"/>
    <n v="5.43"/>
    <n v="7"/>
    <n v="-1.57"/>
    <n v="10.2682681031635"/>
    <n v="13.2371780335442"/>
    <n v="-2.9689099303806201"/>
  </r>
  <r>
    <s v="2021 июн"/>
    <x v="7"/>
    <s v="ЦЗ-046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"/>
    <n v="0.52"/>
    <n v="-0.52"/>
    <n v="0"/>
    <n v="0.98333322534899403"/>
    <n v="-0.98333322534899403"/>
  </r>
  <r>
    <s v="2021 июн"/>
    <x v="8"/>
    <s v="ЦЗ-056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20"/>
    <n v="145.80000000000001"/>
    <n v="-25.8"/>
    <n v="226.923052003614"/>
    <n v="275.71150818439099"/>
    <n v="-48.788456180776997"/>
  </r>
  <r>
    <s v="2021 июн"/>
    <x v="9"/>
    <s v="ЦЗ-061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54.6"/>
    <n v="54.6"/>
    <n v="0"/>
    <n v="103.249988661644"/>
    <n v="103.249988661644"/>
    <n v="0"/>
  </r>
  <r>
    <s v="2021 июн"/>
    <x v="9"/>
    <s v="ЦЗ-061"/>
    <x v="0"/>
    <x v="0"/>
    <n v="694"/>
    <s v="азот"/>
    <x v="0"/>
    <x v="0"/>
    <x v="0"/>
    <s v="основные"/>
    <s v="тыс.м3"/>
    <n v="66214"/>
    <s v="Р-Р П-НБХ В Х/БЕНЗ."/>
    <x v="3"/>
    <x v="1"/>
    <s v="на технологию"/>
    <n v="28.84"/>
    <n v="28.84"/>
    <n v="0"/>
    <n v="54.537173498201902"/>
    <n v="54.537173498201902"/>
    <n v="0"/>
  </r>
  <r>
    <s v="2021 июн"/>
    <x v="10"/>
    <s v="ЦЗ-06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34.11199999999999"/>
    <n v="393"/>
    <n v="-158.88800000000001"/>
    <n v="442.71174625558399"/>
    <n v="743.17299531183596"/>
    <n v="-300.46124905625197"/>
  </r>
  <r>
    <s v="2021 июн"/>
    <x v="10"/>
    <s v="ЦЗ-062"/>
    <x v="0"/>
    <x v="0"/>
    <n v="694"/>
    <s v="азот"/>
    <x v="0"/>
    <x v="0"/>
    <x v="0"/>
    <s v="основные"/>
    <s v="тыс.м3"/>
    <n v="66742"/>
    <s v="МОДИФИКАТОР ДНС."/>
    <x v="4"/>
    <x v="1"/>
    <s v="на технологию"/>
    <n v="1.58"/>
    <n v="1.58"/>
    <n v="0"/>
    <n v="2.9878201847142498"/>
    <n v="2.9878201847142498"/>
    <n v="0"/>
  </r>
  <r>
    <s v="2021 июн"/>
    <x v="10"/>
    <s v="ЦЗ-062"/>
    <x v="0"/>
    <x v="0"/>
    <n v="694"/>
    <s v="азот"/>
    <x v="0"/>
    <x v="0"/>
    <x v="0"/>
    <s v="основные"/>
    <s v="тыс.м3"/>
    <n v="66746"/>
    <s v="КАТАЛИЗАТОР М.ПФ"/>
    <x v="5"/>
    <x v="1"/>
    <s v="на технологию"/>
    <n v="2.0139999999999998"/>
    <n v="2.0072999999999999"/>
    <n v="6.69999999999993E-3"/>
    <n v="3.8085252227939899"/>
    <n v="3.7958553523904501"/>
    <n v="1.2669870403535E-2"/>
  </r>
  <r>
    <s v="2021 июн"/>
    <x v="10"/>
    <s v="ЦЗ-062"/>
    <x v="0"/>
    <x v="0"/>
    <n v="694"/>
    <s v="азот"/>
    <x v="0"/>
    <x v="0"/>
    <x v="0"/>
    <s v="основные"/>
    <s v="тыс.м3"/>
    <n v="75900"/>
    <s v="ВОДОРОД ОЧИЩ.КОМПРИМ"/>
    <x v="6"/>
    <x v="1"/>
    <s v="на технологию"/>
    <n v="1.546"/>
    <n v="1.5456000000000001"/>
    <n v="3.99999999999956E-4"/>
    <n v="2.9235253199798898"/>
    <n v="2.9227689098065501"/>
    <n v="7.56410173345297E-4"/>
  </r>
  <r>
    <s v="2021 июн"/>
    <x v="11"/>
    <s v="ЦЗ-071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02"/>
    <n v="82.6"/>
    <n v="19.399999999999999"/>
    <n v="192.884594203072"/>
    <n v="156.198700795821"/>
    <n v="36.685893407251001"/>
  </r>
  <r>
    <s v="2021 июн"/>
    <x v="12"/>
    <s v="ЦЗ-081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.64800000000000002"/>
    <n v="1"/>
    <n v="-0.35199999999999998"/>
    <n v="1.22538448081952"/>
    <n v="1.89102543336345"/>
    <n v="-0.66564095254393496"/>
  </r>
  <r>
    <s v="2021 июн"/>
    <x v="13"/>
    <s v="ЦЗ-084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.4159999999999999"/>
    <n v="3"/>
    <n v="-0.58399999999999996"/>
    <n v="4.5687174470061001"/>
    <n v="5.6730763000903499"/>
    <n v="-1.1043588530842501"/>
  </r>
  <r>
    <s v="2021 июн"/>
    <x v="14"/>
    <s v="ЦЗ-110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29.625"/>
    <n v="215"/>
    <n v="-85.375"/>
    <n v="245.12417179973701"/>
    <n v="406.57046817314199"/>
    <n v="-161.446296373405"/>
  </r>
  <r>
    <s v="2021 июн"/>
    <x v="15"/>
    <s v="ЦЗ-300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.81"/>
    <n v="0.81"/>
    <n v="0"/>
    <n v="1.5317306010243901"/>
    <n v="1.5317306010243901"/>
    <n v="0"/>
  </r>
  <r>
    <s v="2021 июн"/>
    <x v="16"/>
    <s v="ЦЗ-501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56.680999999999997"/>
    <n v="40.5"/>
    <n v="16.181000000000001"/>
    <n v="107.185212588474"/>
    <n v="76.586530051219697"/>
    <n v="30.598682537254"/>
  </r>
  <r>
    <s v="2021 июн"/>
    <x v="17"/>
    <s v="ЦЗ-50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5.0000000000000001E-3"/>
    <n v="0.2"/>
    <n v="-0.19500000000000001"/>
    <n v="9.4551271668172499E-3"/>
    <n v="0.37820508667268998"/>
    <n v="-0.36874995950587303"/>
  </r>
  <r>
    <s v="2021 июн"/>
    <x v="17"/>
    <s v="ЦЗ-502"/>
    <x v="0"/>
    <x v="0"/>
    <n v="694"/>
    <s v="азот"/>
    <x v="0"/>
    <x v="0"/>
    <x v="0"/>
    <s v="основные"/>
    <s v="тыс.м3"/>
    <n v="83791"/>
    <s v="ПРИЕМ И ПЕР.АНИЛИНА"/>
    <x v="7"/>
    <x v="1"/>
    <s v="на технологию"/>
    <n v="0"/>
    <n v="9.4347999999999992"/>
    <n v="-9.4347999999999992"/>
    <n v="0"/>
    <n v="17.841446758697501"/>
    <n v="-17.841446758697501"/>
  </r>
  <r>
    <s v="2021 июн"/>
    <x v="0"/>
    <s v="ЦЗ-002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2.4E-2"/>
    <n v="2.4E-2"/>
    <n v="0"/>
    <n v="7.40693244408E-2"/>
    <n v="7.40693244408E-2"/>
    <n v="0"/>
  </r>
  <r>
    <s v="2021 июн"/>
    <x v="1"/>
    <s v="ЦЗ-016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5.3999999999999999E-2"/>
    <n v="9.6000000000000002E-2"/>
    <n v="-4.2000000000000003E-2"/>
    <n v="0.16665597999180001"/>
    <n v="0.2962772977632"/>
    <n v="-0.12962131777140001"/>
  </r>
  <r>
    <s v="2021 июн"/>
    <x v="2"/>
    <s v="ЦЗ-017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4.2000000000000003E-2"/>
    <n v="-4.2000000000000003E-2"/>
    <n v="0"/>
    <n v="0.12962131777140001"/>
    <n v="-0.12962131777140001"/>
  </r>
  <r>
    <s v="2021 июн"/>
    <x v="18"/>
    <s v="ЦЗ-021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96699999999999997"/>
    <n v="1.5"/>
    <n v="-0.53300000000000003"/>
    <n v="2.9843765305939001"/>
    <n v="4.6293327775500002"/>
    <n v="-1.6449562469561001"/>
  </r>
  <r>
    <s v="2021 июн"/>
    <x v="19"/>
    <s v="ЦЗ-022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5.3999999999999999E-2"/>
    <n v="0.09"/>
    <n v="-3.5999999999999997E-2"/>
    <n v="0.16665597999180001"/>
    <n v="0.27775996665300001"/>
    <n v="-0.1111039866612"/>
  </r>
  <r>
    <s v="2021 июн"/>
    <x v="4"/>
    <s v="ЦЗ-023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3.5999999999999997E-2"/>
    <n v="4.8000000000000001E-2"/>
    <n v="-1.2E-2"/>
    <n v="0.1111039866612"/>
    <n v="0.1481386488816"/>
    <n v="-3.70346622204E-2"/>
  </r>
  <r>
    <s v="2021 июн"/>
    <x v="20"/>
    <s v="ЦЗ-026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03"/>
    <n v="0.09"/>
    <n v="-0.06"/>
    <n v="9.2586655550999999E-2"/>
    <n v="0.27775996665300001"/>
    <n v="-0.185173311102"/>
  </r>
  <r>
    <s v="2021 июн"/>
    <x v="21"/>
    <s v="ЦЗ-044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318"/>
    <n v="0.47399999999999998"/>
    <n v="-0.156"/>
    <n v="0.98141854884059998"/>
    <n v="1.4628691577057999"/>
    <n v="-0.48145060886520002"/>
  </r>
  <r>
    <s v="2021 июн"/>
    <x v="7"/>
    <s v="ЦЗ-046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1.7999999999999999E-2"/>
    <n v="-1.7999999999999999E-2"/>
    <n v="0"/>
    <n v="5.55519933306E-2"/>
    <n v="-5.55519933306E-2"/>
  </r>
  <r>
    <s v="2021 июн"/>
    <x v="8"/>
    <s v="ЦЗ-056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09"/>
    <n v="-0.09"/>
    <n v="0"/>
    <n v="0.27775996665300001"/>
    <n v="-0.27775996665300001"/>
  </r>
  <r>
    <s v="2021 июн"/>
    <x v="9"/>
    <s v="ЦЗ-061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3.5999999999999997E-2"/>
    <n v="7.8E-2"/>
    <n v="-4.2000000000000003E-2"/>
    <n v="0.1111039866612"/>
    <n v="0.24072530443260001"/>
    <n v="-0.12962131777140001"/>
  </r>
  <r>
    <s v="2021 июн"/>
    <x v="10"/>
    <s v="ЦЗ-062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114"/>
    <n v="-0.114"/>
    <n v="0"/>
    <n v="0.35182929109380001"/>
    <n v="-0.35182929109380001"/>
  </r>
  <r>
    <s v="2021 июн"/>
    <x v="22"/>
    <s v="ЦЗ-070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03"/>
    <n v="-0.03"/>
    <n v="0"/>
    <n v="9.2586655550999999E-2"/>
    <n v="-9.2586655550999999E-2"/>
  </r>
  <r>
    <s v="2021 июн"/>
    <x v="11"/>
    <s v="ЦЗ-071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1.2E-2"/>
    <n v="-1.2E-2"/>
    <n v="0"/>
    <n v="3.70346622204E-2"/>
    <n v="-3.70346622204E-2"/>
  </r>
  <r>
    <s v="2021 июн"/>
    <x v="23"/>
    <s v="ЦЗ-075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4.8000000000000001E-2"/>
    <n v="-4.8000000000000001E-2"/>
    <n v="0"/>
    <n v="0.1481386488816"/>
    <n v="-0.1481386488816"/>
  </r>
  <r>
    <s v="2021 июн"/>
    <x v="12"/>
    <s v="ЦЗ-081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2.4E-2"/>
    <n v="-2.4E-2"/>
    <n v="0"/>
    <n v="7.40693244408E-2"/>
    <n v="-7.40693244408E-2"/>
  </r>
  <r>
    <s v="2021 июн"/>
    <x v="14"/>
    <s v="ЦЗ-110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4.984"/>
    <n v="5.21"/>
    <n v="-0.22600000000000001"/>
    <n v="15.3817297088728"/>
    <n v="16.079215847356998"/>
    <n v="-0.69748613848420005"/>
  </r>
  <r>
    <s v="2021 июн"/>
    <x v="24"/>
    <s v="ЦЗ-114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4.8000000000000001E-2"/>
    <n v="-4.8000000000000001E-2"/>
    <n v="0"/>
    <n v="0.1481386488816"/>
    <n v="-0.1481386488816"/>
  </r>
  <r>
    <s v="2021 июн"/>
    <x v="25"/>
    <s v="ЦЗ-115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16200000000000001"/>
    <n v="-0.16200000000000001"/>
    <n v="0"/>
    <n v="0.49996793997540001"/>
    <n v="-0.49996793997540001"/>
  </r>
  <r>
    <s v="2021 июн"/>
    <x v="25"/>
    <s v="ЦЗ-115"/>
    <x v="1"/>
    <x v="0"/>
    <n v="695"/>
    <s v="кислород"/>
    <x v="1"/>
    <x v="1"/>
    <x v="0"/>
    <s v="основные"/>
    <s v="тыс.м3"/>
    <n v="15633"/>
    <s v="ЭНЕРГИЯ НА ТЕХНОЛОГ"/>
    <x v="2"/>
    <x v="0"/>
    <s v="на технологию"/>
    <n v="0.192"/>
    <n v="0.21"/>
    <n v="-1.7999999999999999E-2"/>
    <n v="0.5925545955264"/>
    <n v="0.64810658885700001"/>
    <n v="-5.55519933306E-2"/>
  </r>
  <r>
    <s v="2021 июн"/>
    <x v="15"/>
    <s v="ЦЗ-300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1.7999999999999999E-2"/>
    <n v="1.7999999999999999E-2"/>
    <n v="0"/>
    <n v="5.55519933306E-2"/>
    <n v="5.55519933306E-2"/>
    <n v="0"/>
  </r>
  <r>
    <s v="2021 июн"/>
    <x v="16"/>
    <s v="ЦЗ-501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825.94500000000005"/>
    <n v="864.27700000000004"/>
    <n v="-38.332000000000001"/>
    <n v="2549.0495073023599"/>
    <n v="2667.3505633217201"/>
    <n v="-118.301056019364"/>
  </r>
  <r>
    <s v="2021 июн"/>
    <x v="14"/>
    <s v="ЦЗ-110"/>
    <x v="0"/>
    <x v="1"/>
    <n v="935"/>
    <s v="вода оборотная 815"/>
    <x v="2"/>
    <x v="2"/>
    <x v="0"/>
    <s v="основные"/>
    <s v="тыс.м3"/>
    <n v="944"/>
    <s v="ПЛАНИРУЕМОЕ ПОТРЕБЛ."/>
    <x v="0"/>
    <x v="0"/>
    <s v="общецеховые"/>
    <n v="864"/>
    <n v="864"/>
    <n v="0"/>
    <n v="1536.6325406399999"/>
    <n v="1536.6325406399999"/>
    <n v="0"/>
  </r>
  <r>
    <s v="2021 июн"/>
    <x v="1"/>
    <s v="ЦЗ-016"/>
    <x v="0"/>
    <x v="1"/>
    <n v="937"/>
    <s v="холод -20°C"/>
    <x v="3"/>
    <x v="3"/>
    <x v="0"/>
    <s v="основные"/>
    <s v="Гкал"/>
    <n v="572"/>
    <s v="ТРИХЛОРСИЛ.М.А(ЭКСП)"/>
    <x v="8"/>
    <x v="1"/>
    <s v="на технологию"/>
    <n v="244.15700000000001"/>
    <n v="185.97980000000001"/>
    <n v="58.177199999999999"/>
    <n v="428.31035357887998"/>
    <n v="326.25349220595501"/>
    <n v="102.056861372925"/>
  </r>
  <r>
    <s v="2021 июн"/>
    <x v="1"/>
    <s v="ЦЗ-016"/>
    <x v="0"/>
    <x v="1"/>
    <n v="937"/>
    <s v="холод -20°C"/>
    <x v="3"/>
    <x v="3"/>
    <x v="0"/>
    <s v="основные"/>
    <s v="Гкал"/>
    <n v="613"/>
    <s v="ТРИХЛОРСИЛАН-КОНД МВ"/>
    <x v="9"/>
    <x v="1"/>
    <s v="на технологию"/>
    <n v="91.811000000000007"/>
    <n v="69.934799999999996"/>
    <n v="21.876200000000001"/>
    <n v="161.05867074231099"/>
    <n v="122.682531794985"/>
    <n v="38.376138947326098"/>
  </r>
  <r>
    <s v="2021 июн"/>
    <x v="1"/>
    <s v="ЦЗ-016"/>
    <x v="0"/>
    <x v="1"/>
    <n v="937"/>
    <s v="холод -20°C"/>
    <x v="3"/>
    <x v="3"/>
    <x v="0"/>
    <s v="основные"/>
    <s v="Гкал"/>
    <n v="614"/>
    <s v="4-ХЛОРИС КРЕМН-НАРАБ"/>
    <x v="10"/>
    <x v="1"/>
    <s v="на технологию"/>
    <n v="31.975000000000001"/>
    <n v="24.355799999999999"/>
    <n v="7.6192000000000002"/>
    <n v="56.091873489945698"/>
    <n v="42.725956289176601"/>
    <n v="13.3659172007692"/>
  </r>
  <r>
    <s v="2021 июн"/>
    <x v="1"/>
    <s v="ЦЗ-016"/>
    <x v="0"/>
    <x v="1"/>
    <n v="937"/>
    <s v="холод -20°C"/>
    <x v="3"/>
    <x v="3"/>
    <x v="0"/>
    <s v="основные"/>
    <s v="Гкал"/>
    <n v="8804"/>
    <s v="ФЕНИЛТРИХЛОРСИЛАН(ЭК"/>
    <x v="11"/>
    <x v="1"/>
    <s v="на технологию"/>
    <n v="98.918999999999997"/>
    <n v="75.349100000000007"/>
    <n v="23.569900000000001"/>
    <n v="173.52781966386101"/>
    <n v="132.18052180707701"/>
    <n v="41.347297856784103"/>
  </r>
  <r>
    <s v="2021 июн"/>
    <x v="1"/>
    <s v="ЦЗ-016"/>
    <x v="0"/>
    <x v="1"/>
    <n v="937"/>
    <s v="холод -20°C"/>
    <x v="3"/>
    <x v="3"/>
    <x v="0"/>
    <s v="основные"/>
    <s v="Гкал"/>
    <n v="20327"/>
    <s v="ФТХС-СЫРЕЦ М.А"/>
    <x v="12"/>
    <x v="1"/>
    <s v="на технологию"/>
    <n v="58.582000000000001"/>
    <n v="44.623399999999997"/>
    <n v="13.958600000000001"/>
    <n v="102.766978351462"/>
    <n v="78.280222282759794"/>
    <n v="24.486756068702299"/>
  </r>
  <r>
    <s v="2021 июн"/>
    <x v="1"/>
    <s v="ЦЗ-016"/>
    <x v="0"/>
    <x v="1"/>
    <n v="937"/>
    <s v="холод -20°C"/>
    <x v="3"/>
    <x v="3"/>
    <x v="0"/>
    <s v="основные"/>
    <s v="Гкал"/>
    <n v="30633"/>
    <s v="ХЛОРБЕНЗОЛ (ТОВАР)"/>
    <x v="13"/>
    <x v="1"/>
    <s v="на технологию"/>
    <n v="3.512"/>
    <n v="2.6755"/>
    <n v="0.83650000000000002"/>
    <n v="6.1608963157682402"/>
    <n v="4.6934732610586298"/>
    <n v="1.4674230547096001"/>
  </r>
  <r>
    <s v="2021 июн"/>
    <x v="1"/>
    <s v="ЦЗ-016"/>
    <x v="0"/>
    <x v="1"/>
    <n v="937"/>
    <s v="холод -20°C"/>
    <x v="3"/>
    <x v="3"/>
    <x v="0"/>
    <s v="основные"/>
    <s v="Гкал"/>
    <n v="89220"/>
    <s v="ХЛОРБЕНЗОЛ ТЕХН.С.1"/>
    <x v="14"/>
    <x v="1"/>
    <s v="на технологию"/>
    <n v="1.768"/>
    <n v="1.3466"/>
    <n v="0.4214"/>
    <n v="3.1014990564573601"/>
    <n v="2.3622616682270801"/>
    <n v="0.73923738823027796"/>
  </r>
  <r>
    <s v="2021 июн"/>
    <x v="2"/>
    <s v="ЦЗ-017"/>
    <x v="0"/>
    <x v="0"/>
    <n v="937"/>
    <s v="холод -20°C"/>
    <x v="3"/>
    <x v="3"/>
    <x v="0"/>
    <s v="основные"/>
    <s v="Гкал"/>
    <n v="629"/>
    <s v="ЭТИЛСИЛИКАТ-40"/>
    <x v="15"/>
    <x v="1"/>
    <s v="на технологию"/>
    <n v="18.942"/>
    <n v="18.968800000000002"/>
    <n v="-2.68000000000015E-2"/>
    <n v="33.228843397859301"/>
    <n v="33.275857071339601"/>
    <n v="-4.7013673480238598E-2"/>
  </r>
  <r>
    <s v="2021 июн"/>
    <x v="2"/>
    <s v="ЦЗ-017"/>
    <x v="0"/>
    <x v="0"/>
    <n v="937"/>
    <s v="холод -20°C"/>
    <x v="3"/>
    <x v="3"/>
    <x v="0"/>
    <s v="основные"/>
    <s v="Гкал"/>
    <n v="1035"/>
    <s v="ТЕТРАЭТОКСИСИЛ.(СЫРЕ"/>
    <x v="16"/>
    <x v="1"/>
    <s v="на технологию"/>
    <n v="12.112"/>
    <n v="12.1295"/>
    <n v="-1.7500000000000099E-2"/>
    <n v="21.2473736265902"/>
    <n v="21.2780728536762"/>
    <n v="-3.0699227085975101E-2"/>
  </r>
  <r>
    <s v="2021 июн"/>
    <x v="2"/>
    <s v="ЦЗ-017"/>
    <x v="0"/>
    <x v="0"/>
    <n v="937"/>
    <s v="холод -20°C"/>
    <x v="3"/>
    <x v="3"/>
    <x v="0"/>
    <s v="основные"/>
    <s v="Гкал"/>
    <n v="20108"/>
    <s v="ФЕНИЛЭТОКСИСИЛОКС-50"/>
    <x v="17"/>
    <x v="1"/>
    <s v="на технологию"/>
    <n v="0.224"/>
    <n v="0.22439999999999999"/>
    <n v="-3.9999999999998397E-4"/>
    <n v="0.39295010670047997"/>
    <n v="0.39365180331958799"/>
    <n v="-7.0169661910797097E-4"/>
  </r>
  <r>
    <s v="2021 июн"/>
    <x v="2"/>
    <s v="ЦЗ-017"/>
    <x v="0"/>
    <x v="0"/>
    <n v="937"/>
    <s v="холод -20°C"/>
    <x v="3"/>
    <x v="3"/>
    <x v="0"/>
    <s v="основные"/>
    <s v="Гкал"/>
    <n v="22612"/>
    <s v="ТЕТРАЭТОКСИСИЛАН М.А"/>
    <x v="18"/>
    <x v="1"/>
    <s v="на технологию"/>
    <n v="0.52200000000000002"/>
    <n v="0.52290000000000003"/>
    <n v="-9.0000000000001201E-4"/>
    <n v="0.91571408793594"/>
    <n v="0.91729290532893304"/>
    <n v="-1.57881739299302E-3"/>
  </r>
  <r>
    <s v="2021 июн"/>
    <x v="26"/>
    <s v="ЦЗ-034"/>
    <x v="1"/>
    <x v="0"/>
    <n v="937"/>
    <s v="холод -20°C"/>
    <x v="3"/>
    <x v="3"/>
    <x v="0"/>
    <s v="основные"/>
    <s v="Гкал"/>
    <n v="944"/>
    <s v="ПЛАНИРУЕМОЕ ПОТРЕБЛ."/>
    <x v="0"/>
    <x v="0"/>
    <s v="общецеховые"/>
    <n v="17"/>
    <n v="17"/>
    <n v="0"/>
    <n v="29.82210631209"/>
    <n v="29.82210631209"/>
    <n v="0"/>
  </r>
  <r>
    <s v="2021 июн"/>
    <x v="8"/>
    <s v="ЦЗ-056"/>
    <x v="0"/>
    <x v="1"/>
    <n v="937"/>
    <s v="холод -20°C"/>
    <x v="3"/>
    <x v="3"/>
    <x v="0"/>
    <s v="основные"/>
    <s v="Гкал"/>
    <n v="11377"/>
    <s v="МЕТИЛЕНХЛ.СВ БОЧКИ"/>
    <x v="19"/>
    <x v="1"/>
    <s v="на технологию"/>
    <n v="0"/>
    <n v="0.40660000000000002"/>
    <n v="-0.40660000000000002"/>
    <n v="0"/>
    <n v="0.71327461332328201"/>
    <n v="-0.71327461332328201"/>
  </r>
  <r>
    <s v="2021 июн"/>
    <x v="8"/>
    <s v="ЦЗ-056"/>
    <x v="0"/>
    <x v="1"/>
    <n v="937"/>
    <s v="холод -20°C"/>
    <x v="3"/>
    <x v="3"/>
    <x v="0"/>
    <s v="основные"/>
    <s v="Гкал"/>
    <n v="11381"/>
    <s v="ХЛОРОФ.С.В МЕЛК.Т(ЭК"/>
    <x v="20"/>
    <x v="1"/>
    <s v="на технологию"/>
    <n v="0"/>
    <n v="0.45"/>
    <n v="-0.45"/>
    <n v="0"/>
    <n v="0.78940869649650003"/>
    <n v="-0.78940869649650003"/>
  </r>
  <r>
    <s v="2021 июн"/>
    <x v="8"/>
    <s v="ЦЗ-056"/>
    <x v="0"/>
    <x v="1"/>
    <n v="937"/>
    <s v="холод -20°C"/>
    <x v="3"/>
    <x v="3"/>
    <x v="0"/>
    <s v="основные"/>
    <s v="Гкал"/>
    <n v="76326"/>
    <s v="МЕТИЛЕН ХЛОРИСТЫЙ"/>
    <x v="21"/>
    <x v="1"/>
    <s v="на технологию"/>
    <n v="0"/>
    <n v="3.6799999999999999E-2"/>
    <n v="-3.6799999999999999E-2"/>
    <n v="0"/>
    <n v="6.4556088957936006E-2"/>
    <n v="-6.4556088957936006E-2"/>
  </r>
  <r>
    <s v="2021 июн"/>
    <x v="8"/>
    <s v="ЦЗ-056"/>
    <x v="0"/>
    <x v="1"/>
    <n v="937"/>
    <s v="холод -20°C"/>
    <x v="3"/>
    <x v="3"/>
    <x v="0"/>
    <s v="основные"/>
    <s v="Гкал"/>
    <n v="88545"/>
    <s v="МЕТИЛЕНХЛ.С.В БОЧКИ"/>
    <x v="22"/>
    <x v="1"/>
    <s v="на технологию"/>
    <n v="0"/>
    <n v="9.0800000000000006E-2"/>
    <n v="-9.0800000000000006E-2"/>
    <n v="0"/>
    <n v="0.159285132537516"/>
    <n v="-0.159285132537516"/>
  </r>
  <r>
    <s v="2021 июн"/>
    <x v="9"/>
    <s v="ЦЗ-061"/>
    <x v="0"/>
    <x v="0"/>
    <n v="937"/>
    <s v="холод -20°C"/>
    <x v="3"/>
    <x v="3"/>
    <x v="0"/>
    <s v="основные"/>
    <s v="Гкал"/>
    <n v="171"/>
    <s v="Гуанид Ф"/>
    <x v="23"/>
    <x v="1"/>
    <s v="на технологию"/>
    <n v="3.5999999999999997E-2"/>
    <n v="3.5700000000000003E-2"/>
    <n v="2.9999999999999499E-4"/>
    <n v="6.3152695719720001E-2"/>
    <n v="6.2626423255389002E-2"/>
    <n v="5.2627246433099102E-4"/>
  </r>
  <r>
    <s v="2021 июн"/>
    <x v="9"/>
    <s v="ЦЗ-061"/>
    <x v="0"/>
    <x v="0"/>
    <n v="937"/>
    <s v="холод -20°C"/>
    <x v="3"/>
    <x v="3"/>
    <x v="0"/>
    <s v="основные"/>
    <s v="Гкал"/>
    <n v="174"/>
    <s v="ДИФЕНИЛГУАН.ПОР.M.A"/>
    <x v="24"/>
    <x v="1"/>
    <s v="на технологию"/>
    <n v="1.5329999999999999"/>
    <n v="1.5327"/>
    <n v="2.9999999999996701E-4"/>
    <n v="2.68925229273141"/>
    <n v="2.68872602026708"/>
    <n v="5.2627246433094201E-4"/>
  </r>
  <r>
    <s v="2021 июн"/>
    <x v="9"/>
    <s v="ЦЗ-061"/>
    <x v="0"/>
    <x v="0"/>
    <n v="937"/>
    <s v="холод -20°C"/>
    <x v="3"/>
    <x v="3"/>
    <x v="0"/>
    <s v="основные"/>
    <s v="Гкал"/>
    <n v="244"/>
    <s v="4-Нитробенз.к-та пор"/>
    <x v="25"/>
    <x v="1"/>
    <s v="на технологию"/>
    <n v="6.1040000000000001"/>
    <n v="6.1041999999999996"/>
    <n v="-1.9999999999953399E-4"/>
    <n v="10.707890407588099"/>
    <n v="10.708241255897599"/>
    <n v="-3.5084830955318198E-4"/>
  </r>
  <r>
    <s v="2021 июн"/>
    <x v="9"/>
    <s v="ЦЗ-061"/>
    <x v="0"/>
    <x v="0"/>
    <n v="937"/>
    <s v="холод -20°C"/>
    <x v="3"/>
    <x v="3"/>
    <x v="0"/>
    <s v="основные"/>
    <s v="Гкал"/>
    <n v="944"/>
    <s v="ПЛАНИРУЕМОЕ ПОТРЕБЛ."/>
    <x v="0"/>
    <x v="0"/>
    <s v="общецеховые"/>
    <n v="18"/>
    <n v="18"/>
    <n v="0"/>
    <n v="31.57634785986"/>
    <n v="31.57634785986"/>
    <n v="0"/>
  </r>
  <r>
    <s v="2021 июн"/>
    <x v="9"/>
    <s v="ЦЗ-061"/>
    <x v="0"/>
    <x v="0"/>
    <n v="937"/>
    <s v="холод -20°C"/>
    <x v="3"/>
    <x v="3"/>
    <x v="0"/>
    <s v="основные"/>
    <s v="Гкал"/>
    <n v="20200"/>
    <s v="АММИАК (СКЛАД)"/>
    <x v="26"/>
    <x v="1"/>
    <s v="на технологию"/>
    <n v="0.83899999999999997"/>
    <n v="0.83899999999999997"/>
    <n v="0"/>
    <n v="1.47180865857903"/>
    <n v="1.47180865857903"/>
    <n v="0"/>
  </r>
  <r>
    <s v="2021 июн"/>
    <x v="9"/>
    <s v="ЦЗ-061"/>
    <x v="0"/>
    <x v="0"/>
    <n v="937"/>
    <s v="холод -20°C"/>
    <x v="3"/>
    <x v="3"/>
    <x v="0"/>
    <s v="основные"/>
    <s v="Гкал"/>
    <n v="63581"/>
    <s v="ДФГ ГРАН.УЛ.М.В(ЭКСП"/>
    <x v="27"/>
    <x v="1"/>
    <s v="на технологию"/>
    <n v="5.851"/>
    <n v="5.851"/>
    <n v="0"/>
    <n v="10.264067296002301"/>
    <n v="10.264067296002301"/>
    <n v="0"/>
  </r>
  <r>
    <s v="2021 июн"/>
    <x v="9"/>
    <s v="ЦЗ-061"/>
    <x v="0"/>
    <x v="0"/>
    <n v="937"/>
    <s v="холод -20°C"/>
    <x v="3"/>
    <x v="3"/>
    <x v="0"/>
    <s v="основные"/>
    <s v="Гкал"/>
    <n v="66214"/>
    <s v="Р-Р П-НБХ В Х/БЕНЗ."/>
    <x v="3"/>
    <x v="1"/>
    <s v="на технологию"/>
    <n v="10.590999999999999"/>
    <n v="10.590400000000001"/>
    <n v="5.9999999999860198E-4"/>
    <n v="18.5791722324321"/>
    <n v="18.578119687503399"/>
    <n v="1.05254492865955E-3"/>
  </r>
  <r>
    <s v="2021 июн"/>
    <x v="9"/>
    <s v="ЦЗ-061"/>
    <x v="0"/>
    <x v="0"/>
    <n v="937"/>
    <s v="холод -20°C"/>
    <x v="3"/>
    <x v="3"/>
    <x v="0"/>
    <s v="основные"/>
    <s v="Гкал"/>
    <n v="66719"/>
    <s v="ДФГ ТЕХН.М.В(КОНТ)ВН"/>
    <x v="28"/>
    <x v="1"/>
    <s v="на технологию"/>
    <n v="2.0739999999999998"/>
    <n v="2.0741999999999998"/>
    <n v="-1.99999999999978E-4"/>
    <n v="3.6382969700749799"/>
    <n v="3.6386478183845301"/>
    <n v="-3.5084830955396098E-4"/>
  </r>
  <r>
    <s v="2021 июн"/>
    <x v="9"/>
    <s v="ЦЗ-061"/>
    <x v="0"/>
    <x v="0"/>
    <n v="937"/>
    <s v="холод -20°C"/>
    <x v="3"/>
    <x v="3"/>
    <x v="0"/>
    <s v="основные"/>
    <s v="Гкал"/>
    <n v="74308"/>
    <s v="ДИФЕНИЛГУАНИДИН ТЕХН"/>
    <x v="29"/>
    <x v="1"/>
    <s v="на технологию"/>
    <n v="10.805"/>
    <n v="10.805400000000001"/>
    <n v="-4.0000000000084402E-4"/>
    <n v="18.954579923654801"/>
    <n v="18.955281620274"/>
    <n v="-7.0169661910948105E-4"/>
  </r>
  <r>
    <s v="2021 июн"/>
    <x v="9"/>
    <s v="ЦЗ-061"/>
    <x v="0"/>
    <x v="0"/>
    <n v="937"/>
    <s v="холод -20°C"/>
    <x v="3"/>
    <x v="3"/>
    <x v="0"/>
    <s v="основные"/>
    <s v="Гкал"/>
    <n v="85369"/>
    <s v="ДФГ гран.уп.м.в(ЭКСП"/>
    <x v="30"/>
    <x v="1"/>
    <s v="на технологию"/>
    <n v="4.3600000000000003"/>
    <n v="4.3596000000000004"/>
    <n v="3.99999999999956E-4"/>
    <n v="7.6484931482771996"/>
    <n v="7.6477914516580903"/>
    <n v="7.0169661910792305E-4"/>
  </r>
  <r>
    <s v="2021 июн"/>
    <x v="9"/>
    <s v="ЦЗ-061"/>
    <x v="0"/>
    <x v="0"/>
    <n v="937"/>
    <s v="холод -20°C"/>
    <x v="3"/>
    <x v="3"/>
    <x v="0"/>
    <s v="основные"/>
    <s v="Гкал"/>
    <n v="88221"/>
    <s v="ДФГ ГРАН.УЛ.М.В(ЭКСП"/>
    <x v="31"/>
    <x v="1"/>
    <s v="на технологию"/>
    <n v="2.9430000000000001"/>
    <n v="2.9426999999999999"/>
    <n v="3.00000000000189E-4"/>
    <n v="5.1627328750871104"/>
    <n v="5.1622066026227804"/>
    <n v="5.26272464331332E-4"/>
  </r>
  <r>
    <s v="2021 июн"/>
    <x v="9"/>
    <s v="ЦЗ-061"/>
    <x v="0"/>
    <x v="0"/>
    <n v="937"/>
    <s v="холод -20°C"/>
    <x v="3"/>
    <x v="3"/>
    <x v="0"/>
    <s v="основные"/>
    <s v="Гкал"/>
    <n v="88296"/>
    <s v="ДФГ ТЕХН.М.В(КОНТ)"/>
    <x v="32"/>
    <x v="1"/>
    <s v="на технологию"/>
    <n v="4.9009999999999998"/>
    <n v="4.9013999999999998"/>
    <n v="-3.99999999999956E-4"/>
    <n v="8.5975378256207708"/>
    <n v="8.5982395222398793"/>
    <n v="-7.0169661910792305E-4"/>
  </r>
  <r>
    <s v="2021 июн"/>
    <x v="10"/>
    <s v="ЦЗ-062"/>
    <x v="0"/>
    <x v="0"/>
    <n v="937"/>
    <s v="холод -20°C"/>
    <x v="3"/>
    <x v="3"/>
    <x v="0"/>
    <s v="основные"/>
    <s v="Гкал"/>
    <n v="23975"/>
    <s v="ХЛОРБЕНЗОЛ ТЕХ.С.1(О"/>
    <x v="33"/>
    <x v="1"/>
    <s v="на технологию"/>
    <n v="0.67900000000000005"/>
    <n v="0.67900000000000005"/>
    <n v="0"/>
    <n v="1.19113001093583"/>
    <n v="1.19113001093583"/>
    <n v="0"/>
  </r>
  <r>
    <s v="2021 июн"/>
    <x v="10"/>
    <s v="ЦЗ-062"/>
    <x v="0"/>
    <x v="0"/>
    <n v="937"/>
    <s v="холод -20°C"/>
    <x v="3"/>
    <x v="3"/>
    <x v="0"/>
    <s v="основные"/>
    <s v="Гкал"/>
    <n v="74631"/>
    <s v="МЯГЧИТЕЛЬ - 2"/>
    <x v="34"/>
    <x v="1"/>
    <s v="на технологию"/>
    <n v="142.88800000000001"/>
    <n v="126"/>
    <n v="16.888000000000002"/>
    <n v="250.66006627776"/>
    <n v="221.03443501902001"/>
    <n v="29.625631258739801"/>
  </r>
  <r>
    <s v="2021 июн"/>
    <x v="14"/>
    <s v="ЦЗ-110"/>
    <x v="0"/>
    <x v="1"/>
    <n v="937"/>
    <s v="холод -20°C"/>
    <x v="3"/>
    <x v="3"/>
    <x v="0"/>
    <s v="основные"/>
    <s v="Гкал"/>
    <n v="193"/>
    <s v="ХЛОР ЖИДКИЙ СОРТ ВЫС"/>
    <x v="35"/>
    <x v="1"/>
    <s v="на технологию"/>
    <n v="464.39400000000001"/>
    <n v="400.16"/>
    <n v="64.233999999999995"/>
    <n v="814.65924933510098"/>
    <n v="701.97729775564301"/>
    <n v="112.681951579458"/>
  </r>
  <r>
    <s v="2021 июн"/>
    <x v="14"/>
    <s v="ЦЗ-110"/>
    <x v="0"/>
    <x v="1"/>
    <n v="937"/>
    <s v="холод -20°C"/>
    <x v="3"/>
    <x v="3"/>
    <x v="0"/>
    <s v="основные"/>
    <s v="Гкал"/>
    <n v="1621"/>
    <s v="ГИПОХЛОРИТ НАТРИЯ"/>
    <x v="36"/>
    <x v="1"/>
    <s v="на технологию"/>
    <n v="20.486000000000001"/>
    <n v="20.4862"/>
    <n v="-1.9999999999953399E-4"/>
    <n v="35.937392347616203"/>
    <n v="35.937743195925798"/>
    <n v="-3.5084830955318198E-4"/>
  </r>
  <r>
    <s v="2021 июн"/>
    <x v="14"/>
    <s v="ЦЗ-110"/>
    <x v="0"/>
    <x v="1"/>
    <n v="937"/>
    <s v="холод -20°C"/>
    <x v="3"/>
    <x v="3"/>
    <x v="0"/>
    <s v="основные"/>
    <s v="Гкал"/>
    <n v="75764"/>
    <s v="ГИПОХЛ.НАТРИЯ М.А."/>
    <x v="37"/>
    <x v="1"/>
    <s v="на технологию"/>
    <n v="24.12"/>
    <n v="24.1204"/>
    <n v="-3.9999999999906798E-4"/>
    <n v="42.312306132212399"/>
    <n v="42.313007828831502"/>
    <n v="-7.0169661910636505E-4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301"/>
    <s v="ОКСАНОЛ КД-6"/>
    <x v="38"/>
    <x v="1"/>
    <s v="на технологию"/>
    <n v="0.154"/>
    <n v="0.156"/>
    <n v="-2E-3"/>
    <n v="0.17429256229000001"/>
    <n v="0.17655610206"/>
    <n v="-2.2635397700000001E-3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20127"/>
    <s v="АЦЕТОНАНИЛ Н ГРАНУЛ."/>
    <x v="39"/>
    <x v="1"/>
    <s v="на технологию"/>
    <n v="368.04500000000002"/>
    <n v="372.125"/>
    <n v="-4.0799999999999796"/>
    <n v="416.54224732482498"/>
    <n v="421.15986845562497"/>
    <n v="-4.6176211307999804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26883"/>
    <s v="АЦЕТОНАНИЛ Н(ГР)Э(ПО"/>
    <x v="40"/>
    <x v="1"/>
    <s v="на технологию"/>
    <n v="49.328000000000003"/>
    <n v="49.875"/>
    <n v="-0.54699999999999704"/>
    <n v="55.827944887279997"/>
    <n v="56.447023014374999"/>
    <n v="-0.61907812709499699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88220"/>
    <s v="АЦЕТОНАНИЛ Н(ГР)Э(ПА"/>
    <x v="41"/>
    <x v="1"/>
    <s v="на технологию"/>
    <n v="249.85400000000001"/>
    <n v="252.625"/>
    <n v="-2.7709999999999901"/>
    <n v="282.77723284679001"/>
    <n v="285.913367198125"/>
    <n v="-3.1361343513349902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94389"/>
    <s v="АЦЕТОНАНИЛ TMQ (ЭКС)"/>
    <x v="42"/>
    <x v="1"/>
    <s v="на технологию"/>
    <n v="12.239000000000001"/>
    <n v="12.375"/>
    <n v="-0.13599999999999901"/>
    <n v="13.851731622515"/>
    <n v="14.005652326875"/>
    <n v="-0.15392070435999899"/>
  </r>
  <r>
    <s v="2021 июн"/>
    <x v="13"/>
    <s v="ЦЗ-084"/>
    <x v="0"/>
    <x v="0"/>
    <n v="949"/>
    <s v="вода оборотная 3 пр."/>
    <x v="4"/>
    <x v="4"/>
    <x v="0"/>
    <s v="прочие"/>
    <s v="тыс.м3"/>
    <n v="395"/>
    <s v="Т-ОБЕЗВ.СТ.ВОД (М-2)"/>
    <x v="43"/>
    <x v="1"/>
    <s v="на технологию"/>
    <n v="3.1"/>
    <n v="3.1577000000000002"/>
    <n v="-5.7700000000000098E-2"/>
    <n v="3.5084866434999999"/>
    <n v="3.5737897658644999"/>
    <n v="-6.5303122364500102E-2"/>
  </r>
  <r>
    <s v="2021 июн"/>
    <x v="13"/>
    <s v="ЦЗ-084"/>
    <x v="0"/>
    <x v="0"/>
    <n v="949"/>
    <s v="вода оборотная 3 пр."/>
    <x v="4"/>
    <x v="4"/>
    <x v="0"/>
    <s v="прочие"/>
    <s v="тыс.м3"/>
    <n v="506"/>
    <s v="ТЕРМООБ.СТ.ВОД"/>
    <x v="44"/>
    <x v="1"/>
    <s v="на технологию"/>
    <n v="13.207000000000001"/>
    <n v="23.748999999999999"/>
    <n v="-10.542"/>
    <n v="14.947284871195"/>
    <n v="26.878402998864999"/>
    <n v="-11.93111812767"/>
  </r>
  <r>
    <s v="2021 июн"/>
    <x v="0"/>
    <s v="ЦЗ-002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8.6999999999999994E-2"/>
    <n v="8.6999999999999994E-2"/>
    <n v="0"/>
    <n v="1.4268000000000001"/>
    <n v="1.4268000000000001"/>
    <n v="0"/>
  </r>
  <r>
    <s v="2021 июн"/>
    <x v="0"/>
    <s v="ЦЗ-002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4400000000000001"/>
    <n v="0.44400000000000001"/>
    <n v="0"/>
    <n v="7.2816000000000001"/>
    <n v="7.2816000000000001"/>
    <n v="0"/>
  </r>
  <r>
    <s v="2021 июн"/>
    <x v="1"/>
    <s v="ЦЗ-016"/>
    <x v="0"/>
    <x v="1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42099999999999999"/>
    <n v="0.184"/>
    <n v="0.23699999999999999"/>
    <n v="6.9043999999999999"/>
    <n v="3.0175999999999998"/>
    <n v="3.8868"/>
  </r>
  <r>
    <s v="2021 июн"/>
    <x v="1"/>
    <s v="ЦЗ-016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6"/>
    <n v="0.16"/>
    <n v="0"/>
    <n v="2.6240000000000001"/>
    <n v="2.6240000000000001"/>
    <n v="0"/>
  </r>
  <r>
    <s v="2021 июн"/>
    <x v="1"/>
    <s v="ЦЗ-016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98699999999999999"/>
    <n v="0.98699999999999999"/>
    <n v="0"/>
    <n v="16.186800000000002"/>
    <n v="16.186800000000002"/>
    <n v="0"/>
  </r>
  <r>
    <s v="2021 июн"/>
    <x v="2"/>
    <s v="ЦЗ-017"/>
    <x v="0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29499999999999998"/>
    <n v="3.1E-2"/>
    <n v="0.26400000000000001"/>
    <n v="4.8380000000000001"/>
    <n v="0.50839999999999996"/>
    <n v="4.3296000000000001"/>
  </r>
  <r>
    <s v="2021 июн"/>
    <x v="2"/>
    <s v="ЦЗ-017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59"/>
    <n v="0.159"/>
    <n v="0"/>
    <n v="2.6076000000000001"/>
    <n v="2.6076000000000001"/>
    <n v="0"/>
  </r>
  <r>
    <s v="2021 июн"/>
    <x v="2"/>
    <s v="ЦЗ-017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95"/>
    <n v="0.495"/>
    <n v="0"/>
    <n v="8.1180000000000003"/>
    <n v="8.1180000000000003"/>
    <n v="0"/>
  </r>
  <r>
    <s v="2021 июн"/>
    <x v="3"/>
    <s v="ЦЗ-019"/>
    <x v="0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12"/>
    <n v="0.12"/>
    <n v="0"/>
    <n v="1.968"/>
    <n v="1.968"/>
    <n v="0"/>
  </r>
  <r>
    <s v="2021 июн"/>
    <x v="3"/>
    <s v="ЦЗ-019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2.9000000000000001E-2"/>
    <n v="2.9000000000000001E-2"/>
    <n v="0"/>
    <n v="0.47560000000000002"/>
    <n v="0.47560000000000002"/>
    <n v="0"/>
  </r>
  <r>
    <s v="2021 июн"/>
    <x v="3"/>
    <s v="ЦЗ-019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4799999999999999"/>
    <n v="0.14799999999999999"/>
    <n v="0"/>
    <n v="2.4272"/>
    <n v="2.4272"/>
    <n v="0"/>
  </r>
  <r>
    <s v="2021 июн"/>
    <x v="18"/>
    <s v="ЦЗ-021"/>
    <x v="1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8.5999999999999993E-2"/>
    <n v="8.5999999999999993E-2"/>
    <n v="0"/>
    <n v="1.4104000000000001"/>
    <n v="1.4104000000000001"/>
    <n v="0"/>
  </r>
  <r>
    <s v="2021 июн"/>
    <x v="18"/>
    <s v="ЦЗ-021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49"/>
    <n v="0.249"/>
    <n v="0"/>
    <n v="4.0835999999999997"/>
    <n v="4.0835999999999997"/>
    <n v="0"/>
  </r>
  <r>
    <s v="2021 июн"/>
    <x v="18"/>
    <s v="ЦЗ-021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92"/>
    <n v="0.92"/>
    <n v="0"/>
    <n v="15.087999999999999"/>
    <n v="15.087999999999999"/>
    <n v="0"/>
  </r>
  <r>
    <s v="2021 июн"/>
    <x v="19"/>
    <s v="ЦЗ-022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7.4999999999999997E-2"/>
    <n v="7.4999999999999997E-2"/>
    <n v="0"/>
    <n v="1.23"/>
    <n v="1.23"/>
    <n v="0"/>
  </r>
  <r>
    <s v="2021 июн"/>
    <x v="19"/>
    <s v="ЦЗ-022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377"/>
    <n v="0.377"/>
    <n v="0"/>
    <n v="6.1828000000000003"/>
    <n v="6.1828000000000003"/>
    <n v="0"/>
  </r>
  <r>
    <s v="2021 июн"/>
    <x v="19"/>
    <s v="ЦЗ-022"/>
    <x v="1"/>
    <x v="0"/>
    <n v="950"/>
    <s v="вода хозпитьевая"/>
    <x v="5"/>
    <x v="5"/>
    <x v="1"/>
    <s v="основные"/>
    <s v="тыс.м3"/>
    <n v="15633"/>
    <s v="ЭНЕРГИЯ НА ТЕХНОЛОГ"/>
    <x v="2"/>
    <x v="0"/>
    <s v="на технологию"/>
    <n v="9.5060000000000002"/>
    <n v="9.5060000000000002"/>
    <n v="0"/>
    <n v="155.89840000000001"/>
    <n v="155.89840000000001"/>
    <n v="0"/>
  </r>
  <r>
    <s v="2021 июн"/>
    <x v="4"/>
    <s v="ЦЗ-023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3300000000000001"/>
    <n v="0.23300000000000001"/>
    <n v="0"/>
    <n v="3.8212000000000002"/>
    <n v="3.8212000000000002"/>
    <n v="0"/>
  </r>
  <r>
    <s v="2021 июн"/>
    <x v="4"/>
    <s v="ЦЗ-023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86699999999999999"/>
    <n v="0.86699999999999999"/>
    <n v="0"/>
    <n v="14.2188"/>
    <n v="14.2188"/>
    <n v="0"/>
  </r>
  <r>
    <s v="2021 июн"/>
    <x v="4"/>
    <s v="ЦЗ-023"/>
    <x v="0"/>
    <x v="1"/>
    <n v="950"/>
    <s v="вода хозпитьевая"/>
    <x v="5"/>
    <x v="5"/>
    <x v="1"/>
    <s v="основные"/>
    <s v="тыс.м3"/>
    <n v="1462"/>
    <s v="Т\ЭН. НА ВОДОРАЗБОР"/>
    <x v="47"/>
    <x v="1"/>
    <s v="на технологию"/>
    <n v="1.38"/>
    <n v="1.38"/>
    <n v="0"/>
    <n v="22.632000000000001"/>
    <n v="22.632000000000001"/>
    <n v="0"/>
  </r>
  <r>
    <s v="2021 июн"/>
    <x v="27"/>
    <s v="ЦЗ-024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3100000000000001"/>
    <n v="0.13100000000000001"/>
    <n v="0"/>
    <n v="2.1484000000000001"/>
    <n v="2.1484000000000001"/>
    <n v="0"/>
  </r>
  <r>
    <s v="2021 июн"/>
    <x v="27"/>
    <s v="ЦЗ-024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8399999999999999"/>
    <n v="0.48399999999999999"/>
    <n v="0"/>
    <n v="7.9375999999999998"/>
    <n v="7.9375999999999998"/>
    <n v="0"/>
  </r>
  <r>
    <s v="2021 июн"/>
    <x v="20"/>
    <s v="ЦЗ-026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83"/>
    <n v="0.183"/>
    <n v="0"/>
    <n v="3.0011999999999999"/>
    <n v="3.0011999999999999"/>
    <n v="0"/>
  </r>
  <r>
    <s v="2021 июн"/>
    <x v="20"/>
    <s v="ЦЗ-026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67600000000000005"/>
    <n v="0.67600000000000005"/>
    <n v="0"/>
    <n v="11.086399999999999"/>
    <n v="11.086399999999999"/>
    <n v="0"/>
  </r>
  <r>
    <s v="2021 июн"/>
    <x v="28"/>
    <s v="ЦЗ-027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3.7999999999999999E-2"/>
    <n v="3.7999999999999999E-2"/>
    <n v="0"/>
    <n v="0.62319999999999998"/>
    <n v="0.62319999999999998"/>
    <n v="0"/>
  </r>
  <r>
    <s v="2021 июн"/>
    <x v="28"/>
    <s v="ЦЗ-027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26"/>
    <n v="0.126"/>
    <n v="0"/>
    <n v="2.0663999999999998"/>
    <n v="2.0663999999999998"/>
    <n v="0"/>
  </r>
  <r>
    <s v="2021 июн"/>
    <x v="29"/>
    <s v="ЦЗ-029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46600000000000003"/>
    <n v="0.46600000000000003"/>
    <n v="0"/>
    <n v="7.6424000000000003"/>
    <n v="7.6424000000000003"/>
    <n v="0"/>
  </r>
  <r>
    <s v="2021 июн"/>
    <x v="29"/>
    <s v="ЦЗ-029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3.6999999999999998E-2"/>
    <n v="3.6999999999999998E-2"/>
    <n v="0"/>
    <n v="0.60680000000000001"/>
    <n v="0.60680000000000001"/>
    <n v="0"/>
  </r>
  <r>
    <s v="2021 июн"/>
    <x v="5"/>
    <s v="ЦЗ-032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57699999999999996"/>
    <n v="0.57699999999999996"/>
    <n v="0"/>
    <n v="9.4627999999999997"/>
    <n v="9.4627999999999997"/>
    <n v="0"/>
  </r>
  <r>
    <s v="2021 июн"/>
    <x v="5"/>
    <s v="ЦЗ-032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20200000000000001"/>
    <n v="0.20200000000000001"/>
    <n v="0"/>
    <n v="3.3128000000000002"/>
    <n v="3.3128000000000002"/>
    <n v="0"/>
  </r>
  <r>
    <s v="2021 июн"/>
    <x v="26"/>
    <s v="ЦЗ-034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4.7530000000000001"/>
    <n v="4.7530000000000001"/>
    <n v="0"/>
    <n v="77.949200000000005"/>
    <n v="77.949200000000005"/>
    <n v="0"/>
  </r>
  <r>
    <s v="2021 июн"/>
    <x v="30"/>
    <s v="ЦЗ-035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56999999999999995"/>
    <n v="0.56999999999999995"/>
    <n v="0"/>
    <n v="9.3480000000000008"/>
    <n v="9.3480000000000008"/>
    <n v="0"/>
  </r>
  <r>
    <s v="2021 июн"/>
    <x v="30"/>
    <s v="ЦЗ-035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95099999999999996"/>
    <n v="0.95099999999999996"/>
    <n v="0"/>
    <n v="15.596399999999999"/>
    <n v="15.596399999999999"/>
    <n v="0"/>
  </r>
  <r>
    <s v="2021 июн"/>
    <x v="31"/>
    <s v="ЦЗ-043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2"/>
    <n v="0.22"/>
    <n v="0"/>
    <n v="3.6080000000000001"/>
    <n v="3.6080000000000001"/>
    <n v="0"/>
  </r>
  <r>
    <s v="2021 июн"/>
    <x v="31"/>
    <s v="ЦЗ-043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92700000000000005"/>
    <n v="0.92700000000000005"/>
    <n v="0"/>
    <n v="15.2028"/>
    <n v="15.2028"/>
    <n v="0"/>
  </r>
  <r>
    <s v="2021 июн"/>
    <x v="21"/>
    <s v="ЦЗ-044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8.7999999999999995E-2"/>
    <n v="8.7999999999999995E-2"/>
    <n v="0"/>
    <n v="1.4432"/>
    <n v="1.4432"/>
    <n v="0"/>
  </r>
  <r>
    <s v="2021 июн"/>
    <x v="21"/>
    <s v="ЦЗ-044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312"/>
    <n v="0.312"/>
    <n v="0"/>
    <n v="5.1167999999999996"/>
    <n v="5.1167999999999996"/>
    <n v="0"/>
  </r>
  <r>
    <s v="2021 июн"/>
    <x v="6"/>
    <s v="ЦЗ-045"/>
    <x v="1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20699999999999999"/>
    <n v="0.20699999999999999"/>
    <n v="0"/>
    <n v="3.3948"/>
    <n v="3.3948"/>
    <n v="0"/>
  </r>
  <r>
    <s v="2021 июн"/>
    <x v="6"/>
    <s v="ЦЗ-045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9.2999999999999999E-2"/>
    <n v="9.2999999999999999E-2"/>
    <n v="0"/>
    <n v="1.5251999999999999"/>
    <n v="1.5251999999999999"/>
    <n v="0"/>
  </r>
  <r>
    <s v="2021 июн"/>
    <x v="6"/>
    <s v="ЦЗ-045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34499999999999997"/>
    <n v="0.34499999999999997"/>
    <n v="0"/>
    <n v="5.6580000000000004"/>
    <n v="5.6580000000000004"/>
    <n v="0"/>
  </r>
  <r>
    <s v="2021 июн"/>
    <x v="7"/>
    <s v="ЦЗ-046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6800000000000001"/>
    <n v="0.16800000000000001"/>
    <n v="0"/>
    <n v="2.7551999999999999"/>
    <n v="2.7551999999999999"/>
    <n v="0"/>
  </r>
  <r>
    <s v="2021 июн"/>
    <x v="7"/>
    <s v="ЦЗ-046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502"/>
    <n v="0.502"/>
    <n v="0"/>
    <n v="8.2327999999999992"/>
    <n v="8.2327999999999992"/>
    <n v="0"/>
  </r>
  <r>
    <s v="2021 июн"/>
    <x v="8"/>
    <s v="ЦЗ-056"/>
    <x v="0"/>
    <x v="1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8.2000000000000003E-2"/>
    <n v="8.2000000000000003E-2"/>
    <n v="0"/>
    <n v="1.3448"/>
    <n v="1.3448"/>
    <n v="0"/>
  </r>
  <r>
    <s v="2021 июн"/>
    <x v="8"/>
    <s v="ЦЗ-056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2600000000000001"/>
    <n v="0.22600000000000001"/>
    <n v="0"/>
    <n v="3.7063999999999999"/>
    <n v="3.7063999999999999"/>
    <n v="0"/>
  </r>
  <r>
    <s v="2021 июн"/>
    <x v="8"/>
    <s v="ЦЗ-056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7699999999999998"/>
    <n v="0.47699999999999998"/>
    <n v="0"/>
    <n v="7.8228"/>
    <n v="7.8228"/>
    <n v="0"/>
  </r>
  <r>
    <s v="2021 июн"/>
    <x v="9"/>
    <s v="ЦЗ-061"/>
    <x v="0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15"/>
    <n v="0.106"/>
    <n v="4.3999999999999997E-2"/>
    <n v="2.46"/>
    <n v="1.7383999999999999"/>
    <n v="0.72160000000000002"/>
  </r>
  <r>
    <s v="2021 июн"/>
    <x v="9"/>
    <s v="ЦЗ-061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3500000000000001"/>
    <n v="0.13500000000000001"/>
    <n v="0"/>
    <n v="2.214"/>
    <n v="2.214"/>
    <n v="0"/>
  </r>
  <r>
    <s v="2021 июн"/>
    <x v="9"/>
    <s v="ЦЗ-061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67600000000000005"/>
    <n v="0.67600000000000005"/>
    <n v="0"/>
    <n v="11.086399999999999"/>
    <n v="11.086399999999999"/>
    <n v="0"/>
  </r>
  <r>
    <s v="2021 июн"/>
    <x v="10"/>
    <s v="ЦЗ-062"/>
    <x v="0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107"/>
    <n v="0.107"/>
    <n v="0"/>
    <n v="1.7547999999999999"/>
    <n v="1.7547999999999999"/>
    <n v="0"/>
  </r>
  <r>
    <s v="2021 июн"/>
    <x v="10"/>
    <s v="ЦЗ-062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7799999999999999"/>
    <n v="0.17799999999999999"/>
    <n v="0"/>
    <n v="2.9192"/>
    <n v="2.9192"/>
    <n v="0"/>
  </r>
  <r>
    <s v="2021 июн"/>
    <x v="10"/>
    <s v="ЦЗ-062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1799999999999998"/>
    <n v="0.41799999999999998"/>
    <n v="0"/>
    <n v="6.8552"/>
    <n v="6.8552"/>
    <n v="0"/>
  </r>
  <r>
    <s v="2021 июн"/>
    <x v="10"/>
    <s v="ЦЗ-062"/>
    <x v="0"/>
    <x v="0"/>
    <n v="950"/>
    <s v="вода хозпитьевая"/>
    <x v="5"/>
    <x v="5"/>
    <x v="1"/>
    <s v="основные"/>
    <s v="тыс.м3"/>
    <n v="74631"/>
    <s v="МЯГЧИТЕЛЬ - 2"/>
    <x v="34"/>
    <x v="1"/>
    <s v="на технологию"/>
    <n v="0.9"/>
    <n v="0.9"/>
    <n v="0"/>
    <n v="14.76"/>
    <n v="14.76"/>
    <n v="0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188"/>
    <n v="0.188"/>
    <n v="0"/>
    <n v="3.0832000000000002"/>
    <n v="3.0832000000000002"/>
    <n v="0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3400000000000001"/>
    <n v="0.13400000000000001"/>
    <n v="0"/>
    <n v="2.1976"/>
    <n v="2.1976"/>
    <n v="0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34799999999999998"/>
    <n v="0.34799999999999998"/>
    <n v="0"/>
    <n v="5.7072000000000003"/>
    <n v="5.7072000000000003"/>
    <n v="0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20619"/>
    <s v="КАЛЬЦИЯ ГИПОХЛОРИТ"/>
    <x v="48"/>
    <x v="1"/>
    <s v="на технологию"/>
    <n v="0.28799999999999998"/>
    <n v="0.1338"/>
    <n v="0.1542"/>
    <n v="4.7232000000000003"/>
    <n v="2.1943199999999998"/>
    <n v="2.52888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82368"/>
    <s v="КАЛЬЦИЯ ГИПОХЛОРИТ"/>
    <x v="49"/>
    <x v="1"/>
    <s v="на технологию"/>
    <n v="2.984"/>
    <n v="1.3839999999999999"/>
    <n v="1.6"/>
    <n v="48.937600000000003"/>
    <n v="22.697600000000001"/>
    <n v="26.24"/>
  </r>
  <r>
    <s v="2021 июн"/>
    <x v="11"/>
    <s v="ЦЗ-071"/>
    <x v="0"/>
    <x v="1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5.7000000000000002E-2"/>
    <n v="5.7000000000000002E-2"/>
    <n v="0"/>
    <n v="0.93479999999999996"/>
    <n v="0.93479999999999996"/>
    <n v="0"/>
  </r>
  <r>
    <s v="2021 июн"/>
    <x v="11"/>
    <s v="ЦЗ-071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5"/>
    <n v="0.25"/>
    <n v="0"/>
    <n v="4.0999999999999996"/>
    <n v="4.0999999999999996"/>
    <n v="0"/>
  </r>
  <r>
    <s v="2021 июн"/>
    <x v="11"/>
    <s v="ЦЗ-071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5"/>
    <n v="0.45"/>
    <n v="0"/>
    <n v="7.38"/>
    <n v="7.38"/>
    <n v="0"/>
  </r>
  <r>
    <s v="2021 июн"/>
    <x v="12"/>
    <s v="ЦЗ-081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1.0999999999999999E-2"/>
    <n v="1.0999999999999999E-2"/>
    <n v="0"/>
    <n v="0.1804"/>
    <n v="0.1804"/>
    <n v="0"/>
  </r>
  <r>
    <s v="2021 июн"/>
    <x v="13"/>
    <s v="ЦЗ-084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3.2000000000000001E-2"/>
    <n v="3.2000000000000001E-2"/>
    <n v="0"/>
    <n v="0.52480000000000004"/>
    <n v="0.52480000000000004"/>
    <n v="0"/>
  </r>
  <r>
    <s v="2021 июн"/>
    <x v="13"/>
    <s v="ЦЗ-084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28"/>
    <n v="0.128"/>
    <n v="0"/>
    <n v="2.0992000000000002"/>
    <n v="2.0992000000000002"/>
    <n v="0"/>
  </r>
  <r>
    <s v="2021 июн"/>
    <x v="32"/>
    <s v="ЦЗ-105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1.2E-2"/>
    <n v="1.2E-2"/>
    <n v="0"/>
    <n v="0.1968"/>
    <n v="0.1968"/>
    <n v="0"/>
  </r>
  <r>
    <s v="2021 июн"/>
    <x v="32"/>
    <s v="ЦЗ-105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7.4999999999999997E-2"/>
    <n v="7.4999999999999997E-2"/>
    <n v="0"/>
    <n v="1.23"/>
    <n v="1.23"/>
    <n v="0"/>
  </r>
  <r>
    <s v="2021 июн"/>
    <x v="14"/>
    <s v="ЦЗ-110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76"/>
    <n v="0.49399999999999999"/>
    <n v="0.26600000000000001"/>
    <n v="12.464"/>
    <n v="8.1015999999999995"/>
    <n v="4.3624000000000001"/>
  </r>
  <r>
    <s v="2021 июн"/>
    <x v="14"/>
    <s v="ЦЗ-110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1.046"/>
    <n v="1.046"/>
    <n v="0"/>
    <n v="17.154399999999999"/>
    <n v="17.154399999999999"/>
    <n v="0"/>
  </r>
  <r>
    <s v="2021 июн"/>
    <x v="33"/>
    <s v="ЦЗ-112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2.4E-2"/>
    <n v="2.4E-2"/>
    <n v="0"/>
    <n v="0.39360000000000001"/>
    <n v="0.39360000000000001"/>
    <n v="0"/>
  </r>
  <r>
    <s v="2021 июн"/>
    <x v="33"/>
    <s v="ЦЗ-112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13"/>
    <n v="0.113"/>
    <n v="0"/>
    <n v="1.8532"/>
    <n v="1.8532"/>
    <n v="0"/>
  </r>
  <r>
    <s v="2021 июн"/>
    <x v="24"/>
    <s v="ЦЗ-114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4599999999999999"/>
    <n v="0.14599999999999999"/>
    <n v="0"/>
    <n v="2.3944000000000001"/>
    <n v="2.3944000000000001"/>
    <n v="0"/>
  </r>
  <r>
    <s v="2021 июн"/>
    <x v="24"/>
    <s v="ЦЗ-114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38"/>
    <n v="0.438"/>
    <n v="0"/>
    <n v="7.1832000000000003"/>
    <n v="7.1832000000000003"/>
    <n v="0"/>
  </r>
  <r>
    <s v="2021 июн"/>
    <x v="24"/>
    <s v="ЦЗ-114"/>
    <x v="0"/>
    <x v="0"/>
    <n v="950"/>
    <s v="вода хозпитьевая"/>
    <x v="5"/>
    <x v="5"/>
    <x v="1"/>
    <s v="основные"/>
    <s v="тыс.м3"/>
    <n v="91816"/>
    <s v="ИЗВЕСТЬ ГАШЕНАЯ С.1"/>
    <x v="50"/>
    <x v="1"/>
    <s v="на технологию"/>
    <n v="0.17"/>
    <n v="0.1825"/>
    <n v="-1.2500000000000001E-2"/>
    <n v="2.7879999999999998"/>
    <n v="2.9929999999999999"/>
    <n v="-0.20499999999999999"/>
  </r>
  <r>
    <s v="2021 июн"/>
    <x v="25"/>
    <s v="ЦЗ-115"/>
    <x v="1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47499999999999998"/>
    <n v="0.47499999999999998"/>
    <n v="0"/>
    <n v="7.79"/>
    <n v="7.79"/>
    <n v="0"/>
  </r>
  <r>
    <s v="2021 июн"/>
    <x v="25"/>
    <s v="ЦЗ-115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6.7000000000000004E-2"/>
    <n v="6.7000000000000004E-2"/>
    <n v="0"/>
    <n v="1.0988"/>
    <n v="1.0988"/>
    <n v="0"/>
  </r>
  <r>
    <s v="2021 июн"/>
    <x v="25"/>
    <s v="ЦЗ-115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60499999999999998"/>
    <n v="0.60499999999999998"/>
    <n v="0"/>
    <n v="9.9220000000000006"/>
    <n v="9.9220000000000006"/>
    <n v="0"/>
  </r>
  <r>
    <s v="2021 июн"/>
    <x v="34"/>
    <s v="ЦЗ-127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7.2999999999999995E-2"/>
    <n v="7.2999999999999995E-2"/>
    <n v="0"/>
    <n v="1.1972"/>
    <n v="1.1972"/>
    <n v="0"/>
  </r>
  <r>
    <s v="2021 июн"/>
    <x v="34"/>
    <s v="ЦЗ-127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3.3000000000000002E-2"/>
    <n v="3.3000000000000002E-2"/>
    <n v="0"/>
    <n v="0.54120000000000001"/>
    <n v="0.54120000000000001"/>
    <n v="0"/>
  </r>
  <r>
    <s v="2021 июн"/>
    <x v="15"/>
    <s v="ЦЗ-300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3.5000000000000003E-2"/>
    <n v="3.5000000000000003E-2"/>
    <n v="0"/>
    <n v="0.57399999999999995"/>
    <n v="0.57399999999999995"/>
    <n v="0"/>
  </r>
  <r>
    <s v="2021 июн"/>
    <x v="15"/>
    <s v="ЦЗ-300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28"/>
    <n v="0.128"/>
    <n v="0"/>
    <n v="2.0992000000000002"/>
    <n v="2.0992000000000002"/>
    <n v="0"/>
  </r>
  <r>
    <s v="2021 июн"/>
    <x v="16"/>
    <s v="ЦЗ-501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3300000000000001"/>
    <n v="0.23300000000000001"/>
    <n v="0"/>
    <n v="3.8212000000000002"/>
    <n v="3.8212000000000002"/>
    <n v="0"/>
  </r>
  <r>
    <s v="2021 июн"/>
    <x v="16"/>
    <s v="ЦЗ-501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57699999999999996"/>
    <n v="0.57699999999999996"/>
    <n v="0"/>
    <n v="9.4627999999999997"/>
    <n v="9.4627999999999997"/>
    <n v="0"/>
  </r>
  <r>
    <s v="2021 июн"/>
    <x v="17"/>
    <s v="ЦЗ-502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5.2999999999999999E-2"/>
    <n v="5.2999999999999999E-2"/>
    <n v="0"/>
    <n v="0.86919999999999997"/>
    <n v="0.86919999999999997"/>
    <n v="0"/>
  </r>
  <r>
    <s v="2021 июн"/>
    <x v="17"/>
    <s v="ЦЗ-502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52"/>
    <n v="0.152"/>
    <n v="0"/>
    <n v="2.4927999999999999"/>
    <n v="2.4927999999999999"/>
    <n v="0"/>
  </r>
  <r>
    <s v="2021 июн"/>
    <x v="35"/>
    <s v="ЦЗ-797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2.1999999999999999E-2"/>
    <n v="2.1999999999999999E-2"/>
    <n v="0"/>
    <n v="0.36080000000000001"/>
    <n v="0.36080000000000001"/>
    <n v="0"/>
  </r>
  <r>
    <s v="2021 июн"/>
    <x v="35"/>
    <s v="ЦЗ-797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4599999999999999"/>
    <n v="0.14599999999999999"/>
    <n v="0"/>
    <n v="2.3944000000000001"/>
    <n v="2.3944000000000001"/>
    <n v="0"/>
  </r>
  <r>
    <s v="2021 июн"/>
    <x v="1"/>
    <s v="ЦЗ-016"/>
    <x v="0"/>
    <x v="1"/>
    <n v="951"/>
    <s v="вода речная"/>
    <x v="6"/>
    <x v="6"/>
    <x v="1"/>
    <s v="основные"/>
    <s v="тыс.м3"/>
    <n v="528"/>
    <s v="КРЕМ.ЛАК КО-921"/>
    <x v="51"/>
    <x v="1"/>
    <s v="на технологию"/>
    <n v="2.2229999999999999"/>
    <n v="7.9399999999999998E-2"/>
    <n v="2.1436000000000002"/>
    <n v="27.631889999999999"/>
    <n v="0.98694199999999999"/>
    <n v="26.644947999999999"/>
  </r>
  <r>
    <s v="2021 июн"/>
    <x v="1"/>
    <s v="ЦЗ-016"/>
    <x v="0"/>
    <x v="1"/>
    <n v="951"/>
    <s v="вода речная"/>
    <x v="6"/>
    <x v="6"/>
    <x v="1"/>
    <s v="основные"/>
    <s v="тыс.м3"/>
    <n v="619"/>
    <s v="СМОЛА134-276(Р-Р)"/>
    <x v="52"/>
    <x v="1"/>
    <s v="на технологию"/>
    <n v="1.0009999999999999"/>
    <n v="3.5799999999999998E-2"/>
    <n v="0.96519999999999995"/>
    <n v="12.44243"/>
    <n v="0.444994"/>
    <n v="11.997436"/>
  </r>
  <r>
    <s v="2021 июн"/>
    <x v="1"/>
    <s v="ЦЗ-016"/>
    <x v="0"/>
    <x v="1"/>
    <n v="951"/>
    <s v="вода речная"/>
    <x v="6"/>
    <x v="6"/>
    <x v="1"/>
    <s v="основные"/>
    <s v="тыс.м3"/>
    <n v="1015"/>
    <s v="ЛАК КО-916К М.А И Б"/>
    <x v="53"/>
    <x v="1"/>
    <s v="на технологию"/>
    <n v="2.35"/>
    <n v="8.3900000000000002E-2"/>
    <n v="2.2660999999999998"/>
    <n v="29.2105"/>
    <n v="1.0428770000000001"/>
    <n v="28.167622999999999"/>
  </r>
  <r>
    <s v="2021 июн"/>
    <x v="1"/>
    <s v="ЦЗ-016"/>
    <x v="0"/>
    <x v="1"/>
    <n v="951"/>
    <s v="вода речная"/>
    <x v="6"/>
    <x v="6"/>
    <x v="1"/>
    <s v="основные"/>
    <s v="тыс.м3"/>
    <n v="8991"/>
    <s v="ЛАК КО-915 К/ОРГ.М.Б"/>
    <x v="54"/>
    <x v="1"/>
    <s v="на технологию"/>
    <n v="2.19"/>
    <n v="7.8200000000000006E-2"/>
    <n v="2.1118000000000001"/>
    <n v="27.221699999999998"/>
    <n v="0.97202599999999995"/>
    <n v="26.249673999999999"/>
  </r>
  <r>
    <s v="2021 июн"/>
    <x v="1"/>
    <s v="ЦЗ-016"/>
    <x v="0"/>
    <x v="1"/>
    <n v="951"/>
    <s v="вода речная"/>
    <x v="6"/>
    <x v="6"/>
    <x v="1"/>
    <s v="основные"/>
    <s v="тыс.м3"/>
    <n v="30356"/>
    <s v="ЛАК КРЕМНИЙОРГ.ЭЛЕКТ"/>
    <x v="55"/>
    <x v="1"/>
    <s v="на технологию"/>
    <n v="1.5629999999999999"/>
    <n v="5.5800000000000002E-2"/>
    <n v="1.5072000000000001"/>
    <n v="19.428090000000001"/>
    <n v="0.69359400000000004"/>
    <n v="18.734496"/>
  </r>
  <r>
    <s v="2021 июн"/>
    <x v="1"/>
    <s v="ЦЗ-016"/>
    <x v="0"/>
    <x v="1"/>
    <n v="951"/>
    <s v="вода речная"/>
    <x v="6"/>
    <x v="6"/>
    <x v="1"/>
    <s v="основные"/>
    <s v="тыс.м3"/>
    <n v="39498"/>
    <s v="СМОЛА134-276(Р-Р)"/>
    <x v="56"/>
    <x v="1"/>
    <s v="на технологию"/>
    <n v="0.67700000000000005"/>
    <n v="2.4199999999999999E-2"/>
    <n v="0.65280000000000005"/>
    <n v="8.4151100000000003"/>
    <n v="0.30080600000000002"/>
    <n v="8.1143040000000006"/>
  </r>
  <r>
    <s v="2021 июн"/>
    <x v="18"/>
    <s v="ЦЗ-021"/>
    <x v="1"/>
    <x v="0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0.111"/>
    <n v="0.9"/>
    <n v="-0.78900000000000003"/>
    <n v="1.3797299999999999"/>
    <n v="11.186999999999999"/>
    <n v="-9.8072700000000008"/>
  </r>
  <r>
    <s v="2021 июн"/>
    <x v="4"/>
    <s v="ЦЗ-023"/>
    <x v="0"/>
    <x v="1"/>
    <n v="951"/>
    <s v="вода речная"/>
    <x v="6"/>
    <x v="6"/>
    <x v="1"/>
    <s v="основные"/>
    <s v="тыс.м3"/>
    <n v="935"/>
    <s v="ВОДА ОБОРОТ.К.815"/>
    <x v="57"/>
    <x v="1"/>
    <s v="на технологию"/>
    <n v="28.512"/>
    <n v="28.512"/>
    <n v="0"/>
    <n v="354.40415999999999"/>
    <n v="354.40415999999999"/>
    <n v="0"/>
  </r>
  <r>
    <s v="2021 июн"/>
    <x v="4"/>
    <s v="ЦЗ-023"/>
    <x v="0"/>
    <x v="1"/>
    <n v="951"/>
    <s v="вода речная"/>
    <x v="6"/>
    <x v="6"/>
    <x v="1"/>
    <s v="основные"/>
    <s v="тыс.м3"/>
    <n v="949"/>
    <s v="ВОДА ОБОРОТНАЯ 3ПР."/>
    <x v="58"/>
    <x v="1"/>
    <s v="на технологию"/>
    <n v="7.0060000000000002"/>
    <n v="10.4389"/>
    <n v="-3.4329000000000001"/>
    <n v="87.084580000000003"/>
    <n v="129.755527"/>
    <n v="-42.670946999999998"/>
  </r>
  <r>
    <s v="2021 июн"/>
    <x v="4"/>
    <s v="ЦЗ-023"/>
    <x v="0"/>
    <x v="1"/>
    <n v="951"/>
    <s v="вода речная"/>
    <x v="6"/>
    <x v="6"/>
    <x v="1"/>
    <s v="основные"/>
    <s v="тыс.м3"/>
    <n v="952"/>
    <s v="ВОДА ОБОРОТ.К-С815"/>
    <x v="59"/>
    <x v="1"/>
    <s v="на технологию"/>
    <n v="92.566000000000003"/>
    <n v="71.152900000000002"/>
    <n v="21.4131"/>
    <n v="1150.59538"/>
    <n v="884.43054700000005"/>
    <n v="266.16483299999999"/>
  </r>
  <r>
    <s v="2021 июн"/>
    <x v="4"/>
    <s v="ЦЗ-023"/>
    <x v="0"/>
    <x v="1"/>
    <n v="951"/>
    <s v="вода речная"/>
    <x v="6"/>
    <x v="6"/>
    <x v="1"/>
    <s v="основные"/>
    <s v="тыс.м3"/>
    <n v="20042"/>
    <s v="ВОДА ОБОР.ТЕХНОЛОГ."/>
    <x v="60"/>
    <x v="1"/>
    <s v="на технологию"/>
    <n v="69.682000000000002"/>
    <n v="57.4816"/>
    <n v="12.2004"/>
    <n v="866.14725999999996"/>
    <n v="714.49628800000005"/>
    <n v="151.650972"/>
  </r>
  <r>
    <s v="2021 июн"/>
    <x v="4"/>
    <s v="ЦЗ-023"/>
    <x v="0"/>
    <x v="1"/>
    <n v="951"/>
    <s v="вода речная"/>
    <x v="6"/>
    <x v="6"/>
    <x v="1"/>
    <s v="основные"/>
    <s v="тыс.м3"/>
    <n v="28462"/>
    <s v="ТЕПЛ.ЭН.ТЕХН.КОТЕЛЬН"/>
    <x v="61"/>
    <x v="1"/>
    <s v="на технологию"/>
    <n v="11.643000000000001"/>
    <n v="11.5197"/>
    <n v="0.12330000000000001"/>
    <n v="144.72248999999999"/>
    <n v="143.18987100000001"/>
    <n v="1.5326190000000099"/>
  </r>
  <r>
    <s v="2021 июн"/>
    <x v="20"/>
    <s v="ЦЗ-026"/>
    <x v="1"/>
    <x v="0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0.28000000000000003"/>
    <n v="0.28000000000000003"/>
    <n v="0"/>
    <n v="3.4803999999999999"/>
    <n v="3.4803999999999999"/>
    <n v="0"/>
  </r>
  <r>
    <s v="2021 июн"/>
    <x v="6"/>
    <s v="ЦЗ-045"/>
    <x v="1"/>
    <x v="0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8"/>
    <n v="4"/>
    <n v="4"/>
    <n v="99.44"/>
    <n v="49.72"/>
    <n v="49.72"/>
  </r>
  <r>
    <s v="2021 июн"/>
    <x v="8"/>
    <s v="ЦЗ-056"/>
    <x v="0"/>
    <x v="1"/>
    <n v="951"/>
    <s v="вода речная"/>
    <x v="6"/>
    <x v="6"/>
    <x v="1"/>
    <s v="основные"/>
    <s v="тыс.м3"/>
    <n v="1971"/>
    <s v="К-ТА СОЛЯН.ИНГИБ.М.В"/>
    <x v="62"/>
    <x v="1"/>
    <s v="на технологию"/>
    <n v="0.25700000000000001"/>
    <n v="0.25719999999999998"/>
    <n v="-1.99999999999978E-4"/>
    <n v="3.1945100000000002"/>
    <n v="3.1969959999999999"/>
    <n v="-2.4859999999997302E-3"/>
  </r>
  <r>
    <s v="2021 июн"/>
    <x v="8"/>
    <s v="ЦЗ-056"/>
    <x v="0"/>
    <x v="1"/>
    <n v="951"/>
    <s v="вода речная"/>
    <x v="6"/>
    <x v="6"/>
    <x v="1"/>
    <s v="основные"/>
    <s v="тыс.м3"/>
    <n v="13536"/>
    <s v="МЕТИЛЕНХЛОРИД П/П"/>
    <x v="63"/>
    <x v="1"/>
    <s v="на технологию"/>
    <n v="1.07"/>
    <n v="1.1143000000000001"/>
    <n v="-4.4299999999999999E-2"/>
    <n v="13.3001"/>
    <n v="13.850749"/>
    <n v="-0.55064900000000006"/>
  </r>
  <r>
    <s v="2021 июн"/>
    <x v="8"/>
    <s v="ЦЗ-056"/>
    <x v="0"/>
    <x v="1"/>
    <n v="951"/>
    <s v="вода речная"/>
    <x v="6"/>
    <x v="6"/>
    <x v="1"/>
    <s v="основные"/>
    <s v="тыс.м3"/>
    <n v="13537"/>
    <s v="ХЛОРОФОРМ П/П"/>
    <x v="64"/>
    <x v="1"/>
    <s v="на технологию"/>
    <n v="1.1200000000000001"/>
    <n v="1.1671"/>
    <n v="-4.7099999999999899E-2"/>
    <n v="13.9216"/>
    <n v="14.507053000000001"/>
    <n v="-0.585452999999999"/>
  </r>
  <r>
    <s v="2021 июн"/>
    <x v="8"/>
    <s v="ЦЗ-056"/>
    <x v="0"/>
    <x v="1"/>
    <n v="951"/>
    <s v="вода речная"/>
    <x v="6"/>
    <x v="6"/>
    <x v="1"/>
    <s v="основные"/>
    <s v="тыс.м3"/>
    <n v="15791"/>
    <s v="К-ТА СОЛ.АБГАЗ.ОЧИЩ."/>
    <x v="65"/>
    <x v="1"/>
    <s v="на технологию"/>
    <n v="1.056"/>
    <n v="1.0993999999999999"/>
    <n v="-4.3399999999999897E-2"/>
    <n v="13.12608"/>
    <n v="13.665542"/>
    <n v="-0.539461999999999"/>
  </r>
  <r>
    <s v="2021 июн"/>
    <x v="8"/>
    <s v="ЦЗ-056"/>
    <x v="0"/>
    <x v="1"/>
    <n v="951"/>
    <s v="вода речная"/>
    <x v="6"/>
    <x v="6"/>
    <x v="1"/>
    <s v="основные"/>
    <s v="тыс.м3"/>
    <n v="27989"/>
    <s v="КИСЛОТА ИНГИБИР.М.Д"/>
    <x v="66"/>
    <x v="1"/>
    <s v="на технологию"/>
    <n v="7.4999999999999997E-2"/>
    <n v="7.4999999999999997E-2"/>
    <n v="0"/>
    <n v="0.93225000000000002"/>
    <n v="0.93225000000000002"/>
    <n v="0"/>
  </r>
  <r>
    <s v="2021 июн"/>
    <x v="8"/>
    <s v="ЦЗ-056"/>
    <x v="0"/>
    <x v="1"/>
    <n v="951"/>
    <s v="вода речная"/>
    <x v="6"/>
    <x v="6"/>
    <x v="1"/>
    <s v="основные"/>
    <s v="тыс.м3"/>
    <n v="30454"/>
    <s v="К-ТА.СОЛ.ИНГИБ.УЛУЧШ"/>
    <x v="67"/>
    <x v="1"/>
    <s v="на технологию"/>
    <n v="6.0000000000000001E-3"/>
    <n v="5.8999999999999999E-3"/>
    <n v="1E-4"/>
    <n v="7.4579999999999994E-2"/>
    <n v="7.3336999999999999E-2"/>
    <n v="1.243E-3"/>
  </r>
  <r>
    <s v="2021 июн"/>
    <x v="8"/>
    <s v="ЦЗ-056"/>
    <x v="0"/>
    <x v="1"/>
    <n v="951"/>
    <s v="вода речная"/>
    <x v="6"/>
    <x v="6"/>
    <x v="1"/>
    <s v="основные"/>
    <s v="тыс.м3"/>
    <n v="88347"/>
    <s v="КИСЛОТА ИНГИБМ. Д"/>
    <x v="68"/>
    <x v="1"/>
    <s v="на технологию"/>
    <n v="0.316"/>
    <n v="0.31590000000000001"/>
    <n v="9.9999999999989E-5"/>
    <n v="3.92788"/>
    <n v="3.9266369999999999"/>
    <n v="1.2429999999998601E-3"/>
  </r>
  <r>
    <s v="2021 июн"/>
    <x v="9"/>
    <s v="ЦЗ-061"/>
    <x v="0"/>
    <x v="0"/>
    <n v="951"/>
    <s v="вода речная"/>
    <x v="6"/>
    <x v="6"/>
    <x v="1"/>
    <s v="основные"/>
    <s v="тыс.м3"/>
    <n v="171"/>
    <s v="Гуанид Ф"/>
    <x v="23"/>
    <x v="1"/>
    <s v="на технологию"/>
    <n v="0.09"/>
    <n v="6.8999999999999999E-3"/>
    <n v="8.3099999999999993E-2"/>
    <n v="1.1187"/>
    <n v="8.5766999999999996E-2"/>
    <n v="1.0329330000000001"/>
  </r>
  <r>
    <s v="2021 июн"/>
    <x v="9"/>
    <s v="ЦЗ-061"/>
    <x v="0"/>
    <x v="0"/>
    <n v="951"/>
    <s v="вода речная"/>
    <x v="6"/>
    <x v="6"/>
    <x v="1"/>
    <s v="основные"/>
    <s v="тыс.м3"/>
    <n v="174"/>
    <s v="ДИФЕНИЛГУАН.ПОР.M.A"/>
    <x v="24"/>
    <x v="1"/>
    <s v="на технологию"/>
    <n v="0.29699999999999999"/>
    <n v="0.29699999999999999"/>
    <n v="0"/>
    <n v="3.69171"/>
    <n v="3.69171"/>
    <n v="0"/>
  </r>
  <r>
    <s v="2021 июн"/>
    <x v="9"/>
    <s v="ЦЗ-061"/>
    <x v="0"/>
    <x v="0"/>
    <n v="951"/>
    <s v="вода речная"/>
    <x v="6"/>
    <x v="6"/>
    <x v="1"/>
    <s v="основные"/>
    <s v="тыс.м3"/>
    <n v="63581"/>
    <s v="ДФГ ГРАН.УЛ.М.В(ЭКСП"/>
    <x v="27"/>
    <x v="1"/>
    <s v="на технологию"/>
    <n v="1.107"/>
    <n v="1.0770999999999999"/>
    <n v="2.9899999999999999E-2"/>
    <n v="13.760009999999999"/>
    <n v="13.388353"/>
    <n v="0.37165700000000002"/>
  </r>
  <r>
    <s v="2021 июн"/>
    <x v="9"/>
    <s v="ЦЗ-061"/>
    <x v="0"/>
    <x v="0"/>
    <n v="951"/>
    <s v="вода речная"/>
    <x v="6"/>
    <x v="6"/>
    <x v="1"/>
    <s v="основные"/>
    <s v="тыс.м3"/>
    <n v="66719"/>
    <s v="ДФГ ТЕХН.М.В(КОНТ)ВН"/>
    <x v="28"/>
    <x v="1"/>
    <s v="на технологию"/>
    <n v="0.41399999999999998"/>
    <n v="0.39600000000000002"/>
    <n v="1.7999999999999999E-2"/>
    <n v="5.14602"/>
    <n v="4.9222799999999998"/>
    <n v="0.223739999999999"/>
  </r>
  <r>
    <s v="2021 июн"/>
    <x v="9"/>
    <s v="ЦЗ-061"/>
    <x v="0"/>
    <x v="0"/>
    <n v="951"/>
    <s v="вода речная"/>
    <x v="6"/>
    <x v="6"/>
    <x v="1"/>
    <s v="основные"/>
    <s v="тыс.м3"/>
    <n v="74308"/>
    <s v="ДИФЕНИЛГУАНИДИН ТЕХН"/>
    <x v="29"/>
    <x v="1"/>
    <s v="на технологию"/>
    <n v="1.9750000000000001"/>
    <n v="1.9206000000000001"/>
    <n v="5.4399999999999997E-2"/>
    <n v="24.549250000000001"/>
    <n v="23.873058"/>
    <n v="0.67619200000000002"/>
  </r>
  <r>
    <s v="2021 июн"/>
    <x v="9"/>
    <s v="ЦЗ-061"/>
    <x v="0"/>
    <x v="0"/>
    <n v="951"/>
    <s v="вода речная"/>
    <x v="6"/>
    <x v="6"/>
    <x v="1"/>
    <s v="основные"/>
    <s v="тыс.м3"/>
    <n v="85369"/>
    <s v="ДФГ гран.уп.м.в(ЭКСП"/>
    <x v="30"/>
    <x v="1"/>
    <s v="на технологию"/>
    <n v="0.88200000000000001"/>
    <n v="0.8448"/>
    <n v="3.7199999999999997E-2"/>
    <n v="10.96326"/>
    <n v="10.500864"/>
    <n v="0.46239599999999997"/>
  </r>
  <r>
    <s v="2021 июн"/>
    <x v="9"/>
    <s v="ЦЗ-061"/>
    <x v="0"/>
    <x v="0"/>
    <n v="951"/>
    <s v="вода речная"/>
    <x v="6"/>
    <x v="6"/>
    <x v="1"/>
    <s v="основные"/>
    <s v="тыс.м3"/>
    <n v="88221"/>
    <s v="ДФГ ГРАН.УЛ.М.В(ЭКСП"/>
    <x v="31"/>
    <x v="1"/>
    <s v="на технологию"/>
    <n v="0.59499999999999997"/>
    <n v="0.57020000000000004"/>
    <n v="2.4799999999999899E-2"/>
    <n v="7.3958500000000003"/>
    <n v="7.0875859999999999"/>
    <n v="0.30826399999999898"/>
  </r>
  <r>
    <s v="2021 июн"/>
    <x v="9"/>
    <s v="ЦЗ-061"/>
    <x v="0"/>
    <x v="0"/>
    <n v="951"/>
    <s v="вода речная"/>
    <x v="6"/>
    <x v="6"/>
    <x v="1"/>
    <s v="основные"/>
    <s v="тыс.м3"/>
    <n v="88296"/>
    <s v="ДФГ ТЕХН.М.В(КОНТ)"/>
    <x v="32"/>
    <x v="1"/>
    <s v="на технологию"/>
    <n v="0.871"/>
    <n v="0.87119999999999997"/>
    <n v="-1.99999999999978E-4"/>
    <n v="10.82653"/>
    <n v="10.829015999999999"/>
    <n v="-2.4859999999997302E-3"/>
  </r>
  <r>
    <s v="2021 июн"/>
    <x v="10"/>
    <s v="ЦЗ-062"/>
    <x v="0"/>
    <x v="0"/>
    <n v="951"/>
    <s v="вода речная"/>
    <x v="6"/>
    <x v="6"/>
    <x v="1"/>
    <s v="основные"/>
    <s v="тыс.м3"/>
    <n v="66742"/>
    <s v="МОДИФИКАТОР ДНС."/>
    <x v="4"/>
    <x v="1"/>
    <s v="на технологию"/>
    <n v="2.1999999999999999E-2"/>
    <n v="2.1999999999999999E-2"/>
    <n v="0"/>
    <n v="0.27345999999999998"/>
    <n v="0.27345999999999998"/>
    <n v="0"/>
  </r>
  <r>
    <s v="2021 июн"/>
    <x v="10"/>
    <s v="ЦЗ-062"/>
    <x v="0"/>
    <x v="0"/>
    <n v="951"/>
    <s v="вода речная"/>
    <x v="6"/>
    <x v="6"/>
    <x v="1"/>
    <s v="основные"/>
    <s v="тыс.м3"/>
    <n v="66746"/>
    <s v="КАТАЛИЗАТОР М.ПФ"/>
    <x v="5"/>
    <x v="1"/>
    <s v="на технологию"/>
    <n v="4.2999999999999997E-2"/>
    <n v="4.3200000000000002E-2"/>
    <n v="-2.00000000000006E-4"/>
    <n v="0.53449000000000002"/>
    <n v="0.53697600000000001"/>
    <n v="-2.4860000000000702E-3"/>
  </r>
  <r>
    <s v="2021 июн"/>
    <x v="10"/>
    <s v="ЦЗ-062"/>
    <x v="0"/>
    <x v="0"/>
    <n v="951"/>
    <s v="вода речная"/>
    <x v="6"/>
    <x v="6"/>
    <x v="1"/>
    <s v="основные"/>
    <s v="тыс.м3"/>
    <n v="74631"/>
    <s v="МЯГЧИТЕЛЬ - 2"/>
    <x v="34"/>
    <x v="1"/>
    <s v="на технологию"/>
    <n v="1.9350000000000001"/>
    <n v="3"/>
    <n v="-1.0649999999999999"/>
    <n v="24.052050000000001"/>
    <n v="37.29"/>
    <n v="-13.23795"/>
  </r>
  <r>
    <s v="2021 июн"/>
    <x v="12"/>
    <s v="ЦЗ-081"/>
    <x v="1"/>
    <x v="0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0"/>
    <n v="0.13"/>
    <n v="-0.13"/>
    <n v="0"/>
    <n v="1.6158999999999999"/>
    <n v="-1.6158999999999999"/>
  </r>
  <r>
    <s v="2021 июн"/>
    <x v="12"/>
    <s v="ЦЗ-081"/>
    <x v="1"/>
    <x v="0"/>
    <n v="951"/>
    <s v="вода речная"/>
    <x v="6"/>
    <x v="6"/>
    <x v="1"/>
    <s v="основные"/>
    <s v="тыс.м3"/>
    <n v="64296"/>
    <s v="УСЛУГА ПО ПЕРЕДАЧЕ"/>
    <x v="69"/>
    <x v="1"/>
    <s v="на технологию"/>
    <n v="2.7E-2"/>
    <n v="2.75E-2"/>
    <n v="-5.0000000000000001E-4"/>
    <n v="0.33561000000000002"/>
    <n v="0.34182499999999999"/>
    <n v="-6.2150000000000096E-3"/>
  </r>
  <r>
    <s v="2021 июн"/>
    <x v="14"/>
    <s v="ЦЗ-110"/>
    <x v="0"/>
    <x v="1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23.77"/>
    <n v="23.77"/>
    <n v="0"/>
    <n v="295.46109999999999"/>
    <n v="295.46109999999999"/>
    <n v="0"/>
  </r>
  <r>
    <s v="2021 июн"/>
    <x v="24"/>
    <s v="ЦЗ-114"/>
    <x v="0"/>
    <x v="0"/>
    <n v="951"/>
    <s v="вода речная"/>
    <x v="6"/>
    <x v="6"/>
    <x v="1"/>
    <s v="основные"/>
    <s v="тыс.м3"/>
    <n v="1549"/>
    <s v="ТРАНСП.ХОЗФЕК.СТОК."/>
    <x v="70"/>
    <x v="1"/>
    <s v="на технологию"/>
    <n v="1.054"/>
    <n v="1.0483"/>
    <n v="5.7000000000000401E-3"/>
    <n v="13.10122"/>
    <n v="13.030369"/>
    <n v="7.0851000000000497E-2"/>
  </r>
  <r>
    <s v="2021 июн"/>
    <x v="24"/>
    <s v="ЦЗ-114"/>
    <x v="0"/>
    <x v="0"/>
    <n v="951"/>
    <s v="вода речная"/>
    <x v="6"/>
    <x v="6"/>
    <x v="1"/>
    <s v="основные"/>
    <s v="тыс.м3"/>
    <n v="1550"/>
    <s v="ТРАНСП.ЛИВН.СТОКОВ"/>
    <x v="71"/>
    <x v="1"/>
    <s v="на технологию"/>
    <n v="8.0000000000000002E-3"/>
    <n v="7.6E-3"/>
    <n v="4.0000000000000002E-4"/>
    <n v="9.9440000000000001E-2"/>
    <n v="9.4467999999999996E-2"/>
    <n v="4.9719999999999999E-3"/>
  </r>
  <r>
    <s v="2021 июн"/>
    <x v="24"/>
    <s v="ЦЗ-114"/>
    <x v="0"/>
    <x v="0"/>
    <n v="951"/>
    <s v="вода речная"/>
    <x v="6"/>
    <x v="6"/>
    <x v="1"/>
    <s v="основные"/>
    <s v="тыс.м3"/>
    <n v="1644"/>
    <s v="ПРОМ.СТОКИ БЕЗ НЕЙТР"/>
    <x v="72"/>
    <x v="1"/>
    <s v="на технологию"/>
    <n v="0.93799999999999994"/>
    <n v="0.93300000000000005"/>
    <n v="4.9999999999998899E-3"/>
    <n v="11.65934"/>
    <n v="11.597189999999999"/>
    <n v="6.2149999999998699E-2"/>
  </r>
  <r>
    <s v="2021 июн"/>
    <x v="16"/>
    <s v="ЦЗ-501"/>
    <x v="0"/>
    <x v="1"/>
    <n v="951"/>
    <s v="вода речная"/>
    <x v="6"/>
    <x v="6"/>
    <x v="1"/>
    <s v="основные"/>
    <s v="тыс.м3"/>
    <n v="934"/>
    <s v="ВОДА ОБОРОТН.К-С536"/>
    <x v="73"/>
    <x v="1"/>
    <s v="на технологию"/>
    <n v="40.109000000000002"/>
    <n v="48.995399999999997"/>
    <n v="-8.8863999999999894"/>
    <n v="498.55486999999999"/>
    <n v="609.01282200000003"/>
    <n v="-110.45795200000001"/>
  </r>
  <r>
    <s v="2021 июн"/>
    <x v="0"/>
    <s v="ЦЗ-002"/>
    <x v="0"/>
    <x v="0"/>
    <n v="952"/>
    <s v="вода оборотная к815"/>
    <x v="7"/>
    <x v="7"/>
    <x v="0"/>
    <s v="основные"/>
    <s v="тыс.м3"/>
    <n v="1068"/>
    <s v="КИСЛОТА СЕРН(ИЗ ОЛЕУ"/>
    <x v="74"/>
    <x v="1"/>
    <s v="на технологию"/>
    <n v="0.03"/>
    <n v="2.98E-2"/>
    <n v="1.9999999999999901E-4"/>
    <n v="2.347385448E-2"/>
    <n v="2.3317362116800001E-2"/>
    <n v="1.5649236319999901E-4"/>
  </r>
  <r>
    <s v="2021 июн"/>
    <x v="0"/>
    <s v="ЦЗ-002"/>
    <x v="0"/>
    <x v="0"/>
    <n v="952"/>
    <s v="вода оборотная к815"/>
    <x v="7"/>
    <x v="7"/>
    <x v="0"/>
    <s v="основные"/>
    <s v="тыс.м3"/>
    <n v="20135"/>
    <s v="ПОЛИАМИН М.Б"/>
    <x v="75"/>
    <x v="1"/>
    <s v="на технологию"/>
    <n v="1.994"/>
    <n v="1.9938"/>
    <n v="1.99999999999978E-4"/>
    <n v="1.5602288611040001"/>
    <n v="1.5600723687408"/>
    <n v="1.5649236319998299E-4"/>
  </r>
  <r>
    <s v="2021 июн"/>
    <x v="0"/>
    <s v="ЦЗ-002"/>
    <x v="0"/>
    <x v="0"/>
    <n v="952"/>
    <s v="вода оборотная к815"/>
    <x v="7"/>
    <x v="7"/>
    <x v="0"/>
    <s v="основные"/>
    <s v="тыс.м3"/>
    <n v="30325"/>
    <s v="НОВАНТОКС (100%)"/>
    <x v="76"/>
    <x v="1"/>
    <s v="на технологию"/>
    <n v="25.939"/>
    <n v="29.1965"/>
    <n v="-3.2574999999999998"/>
    <n v="20.296277045223999"/>
    <n v="22.845146410843999"/>
    <n v="-2.5488693656199999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153"/>
    <s v="КРЕМ.ЛАК КО-075(ЦИСТ"/>
    <x v="77"/>
    <x v="1"/>
    <s v="на технологию"/>
    <n v="0.28199999999999997"/>
    <n v="0.249"/>
    <n v="3.3000000000000002E-2"/>
    <n v="0.220654232112"/>
    <n v="0.19483299218399999"/>
    <n v="2.5821239927999999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528"/>
    <s v="КРЕМ.ЛАК КО-921"/>
    <x v="51"/>
    <x v="1"/>
    <s v="на технологию"/>
    <n v="1.39"/>
    <n v="1.2275"/>
    <n v="0.16250000000000001"/>
    <n v="1.08762192424"/>
    <n v="0.96047187913999998"/>
    <n v="0.1271500451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572"/>
    <s v="ТРИХЛОРСИЛ.М.А(ЭКСП)"/>
    <x v="8"/>
    <x v="1"/>
    <s v="на технологию"/>
    <n v="32.029000000000003"/>
    <n v="28.29"/>
    <n v="3.7389999999999999"/>
    <n v="25.061469504664"/>
    <n v="22.135844774639999"/>
    <n v="2.9256247300239999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613"/>
    <s v="ТРИХЛОРСИЛАН-КОНД МВ"/>
    <x v="9"/>
    <x v="1"/>
    <s v="на технологию"/>
    <n v="17.198"/>
    <n v="15.1905"/>
    <n v="2.0074999999999998"/>
    <n v="13.456778311568"/>
    <n v="11.885986215948"/>
    <n v="1.5707920956200001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614"/>
    <s v="4-ХЛОРИС КРЕМН-НАРАБ"/>
    <x v="10"/>
    <x v="1"/>
    <s v="на технологию"/>
    <n v="18.091999999999999"/>
    <n v="15.98"/>
    <n v="2.1120000000000001"/>
    <n v="14.156299175072"/>
    <n v="12.50373981968"/>
    <n v="1.6525593553919999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619"/>
    <s v="СМОЛА134-276(Р-Р)"/>
    <x v="52"/>
    <x v="1"/>
    <s v="на технологию"/>
    <n v="1.056"/>
    <n v="0.93240000000000001"/>
    <n v="0.1236"/>
    <n v="0.82627967769599997"/>
    <n v="0.72956739723840003"/>
    <n v="9.6712280457599997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944"/>
    <s v="ПЛАНИРУЕМОЕ ПОТРЕБЛ."/>
    <x v="0"/>
    <x v="0"/>
    <s v="общецеховые"/>
    <n v="23"/>
    <n v="23"/>
    <n v="0"/>
    <n v="17.996621768000001"/>
    <n v="17.996621768000001"/>
    <n v="0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1015"/>
    <s v="ЛАК КО-916К М.А И Б"/>
    <x v="53"/>
    <x v="1"/>
    <s v="на технологию"/>
    <n v="1.071"/>
    <n v="0.94579999999999997"/>
    <n v="0.12520000000000001"/>
    <n v="0.83801660493600005"/>
    <n v="0.74005238557279995"/>
    <n v="9.7964219363200003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8804"/>
    <s v="ФЕНИЛТРИХЛОРСИЛАН(ЭК"/>
    <x v="11"/>
    <x v="1"/>
    <s v="на технологию"/>
    <n v="20.239999999999998"/>
    <n v="17.876999999999999"/>
    <n v="2.363"/>
    <n v="15.83702715584"/>
    <n v="13.988069884632001"/>
    <n v="1.848957271208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8991"/>
    <s v="ЛАК КО-915 К/ОРГ.М.Б"/>
    <x v="54"/>
    <x v="1"/>
    <s v="на технологию"/>
    <n v="1.1850000000000001"/>
    <n v="1.0464"/>
    <n v="0.1386"/>
    <n v="0.92721725196000004"/>
    <n v="0.81876804426240002"/>
    <n v="0.1084492076976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20327"/>
    <s v="ФТХС-СЫРЕЦ М.А"/>
    <x v="12"/>
    <x v="1"/>
    <s v="на технологию"/>
    <n v="27.16"/>
    <n v="23.988900000000001"/>
    <n v="3.1711"/>
    <n v="21.251662922560001"/>
    <n v="18.770398257842398"/>
    <n v="2.4812646647176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30356"/>
    <s v="ЛАК КРЕМНИЙОРГ.ЭЛЕКТ"/>
    <x v="55"/>
    <x v="1"/>
    <s v="на технологию"/>
    <n v="0.84599999999999997"/>
    <n v="0.74680000000000002"/>
    <n v="9.9199999999999997E-2"/>
    <n v="0.66196269633600002"/>
    <n v="0.58434248418879997"/>
    <n v="7.7620212147199996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30633"/>
    <s v="ХЛОРБЕНЗОЛ (ТОВАР)"/>
    <x v="13"/>
    <x v="1"/>
    <s v="на технологию"/>
    <n v="0.121"/>
    <n v="0.10680000000000001"/>
    <n v="1.4200000000000001E-2"/>
    <n v="9.4677879736000004E-2"/>
    <n v="8.3566921948799999E-2"/>
    <n v="1.1110957787200001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39498"/>
    <s v="СМОЛА134-276(Р-Р)"/>
    <x v="56"/>
    <x v="1"/>
    <s v="на технологию"/>
    <n v="0.71299999999999997"/>
    <n v="0.63"/>
    <n v="8.3000000000000004E-2"/>
    <n v="0.55789527480800005"/>
    <n v="0.49295094408000001"/>
    <n v="6.4944330728000002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89220"/>
    <s v="ХЛОРБЕНЗОЛ ТЕХН.С.1"/>
    <x v="14"/>
    <x v="1"/>
    <s v="на технологию"/>
    <n v="13.319000000000001"/>
    <n v="11.763999999999999"/>
    <n v="1.5549999999999999"/>
    <n v="10.421608927304"/>
    <n v="9.2048808034240004"/>
    <n v="1.2167281238800001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94008"/>
    <s v="КРЕМ.ЛАК КО-075(ЭКС)"/>
    <x v="78"/>
    <x v="1"/>
    <s v="на технологию"/>
    <n v="5.6000000000000001E-2"/>
    <n v="4.9799999999999997E-2"/>
    <n v="6.1999999999999998E-3"/>
    <n v="4.3817861696E-2"/>
    <n v="3.8966598436799997E-2"/>
    <n v="4.8512632591999998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220"/>
    <s v="СМОЛА ПМФС(РАСТВОР)"/>
    <x v="79"/>
    <x v="1"/>
    <s v="на технологию"/>
    <n v="27.826000000000001"/>
    <n v="28"/>
    <n v="-0.17399999999999899"/>
    <n v="21.772782492015999"/>
    <n v="21.908930848000001"/>
    <n v="-0.13614835598399999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629"/>
    <s v="ЭТИЛСИЛИКАТ-40"/>
    <x v="15"/>
    <x v="1"/>
    <s v="на технологию"/>
    <n v="9.1430000000000007"/>
    <n v="9.1999999999999993"/>
    <n v="-5.69999999999986E-2"/>
    <n v="7.154048383688"/>
    <n v="7.1986487072000003"/>
    <n v="-4.4600323511998899E-2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636"/>
    <s v="ЖИД-ТЬ ГКЖ-11Н(БОЧК)"/>
    <x v="80"/>
    <x v="1"/>
    <s v="на технологию"/>
    <n v="0.89400000000000002"/>
    <n v="0.9"/>
    <n v="-6.0000000000000097E-3"/>
    <n v="0.699520863504"/>
    <n v="0.70421563440000001"/>
    <n v="-4.6947708959999999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654"/>
    <s v="СМОЛА 139-297"/>
    <x v="81"/>
    <x v="1"/>
    <s v="на технологию"/>
    <n v="9.5399999999999991"/>
    <n v="9.6"/>
    <n v="-6.0000000000000497E-2"/>
    <n v="7.4646857246399998"/>
    <n v="7.5116334336000001"/>
    <n v="-4.6947708960000403E-2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1035"/>
    <s v="ТЕТРАЭТОКСИСИЛ.(СЫРЕ"/>
    <x v="16"/>
    <x v="1"/>
    <s v="на технологию"/>
    <n v="12.853999999999999"/>
    <n v="12.9343"/>
    <n v="-8.0300000000001107E-2"/>
    <n v="10.057764182864"/>
    <n v="10.120595866688801"/>
    <n v="-6.2831683824800894E-2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12842"/>
    <s v="ЖИДКОСТЬ ГКЖ-11Н"/>
    <x v="82"/>
    <x v="1"/>
    <s v="на технологию"/>
    <n v="0.745"/>
    <n v="0.75"/>
    <n v="-5.0000000000000001E-3"/>
    <n v="0.58293405292"/>
    <n v="0.58684636199999995"/>
    <n v="-3.9123090799999998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20108"/>
    <s v="ФЕНИЛЭТОКСИСИЛОКС-50"/>
    <x v="17"/>
    <x v="1"/>
    <s v="на технологию"/>
    <n v="0.34399999999999997"/>
    <n v="0.3463"/>
    <n v="-2.3000000000000199E-3"/>
    <n v="0.26916686470399998"/>
    <n v="0.27096652688079997"/>
    <n v="-1.79966217680002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22612"/>
    <s v="ТЕТРАЭТОКСИСИЛАН М.А"/>
    <x v="18"/>
    <x v="1"/>
    <s v="на технологию"/>
    <n v="0.44800000000000001"/>
    <n v="0.45029999999999998"/>
    <n v="-2.29999999999997E-3"/>
    <n v="0.350542893568"/>
    <n v="0.3523425557448"/>
    <n v="-1.7996621767999801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30139"/>
    <s v="ЖИДК.ГКЖ-11К"/>
    <x v="83"/>
    <x v="1"/>
    <s v="на технологию"/>
    <n v="81.206000000000003"/>
    <n v="81.712000000000003"/>
    <n v="-0.50600000000000001"/>
    <n v="63.540594230095998"/>
    <n v="63.936519908991997"/>
    <n v="-0.395925678896"/>
  </r>
  <r>
    <s v="2021 июн"/>
    <x v="3"/>
    <s v="ЦЗ-019"/>
    <x v="0"/>
    <x v="0"/>
    <n v="952"/>
    <s v="вода оборотная к815"/>
    <x v="7"/>
    <x v="7"/>
    <x v="0"/>
    <s v="основные"/>
    <s v="тыс.м3"/>
    <n v="58673"/>
    <s v="ПРИСАДКА ЦД-7"/>
    <x v="84"/>
    <x v="1"/>
    <s v="на технологию"/>
    <n v="3.2519999999999998"/>
    <n v="3.45"/>
    <n v="-0.19800000000000001"/>
    <n v="2.5445658256320001"/>
    <n v="2.6994932652000001"/>
    <n v="-0.15492743956800001"/>
  </r>
  <r>
    <s v="2021 июн"/>
    <x v="3"/>
    <s v="ЦЗ-019"/>
    <x v="0"/>
    <x v="0"/>
    <n v="952"/>
    <s v="вода оборотная к815"/>
    <x v="7"/>
    <x v="7"/>
    <x v="0"/>
    <s v="основные"/>
    <s v="тыс.м3"/>
    <n v="66394"/>
    <s v="ПРИСАДКА ЦД-7НЧ"/>
    <x v="85"/>
    <x v="1"/>
    <s v="на технологию"/>
    <n v="0.52500000000000002"/>
    <n v="0.52500000000000002"/>
    <n v="0"/>
    <n v="0.41079245339999998"/>
    <n v="0.41079245339999998"/>
    <n v="0"/>
  </r>
  <r>
    <s v="2021 июн"/>
    <x v="3"/>
    <s v="ЦЗ-019"/>
    <x v="0"/>
    <x v="0"/>
    <n v="952"/>
    <s v="вода оборотная к815"/>
    <x v="7"/>
    <x v="7"/>
    <x v="0"/>
    <s v="основные"/>
    <s v="тыс.м3"/>
    <n v="83759"/>
    <s v="ФЛОТОРЕАГЕНТ БТФСУПЕ"/>
    <x v="1"/>
    <x v="1"/>
    <s v="на технологию"/>
    <n v="3.2229999999999999"/>
    <n v="3.2231999999999998"/>
    <n v="-1.99999999999978E-4"/>
    <n v="2.5218744329680001"/>
    <n v="2.5220309253312001"/>
    <n v="-1.5649236319998299E-4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694"/>
    <s v="АЗОТ ГАЗООБР ПОВ ЧИС"/>
    <x v="86"/>
    <x v="1"/>
    <s v="на технологию"/>
    <n v="71.531000000000006"/>
    <n v="75.551000000000002"/>
    <n v="-4.0199999999999996"/>
    <n v="55.970276160296002"/>
    <n v="59.115772660616003"/>
    <n v="-3.1454965003200002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695"/>
    <s v="КИСЛОРОД ГАЗООБР.ТЕХ"/>
    <x v="87"/>
    <x v="1"/>
    <s v="на технологию"/>
    <n v="197.11199999999999"/>
    <n v="208.19049999999999"/>
    <n v="-11.0785"/>
    <n v="154.23261347539199"/>
    <n v="162.90111670394799"/>
    <n v="-8.6685032285559895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937"/>
    <s v="ХОЛОД-20ГР КРП665"/>
    <x v="88"/>
    <x v="1"/>
    <s v="на технологию"/>
    <n v="820.63"/>
    <n v="866.75199999999995"/>
    <n v="-46.122"/>
    <n v="642.11164006408001"/>
    <n v="678.20034394163201"/>
    <n v="-36.088703877552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958"/>
    <s v="ВОЗДУХ ТЕХНОЛОГИЧЕСК"/>
    <x v="89"/>
    <x v="1"/>
    <s v="на технологию"/>
    <n v="129.828"/>
    <n v="137.12479999999999"/>
    <n v="-7.2967999999999904"/>
    <n v="101.585452647648"/>
    <n v="107.294920026637"/>
    <n v="-5.7094673789887898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962"/>
    <s v="ХОЛОД-10ГР КРП665"/>
    <x v="90"/>
    <x v="1"/>
    <s v="на технологию"/>
    <n v="827.47299999999996"/>
    <n v="873.97919999999999"/>
    <n v="-46.5062"/>
    <n v="647.46602627096797"/>
    <n v="683.85535197822696"/>
    <n v="-36.389325707259196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997"/>
    <s v="ВОЗДУХ НА КИП И А"/>
    <x v="91"/>
    <x v="1"/>
    <s v="на технологию"/>
    <n v="86.78"/>
    <n v="91.657600000000002"/>
    <n v="-4.8776000000000002"/>
    <n v="67.902036392479999"/>
    <n v="71.718572146201595"/>
    <n v="-3.8165357537215998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1375"/>
    <s v="КИСЛОРОД ЖИДКИЙ"/>
    <x v="92"/>
    <x v="1"/>
    <s v="на технологию"/>
    <n v="12.441000000000001"/>
    <n v="13.14"/>
    <n v="-0.69899999999999995"/>
    <n v="9.7346074528560003"/>
    <n v="10.281548262239999"/>
    <n v="-0.54694080938400003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16155"/>
    <s v="ВЫРАБ.НЕОСУШ.ВОЗДУХА"/>
    <x v="93"/>
    <x v="1"/>
    <s v="на технологию"/>
    <n v="0.307"/>
    <n v="0.32469999999999999"/>
    <n v="-1.77E-2"/>
    <n v="0.24021577751199999"/>
    <n v="0.2540653516552"/>
    <n v="-1.38495741432E-2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32953"/>
    <s v="АЗОТ ЖИД. НЕКОНДИЦ."/>
    <x v="94"/>
    <x v="1"/>
    <s v="на технологию"/>
    <n v="1E-3"/>
    <n v="1E-3"/>
    <n v="0"/>
    <n v="7.8246181600000002E-4"/>
    <n v="7.8246181600000002E-4"/>
    <n v="0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13536"/>
    <s v="МЕТИЛЕНХЛОРИД П/П"/>
    <x v="63"/>
    <x v="1"/>
    <s v="на технологию"/>
    <n v="522.55899999999997"/>
    <n v="522.35360000000003"/>
    <n v="0.20539999999994099"/>
    <n v="408.88246410714402"/>
    <n v="408.72174645013803"/>
    <n v="0.16071765700635299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13537"/>
    <s v="ХЛОРОФОРМ П/П"/>
    <x v="64"/>
    <x v="1"/>
    <s v="на технологию"/>
    <n v="439.815"/>
    <n v="439.64229999999998"/>
    <n v="0.17270000000002"/>
    <n v="344.13844360403999"/>
    <n v="344.00331244841698"/>
    <n v="0.13513115562321601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15791"/>
    <s v="К-ТА СОЛ.АБГАЗ.ОЧИЩ."/>
    <x v="65"/>
    <x v="1"/>
    <s v="на технологию"/>
    <n v="109.991"/>
    <n v="109.9474"/>
    <n v="4.3599999999997897E-2"/>
    <n v="86.063757603656001"/>
    <n v="86.029642268478398"/>
    <n v="3.4115335177598301E-2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19865"/>
    <s v="Хлороформ (из сырца)"/>
    <x v="95"/>
    <x v="1"/>
    <s v="на технологию"/>
    <n v="9.4369999999999994"/>
    <n v="9.4336000000000002"/>
    <n v="3.3999999999991802E-3"/>
    <n v="7.3840921575919998"/>
    <n v="7.3814317874175996"/>
    <n v="2.66037017439936E-3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75798"/>
    <s v="ОЧИЩ.ПРИРОД.ГАЗ"/>
    <x v="96"/>
    <x v="1"/>
    <s v="на технологию"/>
    <n v="85.197999999999993"/>
    <n v="85.1648"/>
    <n v="3.31999999999937E-2"/>
    <n v="66.664181799567999"/>
    <n v="66.638204067276803"/>
    <n v="2.5977732291195099E-2"/>
  </r>
  <r>
    <s v="2021 июн"/>
    <x v="9"/>
    <s v="ЦЗ-061"/>
    <x v="0"/>
    <x v="0"/>
    <n v="952"/>
    <s v="вода оборотная к815"/>
    <x v="7"/>
    <x v="7"/>
    <x v="0"/>
    <s v="основные"/>
    <s v="тыс.м3"/>
    <n v="244"/>
    <s v="4-Нитробенз.к-та пор"/>
    <x v="25"/>
    <x v="1"/>
    <s v="на технологию"/>
    <n v="1.5229999999999999"/>
    <n v="1.5225"/>
    <n v="4.9999999999994504E-4"/>
    <n v="1.191689345768"/>
    <n v="1.1912981148599999"/>
    <n v="3.9123090799995702E-4"/>
  </r>
  <r>
    <s v="2021 июн"/>
    <x v="9"/>
    <s v="ЦЗ-061"/>
    <x v="0"/>
    <x v="0"/>
    <n v="952"/>
    <s v="вода оборотная к815"/>
    <x v="7"/>
    <x v="7"/>
    <x v="0"/>
    <s v="основные"/>
    <s v="тыс.м3"/>
    <n v="66214"/>
    <s v="Р-Р П-НБХ В Х/БЕНЗ."/>
    <x v="3"/>
    <x v="1"/>
    <s v="на технологию"/>
    <n v="7.931"/>
    <n v="7.931"/>
    <n v="0"/>
    <n v="6.2057046626960002"/>
    <n v="6.2057046626960002"/>
    <n v="0"/>
  </r>
  <r>
    <s v="2021 июн"/>
    <x v="9"/>
    <s v="ЦЗ-061"/>
    <x v="0"/>
    <x v="0"/>
    <n v="952"/>
    <s v="вода оборотная к815"/>
    <x v="7"/>
    <x v="7"/>
    <x v="0"/>
    <s v="основные"/>
    <s v="тыс.м3"/>
    <n v="75153"/>
    <s v="ПАРАФИНЫ ХЛОРИРОВАНН"/>
    <x v="97"/>
    <x v="1"/>
    <s v="на технологию"/>
    <n v="15.478999999999999"/>
    <n v="15.478999999999999"/>
    <n v="0"/>
    <n v="12.111726449863999"/>
    <n v="12.111726449863999"/>
    <n v="0"/>
  </r>
  <r>
    <s v="2021 июн"/>
    <x v="10"/>
    <s v="ЦЗ-062"/>
    <x v="0"/>
    <x v="0"/>
    <n v="952"/>
    <s v="вода оборотная к815"/>
    <x v="7"/>
    <x v="7"/>
    <x v="0"/>
    <s v="основные"/>
    <s v="тыс.м3"/>
    <n v="23975"/>
    <s v="ХЛОРБЕНЗОЛ ТЕХ.С.1(О"/>
    <x v="33"/>
    <x v="1"/>
    <s v="на технологию"/>
    <n v="0.21"/>
    <n v="0.21"/>
    <n v="0"/>
    <n v="0.16431698136"/>
    <n v="0.16431698136"/>
    <n v="0"/>
  </r>
  <r>
    <s v="2021 июн"/>
    <x v="10"/>
    <s v="ЦЗ-062"/>
    <x v="0"/>
    <x v="0"/>
    <n v="952"/>
    <s v="вода оборотная к815"/>
    <x v="7"/>
    <x v="7"/>
    <x v="0"/>
    <s v="основные"/>
    <s v="тыс.м3"/>
    <n v="66742"/>
    <s v="МОДИФИКАТОР ДНС."/>
    <x v="4"/>
    <x v="1"/>
    <s v="на технологию"/>
    <n v="0.26400000000000001"/>
    <n v="0.26400000000000001"/>
    <n v="0"/>
    <n v="0.20656991942399999"/>
    <n v="0.20656991942399999"/>
    <n v="0"/>
  </r>
  <r>
    <s v="2021 июн"/>
    <x v="10"/>
    <s v="ЦЗ-062"/>
    <x v="0"/>
    <x v="0"/>
    <n v="952"/>
    <s v="вода оборотная к815"/>
    <x v="7"/>
    <x v="7"/>
    <x v="0"/>
    <s v="основные"/>
    <s v="тыс.м3"/>
    <n v="66746"/>
    <s v="КАТАЛИЗАТОР М.ПФ"/>
    <x v="5"/>
    <x v="1"/>
    <s v="на технологию"/>
    <n v="1.4999999999999999E-2"/>
    <n v="1.54E-2"/>
    <n v="-4.0000000000000099E-4"/>
    <n v="1.173692724E-2"/>
    <n v="1.20499119664E-2"/>
    <n v="-3.1298472640000101E-4"/>
  </r>
  <r>
    <s v="2021 июн"/>
    <x v="10"/>
    <s v="ЦЗ-062"/>
    <x v="0"/>
    <x v="0"/>
    <n v="952"/>
    <s v="вода оборотная к815"/>
    <x v="7"/>
    <x v="7"/>
    <x v="0"/>
    <s v="основные"/>
    <s v="тыс.м3"/>
    <n v="74631"/>
    <s v="МЯГЧИТЕЛЬ - 2"/>
    <x v="34"/>
    <x v="1"/>
    <s v="на технологию"/>
    <n v="300"/>
    <n v="300"/>
    <n v="0"/>
    <n v="234.7385448"/>
    <n v="234.7385448"/>
    <n v="0"/>
  </r>
  <r>
    <s v="2021 июн"/>
    <x v="22"/>
    <s v="ЦЗ-070"/>
    <x v="0"/>
    <x v="1"/>
    <n v="952"/>
    <s v="вода оборотная к815"/>
    <x v="7"/>
    <x v="7"/>
    <x v="0"/>
    <s v="основные"/>
    <s v="тыс.м3"/>
    <n v="20619"/>
    <s v="КАЛЬЦИЯ ГИПОХЛОРИТ"/>
    <x v="48"/>
    <x v="1"/>
    <s v="на технологию"/>
    <n v="2.3849999999999998"/>
    <n v="1.6882999999999999"/>
    <n v="0.69669999999999999"/>
    <n v="1.8661714311599999"/>
    <n v="1.3210302839528001"/>
    <n v="0.54514114720719997"/>
  </r>
  <r>
    <s v="2021 июн"/>
    <x v="22"/>
    <s v="ЦЗ-070"/>
    <x v="0"/>
    <x v="1"/>
    <n v="952"/>
    <s v="вода оборотная к815"/>
    <x v="7"/>
    <x v="7"/>
    <x v="0"/>
    <s v="основные"/>
    <s v="тыс.м3"/>
    <n v="82368"/>
    <s v="КАЛЬЦИЯ ГИПОХЛОРИТ"/>
    <x v="49"/>
    <x v="1"/>
    <s v="на технологию"/>
    <n v="24.670999999999999"/>
    <n v="17.465800000000002"/>
    <n v="7.2051999999999996"/>
    <n v="19.304115462536"/>
    <n v="13.666321585892801"/>
    <n v="5.6377938766432001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188"/>
    <s v="НАТР ЕДКИЙ М РД С.1"/>
    <x v="98"/>
    <x v="1"/>
    <s v="на технологию"/>
    <n v="184.38"/>
    <n v="184.375"/>
    <n v="4.9999999999954499E-3"/>
    <n v="144.27030963408001"/>
    <n v="144.26639732500001"/>
    <n v="3.9123090799964401E-3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193"/>
    <s v="ХЛОР ЖИДКИЙ СОРТ ВЫС"/>
    <x v="35"/>
    <x v="1"/>
    <s v="на технологию"/>
    <n v="229.6"/>
    <n v="229.6"/>
    <n v="0"/>
    <n v="179.6532329536"/>
    <n v="179.6532329536"/>
    <n v="0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195"/>
    <s v="ХЛОР ЖИДК.В КОНТЕЙН."/>
    <x v="99"/>
    <x v="1"/>
    <s v="на технологию"/>
    <n v="3.34"/>
    <n v="3.3403999999999998"/>
    <n v="-3.99999999999956E-4"/>
    <n v="2.6134224654399998"/>
    <n v="2.6137354501663999"/>
    <n v="-3.1298472639996501E-4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1702"/>
    <s v="ЩЕЛОЧЬ ЭЛЕКТРОЛИТИЧ."/>
    <x v="100"/>
    <x v="1"/>
    <s v="на технологию"/>
    <n v="303.36799999999999"/>
    <n v="300.05340000000001"/>
    <n v="3.31459999999998"/>
    <n v="237.37387619628799"/>
    <n v="234.78032826097399"/>
    <n v="2.5935479353135902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20310"/>
    <s v="ЩЕЛОЧЬ ЭЛ.(ЦЕХУ 114)"/>
    <x v="101"/>
    <x v="1"/>
    <s v="на технологию"/>
    <n v="4.2000000000000003E-2"/>
    <n v="4.2000000000000003E-2"/>
    <n v="0"/>
    <n v="3.2863396272000002E-2"/>
    <n v="3.2863396272000002E-2"/>
    <n v="0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20394"/>
    <s v="ГИПОХЛ.НАТРИЯ(Ц.114)"/>
    <x v="102"/>
    <x v="1"/>
    <s v="на технологию"/>
    <n v="7.27"/>
    <n v="7.2736999999999998"/>
    <n v="-3.7000000000002599E-3"/>
    <n v="5.6884974023200003"/>
    <n v="5.6913925110391999"/>
    <n v="-2.8951087192001998E-3"/>
  </r>
  <r>
    <s v="2021 июн"/>
    <x v="17"/>
    <s v="ЦЗ-502"/>
    <x v="0"/>
    <x v="0"/>
    <n v="952"/>
    <s v="вода оборотная к815"/>
    <x v="7"/>
    <x v="7"/>
    <x v="0"/>
    <s v="основные"/>
    <s v="тыс.м3"/>
    <n v="83791"/>
    <s v="ПРИЕМ И ПЕР.АНИЛИНА"/>
    <x v="7"/>
    <x v="1"/>
    <s v="на технологию"/>
    <n v="0"/>
    <n v="1.9655"/>
    <n v="-1.9655"/>
    <n v="0"/>
    <n v="1.5379286993479999"/>
    <n v="-1.5379286993479999"/>
  </r>
  <r>
    <s v="2021 июн"/>
    <x v="0"/>
    <s v="ЦЗ-002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55.5"/>
    <n v="31.24"/>
    <n v="24.26"/>
    <n v="130.42500000000001"/>
    <n v="73.414000000000001"/>
    <n v="57.011000000000003"/>
  </r>
  <r>
    <s v="2021 июн"/>
    <x v="0"/>
    <s v="ЦЗ-002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9.23"/>
    <n v="9.23"/>
    <n v="0"/>
    <n v="21.6905"/>
    <n v="21.6905"/>
    <n v="0"/>
  </r>
  <r>
    <s v="2021 июн"/>
    <x v="0"/>
    <s v="ЦЗ-002"/>
    <x v="0"/>
    <x v="0"/>
    <n v="955"/>
    <s v="электроэнергия"/>
    <x v="8"/>
    <x v="8"/>
    <x v="1"/>
    <s v="основные"/>
    <s v="МВт.ч"/>
    <n v="1068"/>
    <s v="КИСЛОТА СЕРН(ИЗ ОЛЕУ"/>
    <x v="74"/>
    <x v="1"/>
    <s v="на технологию"/>
    <n v="2.3E-2"/>
    <n v="2.2499999999999999E-2"/>
    <n v="5.0000000000000001E-4"/>
    <n v="5.4050000000000001E-2"/>
    <n v="5.2874999999999998E-2"/>
    <n v="1.175E-3"/>
  </r>
  <r>
    <s v="2021 июн"/>
    <x v="0"/>
    <s v="ЦЗ-002"/>
    <x v="0"/>
    <x v="0"/>
    <n v="955"/>
    <s v="электроэнергия"/>
    <x v="8"/>
    <x v="8"/>
    <x v="1"/>
    <s v="основные"/>
    <s v="МВт.ч"/>
    <n v="1484"/>
    <s v="ПЕРЕК.ХРАН.К-Т Ц.2"/>
    <x v="105"/>
    <x v="1"/>
    <s v="на технологию"/>
    <n v="0.25"/>
    <n v="0.24959999999999999"/>
    <n v="4.0000000000001102E-4"/>
    <n v="0.58750000000000002"/>
    <n v="0.58655999999999997"/>
    <n v="9.4000000000002697E-4"/>
  </r>
  <r>
    <s v="2021 июн"/>
    <x v="0"/>
    <s v="ЦЗ-002"/>
    <x v="0"/>
    <x v="0"/>
    <n v="955"/>
    <s v="электроэнергия"/>
    <x v="8"/>
    <x v="8"/>
    <x v="1"/>
    <s v="основные"/>
    <s v="МВт.ч"/>
    <n v="1741"/>
    <s v="ПРИЕМ,ХРАН.ОТГР.ОТР."/>
    <x v="106"/>
    <x v="1"/>
    <s v="на технологию"/>
    <n v="0.22"/>
    <n v="0.22"/>
    <n v="0"/>
    <n v="0.51700000000000002"/>
    <n v="0.51700000000000002"/>
    <n v="0"/>
  </r>
  <r>
    <s v="2021 июн"/>
    <x v="0"/>
    <s v="ЦЗ-002"/>
    <x v="0"/>
    <x v="0"/>
    <n v="955"/>
    <s v="электроэнергия"/>
    <x v="8"/>
    <x v="8"/>
    <x v="1"/>
    <s v="основные"/>
    <s v="МВт.ч"/>
    <n v="11328"/>
    <s v="УТИЛ.К-ТЫ СЕРН.ОТР."/>
    <x v="107"/>
    <x v="1"/>
    <s v="на технологию"/>
    <n v="0.29099999999999998"/>
    <n v="0.2908"/>
    <n v="1.99999999999978E-4"/>
    <n v="0.68384999999999996"/>
    <n v="0.68337999999999999"/>
    <n v="4.69999999999948E-4"/>
  </r>
  <r>
    <s v="2021 июн"/>
    <x v="0"/>
    <s v="ЦЗ-002"/>
    <x v="0"/>
    <x v="0"/>
    <n v="955"/>
    <s v="электроэнергия"/>
    <x v="8"/>
    <x v="8"/>
    <x v="1"/>
    <s v="основные"/>
    <s v="МВт.ч"/>
    <n v="20135"/>
    <s v="ПОЛИАМИН М.Б"/>
    <x v="75"/>
    <x v="1"/>
    <s v="на технологию"/>
    <n v="29.257000000000001"/>
    <n v="29.257200000000001"/>
    <n v="-1.9999999999953399E-4"/>
    <n v="68.753950000000003"/>
    <n v="68.754419999999996"/>
    <n v="-4.69999999998905E-4"/>
  </r>
  <r>
    <s v="2021 июн"/>
    <x v="0"/>
    <s v="ЦЗ-002"/>
    <x v="0"/>
    <x v="0"/>
    <n v="955"/>
    <s v="электроэнергия"/>
    <x v="8"/>
    <x v="8"/>
    <x v="1"/>
    <s v="основные"/>
    <s v="МВт.ч"/>
    <n v="30325"/>
    <s v="НОВАНТОКС (100%)"/>
    <x v="76"/>
    <x v="1"/>
    <s v="на технологию"/>
    <n v="210.554"/>
    <n v="210.5608"/>
    <n v="-6.7999999999983603E-3"/>
    <n v="494.80189999999999"/>
    <n v="494.81788"/>
    <n v="-1.5979999999996199E-2"/>
  </r>
  <r>
    <s v="2021 июн"/>
    <x v="0"/>
    <s v="ЦЗ-002"/>
    <x v="0"/>
    <x v="0"/>
    <n v="955"/>
    <s v="электроэнергия"/>
    <x v="8"/>
    <x v="8"/>
    <x v="1"/>
    <s v="основные"/>
    <s v="МВт.ч"/>
    <n v="94880"/>
    <s v="ИНГ. МЕТИЛАН-5"/>
    <x v="108"/>
    <x v="1"/>
    <s v="на технологию"/>
    <n v="0.435"/>
    <n v="0.435"/>
    <n v="0"/>
    <n v="1.0222500000000001"/>
    <n v="1.0222500000000001"/>
    <n v="0"/>
  </r>
  <r>
    <s v="2021 июн"/>
    <x v="1"/>
    <s v="ЦЗ-016"/>
    <x v="0"/>
    <x v="1"/>
    <n v="955"/>
    <s v="электроэнергия"/>
    <x v="8"/>
    <x v="8"/>
    <x v="1"/>
    <s v="основные"/>
    <s v="МВт.ч"/>
    <n v="153"/>
    <s v="КРЕМ.ЛАК КО-075(ЦИСТ"/>
    <x v="77"/>
    <x v="1"/>
    <s v="на технологию"/>
    <n v="6.0000000000000001E-3"/>
    <n v="1.4500000000000001E-2"/>
    <n v="-8.5000000000000006E-3"/>
    <n v="1.41E-2"/>
    <n v="3.4075000000000001E-2"/>
    <n v="-1.9975E-2"/>
  </r>
  <r>
    <s v="2021 июн"/>
    <x v="1"/>
    <s v="ЦЗ-016"/>
    <x v="0"/>
    <x v="1"/>
    <n v="955"/>
    <s v="электроэнергия"/>
    <x v="8"/>
    <x v="8"/>
    <x v="1"/>
    <s v="основные"/>
    <s v="МВт.ч"/>
    <n v="241"/>
    <s v="КРЕМНИЙ МОЛОТЫЙ МАРК"/>
    <x v="109"/>
    <x v="1"/>
    <s v="на технологию"/>
    <n v="2.1150000000000002"/>
    <n v="4.9292999999999996"/>
    <n v="-2.8142999999999998"/>
    <n v="4.9702500000000001"/>
    <n v="11.583855"/>
    <n v="-6.6136049999999997"/>
  </r>
  <r>
    <s v="2021 июн"/>
    <x v="1"/>
    <s v="ЦЗ-016"/>
    <x v="0"/>
    <x v="1"/>
    <n v="955"/>
    <s v="электроэнергия"/>
    <x v="8"/>
    <x v="8"/>
    <x v="1"/>
    <s v="основные"/>
    <s v="МВт.ч"/>
    <n v="528"/>
    <s v="КРЕМ.ЛАК КО-921"/>
    <x v="51"/>
    <x v="1"/>
    <s v="на технологию"/>
    <n v="0.82"/>
    <n v="1.9106000000000001"/>
    <n v="-1.0906"/>
    <n v="1.927"/>
    <n v="4.4899100000000001"/>
    <n v="-2.56291"/>
  </r>
  <r>
    <s v="2021 июн"/>
    <x v="1"/>
    <s v="ЦЗ-016"/>
    <x v="0"/>
    <x v="1"/>
    <n v="955"/>
    <s v="электроэнергия"/>
    <x v="8"/>
    <x v="8"/>
    <x v="1"/>
    <s v="основные"/>
    <s v="МВт.ч"/>
    <n v="572"/>
    <s v="ТРИХЛОРСИЛ.М.А(ЭКСП)"/>
    <x v="8"/>
    <x v="1"/>
    <s v="на технологию"/>
    <n v="8.2579999999999991"/>
    <n v="19.2423"/>
    <n v="-10.984299999999999"/>
    <n v="19.406300000000002"/>
    <n v="45.219405000000002"/>
    <n v="-25.813105"/>
  </r>
  <r>
    <s v="2021 июн"/>
    <x v="1"/>
    <s v="ЦЗ-016"/>
    <x v="0"/>
    <x v="1"/>
    <n v="955"/>
    <s v="электроэнергия"/>
    <x v="8"/>
    <x v="8"/>
    <x v="1"/>
    <s v="основные"/>
    <s v="МВт.ч"/>
    <n v="613"/>
    <s v="ТРИХЛОРСИЛАН-КОНД МВ"/>
    <x v="9"/>
    <x v="1"/>
    <s v="на технологию"/>
    <n v="3.6560000000000001"/>
    <n v="8.5214999999999996"/>
    <n v="-4.8654999999999999"/>
    <n v="8.5915999999999997"/>
    <n v="20.025524999999998"/>
    <n v="-11.433925"/>
  </r>
  <r>
    <s v="2021 июн"/>
    <x v="1"/>
    <s v="ЦЗ-016"/>
    <x v="0"/>
    <x v="1"/>
    <n v="955"/>
    <s v="электроэнергия"/>
    <x v="8"/>
    <x v="8"/>
    <x v="1"/>
    <s v="основные"/>
    <s v="МВт.ч"/>
    <n v="614"/>
    <s v="4-ХЛОРИС КРЕМН-НАРАБ"/>
    <x v="10"/>
    <x v="1"/>
    <s v="на технологию"/>
    <n v="2.319"/>
    <n v="5.4050000000000002"/>
    <n v="-3.0859999999999999"/>
    <n v="5.4496500000000001"/>
    <n v="12.701750000000001"/>
    <n v="-7.2521000000000004"/>
  </r>
  <r>
    <s v="2021 июн"/>
    <x v="1"/>
    <s v="ЦЗ-016"/>
    <x v="0"/>
    <x v="1"/>
    <n v="955"/>
    <s v="электроэнергия"/>
    <x v="8"/>
    <x v="8"/>
    <x v="1"/>
    <s v="основные"/>
    <s v="МВт.ч"/>
    <n v="619"/>
    <s v="СМОЛА134-276(Р-Р)"/>
    <x v="52"/>
    <x v="1"/>
    <s v="на технологию"/>
    <n v="0.55800000000000005"/>
    <n v="1.3007"/>
    <n v="-0.74270000000000003"/>
    <n v="1.3112999999999999"/>
    <n v="3.0566450000000001"/>
    <n v="-1.7453449999999999"/>
  </r>
  <r>
    <s v="2021 июн"/>
    <x v="1"/>
    <s v="ЦЗ-016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15.71"/>
    <n v="115.71"/>
    <n v="0"/>
    <n v="271.91849999999999"/>
    <n v="271.91849999999999"/>
    <n v="0"/>
  </r>
  <r>
    <s v="2021 июн"/>
    <x v="1"/>
    <s v="ЦЗ-016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38.31"/>
    <n v="38.31"/>
    <n v="0"/>
    <n v="90.028499999999994"/>
    <n v="90.028499999999994"/>
    <n v="0"/>
  </r>
  <r>
    <s v="2021 июн"/>
    <x v="1"/>
    <s v="ЦЗ-016"/>
    <x v="0"/>
    <x v="1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"/>
    <n v="40.5"/>
    <n v="-40.5"/>
    <n v="0"/>
    <n v="95.174999999999997"/>
    <n v="-95.174999999999997"/>
  </r>
  <r>
    <s v="2021 июн"/>
    <x v="1"/>
    <s v="ЦЗ-016"/>
    <x v="0"/>
    <x v="1"/>
    <n v="955"/>
    <s v="электроэнергия"/>
    <x v="8"/>
    <x v="8"/>
    <x v="1"/>
    <s v="основные"/>
    <s v="МВт.ч"/>
    <n v="1015"/>
    <s v="ЛАК КО-916К М.А И Б"/>
    <x v="53"/>
    <x v="1"/>
    <s v="на технологию"/>
    <n v="0.71499999999999997"/>
    <n v="1.6662999999999999"/>
    <n v="-0.95130000000000003"/>
    <n v="1.68025"/>
    <n v="3.9158050000000002"/>
    <n v="-2.2355550000000002"/>
  </r>
  <r>
    <s v="2021 июн"/>
    <x v="1"/>
    <s v="ЦЗ-016"/>
    <x v="0"/>
    <x v="1"/>
    <n v="955"/>
    <s v="электроэнергия"/>
    <x v="8"/>
    <x v="8"/>
    <x v="1"/>
    <s v="основные"/>
    <s v="МВт.ч"/>
    <n v="8804"/>
    <s v="ФЕНИЛТРИХЛОРСИЛАН(ЭК"/>
    <x v="11"/>
    <x v="1"/>
    <s v="на технологию"/>
    <n v="2.2429999999999999"/>
    <n v="5.2267000000000001"/>
    <n v="-2.9836999999999998"/>
    <n v="5.2710499999999998"/>
    <n v="12.282745"/>
    <n v="-7.0116949999999996"/>
  </r>
  <r>
    <s v="2021 июн"/>
    <x v="1"/>
    <s v="ЦЗ-016"/>
    <x v="0"/>
    <x v="1"/>
    <n v="955"/>
    <s v="электроэнергия"/>
    <x v="8"/>
    <x v="8"/>
    <x v="1"/>
    <s v="основные"/>
    <s v="МВт.ч"/>
    <n v="8991"/>
    <s v="ЛАК КО-915 К/ОРГ.М.Б"/>
    <x v="54"/>
    <x v="1"/>
    <s v="на технологию"/>
    <n v="0.7"/>
    <n v="1.6307"/>
    <n v="-0.93069999999999997"/>
    <n v="1.645"/>
    <n v="3.8321450000000001"/>
    <n v="-2.1871450000000001"/>
  </r>
  <r>
    <s v="2021 июн"/>
    <x v="1"/>
    <s v="ЦЗ-016"/>
    <x v="0"/>
    <x v="1"/>
    <n v="955"/>
    <s v="электроэнергия"/>
    <x v="8"/>
    <x v="8"/>
    <x v="1"/>
    <s v="основные"/>
    <s v="МВт.ч"/>
    <n v="20327"/>
    <s v="ФТХС-СЫРЕЦ М.А"/>
    <x v="12"/>
    <x v="1"/>
    <s v="на технологию"/>
    <n v="5.4249999999999998"/>
    <n v="12.6441"/>
    <n v="-7.2191000000000001"/>
    <n v="12.748749999999999"/>
    <n v="29.713635"/>
    <n v="-16.964884999999999"/>
  </r>
  <r>
    <s v="2021 июн"/>
    <x v="1"/>
    <s v="ЦЗ-016"/>
    <x v="0"/>
    <x v="1"/>
    <n v="955"/>
    <s v="электроэнергия"/>
    <x v="8"/>
    <x v="8"/>
    <x v="1"/>
    <s v="основные"/>
    <s v="МВт.ч"/>
    <n v="30356"/>
    <s v="ЛАК КРЕМНИЙОРГ.ЭЛЕКТ"/>
    <x v="55"/>
    <x v="1"/>
    <s v="на технологию"/>
    <n v="0.499"/>
    <n v="1.1637999999999999"/>
    <n v="-0.66479999999999995"/>
    <n v="1.17265"/>
    <n v="2.7349299999999999"/>
    <n v="-1.5622799999999999"/>
  </r>
  <r>
    <s v="2021 июн"/>
    <x v="1"/>
    <s v="ЦЗ-016"/>
    <x v="0"/>
    <x v="1"/>
    <n v="955"/>
    <s v="электроэнергия"/>
    <x v="8"/>
    <x v="8"/>
    <x v="1"/>
    <s v="основные"/>
    <s v="МВт.ч"/>
    <n v="30452"/>
    <s v="ФТХС (БОЧКИ)"/>
    <x v="110"/>
    <x v="1"/>
    <s v="на технологию"/>
    <n v="0"/>
    <n v="8.0000000000000004E-4"/>
    <n v="-8.0000000000000004E-4"/>
    <n v="0"/>
    <n v="1.8799999999999999E-3"/>
    <n v="-1.8799999999999999E-3"/>
  </r>
  <r>
    <s v="2021 июн"/>
    <x v="1"/>
    <s v="ЦЗ-016"/>
    <x v="0"/>
    <x v="1"/>
    <n v="955"/>
    <s v="электроэнергия"/>
    <x v="8"/>
    <x v="8"/>
    <x v="1"/>
    <s v="основные"/>
    <s v="МВт.ч"/>
    <n v="30633"/>
    <s v="ХЛОРБЕНЗОЛ (ТОВАР)"/>
    <x v="13"/>
    <x v="1"/>
    <s v="на технологию"/>
    <n v="9.9000000000000005E-2"/>
    <n v="0.23139999999999999"/>
    <n v="-0.13239999999999999"/>
    <n v="0.23265"/>
    <n v="0.54379"/>
    <n v="-0.31114000000000003"/>
  </r>
  <r>
    <s v="2021 июн"/>
    <x v="1"/>
    <s v="ЦЗ-016"/>
    <x v="0"/>
    <x v="1"/>
    <n v="955"/>
    <s v="электроэнергия"/>
    <x v="8"/>
    <x v="8"/>
    <x v="1"/>
    <s v="основные"/>
    <s v="МВт.ч"/>
    <n v="39498"/>
    <s v="СМОЛА134-276(Р-Р)"/>
    <x v="56"/>
    <x v="1"/>
    <s v="на технологию"/>
    <n v="0.377"/>
    <n v="0.87890000000000001"/>
    <n v="-0.50190000000000001"/>
    <n v="0.88595000000000002"/>
    <n v="2.0654149999999998"/>
    <n v="-1.179465"/>
  </r>
  <r>
    <s v="2021 июн"/>
    <x v="1"/>
    <s v="ЦЗ-016"/>
    <x v="0"/>
    <x v="1"/>
    <n v="955"/>
    <s v="электроэнергия"/>
    <x v="8"/>
    <x v="8"/>
    <x v="1"/>
    <s v="основные"/>
    <s v="МВт.ч"/>
    <n v="89220"/>
    <s v="ХЛОРБЕНЗОЛ ТЕХН.С.1"/>
    <x v="14"/>
    <x v="1"/>
    <s v="на технологию"/>
    <n v="2.2189999999999999"/>
    <n v="5.1726999999999999"/>
    <n v="-2.9537"/>
    <n v="5.2146499999999998"/>
    <n v="12.155844999999999"/>
    <n v="-6.9411949999999996"/>
  </r>
  <r>
    <s v="2021 июн"/>
    <x v="1"/>
    <s v="ЦЗ-016"/>
    <x v="0"/>
    <x v="1"/>
    <n v="955"/>
    <s v="электроэнергия"/>
    <x v="8"/>
    <x v="8"/>
    <x v="1"/>
    <s v="основные"/>
    <s v="МВт.ч"/>
    <n v="94008"/>
    <s v="КРЕМ.ЛАК КО-075(ЭКС)"/>
    <x v="78"/>
    <x v="1"/>
    <s v="на технологию"/>
    <n v="1E-3"/>
    <n v="2.8999999999999998E-3"/>
    <n v="-1.9E-3"/>
    <n v="2.3500000000000001E-3"/>
    <n v="6.8149999999999999E-3"/>
    <n v="-4.4650000000000002E-3"/>
  </r>
  <r>
    <s v="2021 июн"/>
    <x v="2"/>
    <s v="ЦЗ-017"/>
    <x v="0"/>
    <x v="0"/>
    <n v="955"/>
    <s v="электроэнергия"/>
    <x v="8"/>
    <x v="8"/>
    <x v="1"/>
    <s v="основные"/>
    <s v="МВт.ч"/>
    <n v="220"/>
    <s v="СМОЛА ПМФС(РАСТВОР)"/>
    <x v="79"/>
    <x v="1"/>
    <s v="на технологию"/>
    <n v="8.0779999999999994"/>
    <n v="9"/>
    <n v="-0.92200000000000104"/>
    <n v="18.9833"/>
    <n v="21.15"/>
    <n v="-2.1667000000000001"/>
  </r>
  <r>
    <s v="2021 июн"/>
    <x v="2"/>
    <s v="ЦЗ-017"/>
    <x v="0"/>
    <x v="0"/>
    <n v="955"/>
    <s v="электроэнергия"/>
    <x v="8"/>
    <x v="8"/>
    <x v="1"/>
    <s v="основные"/>
    <s v="МВт.ч"/>
    <n v="243"/>
    <s v="ЭТИЛСИЛИКАТ-32"/>
    <x v="111"/>
    <x v="1"/>
    <s v="на технологию"/>
    <n v="3.3000000000000002E-2"/>
    <n v="3.6299999999999999E-2"/>
    <n v="-3.3E-3"/>
    <n v="7.7549999999999994E-2"/>
    <n v="8.5305000000000006E-2"/>
    <n v="-7.7549999999999902E-3"/>
  </r>
  <r>
    <s v="2021 июн"/>
    <x v="2"/>
    <s v="ЦЗ-017"/>
    <x v="0"/>
    <x v="0"/>
    <n v="955"/>
    <s v="электроэнергия"/>
    <x v="8"/>
    <x v="8"/>
    <x v="1"/>
    <s v="основные"/>
    <s v="МВт.ч"/>
    <n v="629"/>
    <s v="ЭТИЛСИЛИКАТ-40"/>
    <x v="15"/>
    <x v="1"/>
    <s v="на технологию"/>
    <n v="4.524"/>
    <n v="5.04"/>
    <n v="-0.51600000000000001"/>
    <n v="10.631399999999999"/>
    <n v="11.843999999999999"/>
    <n v="-1.2125999999999999"/>
  </r>
  <r>
    <s v="2021 июн"/>
    <x v="2"/>
    <s v="ЦЗ-017"/>
    <x v="0"/>
    <x v="0"/>
    <n v="955"/>
    <s v="электроэнергия"/>
    <x v="8"/>
    <x v="8"/>
    <x v="1"/>
    <s v="основные"/>
    <s v="МВт.ч"/>
    <n v="636"/>
    <s v="ЖИД-ТЬ ГКЖ-11Н(БОЧК)"/>
    <x v="80"/>
    <x v="1"/>
    <s v="на технологию"/>
    <n v="0.13500000000000001"/>
    <n v="0.15"/>
    <n v="-1.4999999999999999E-2"/>
    <n v="0.31724999999999998"/>
    <n v="0.35249999999999998"/>
    <n v="-3.5249999999999997E-2"/>
  </r>
  <r>
    <s v="2021 июн"/>
    <x v="2"/>
    <s v="ЦЗ-017"/>
    <x v="0"/>
    <x v="0"/>
    <n v="955"/>
    <s v="электроэнергия"/>
    <x v="8"/>
    <x v="8"/>
    <x v="1"/>
    <s v="основные"/>
    <s v="МВт.ч"/>
    <n v="654"/>
    <s v="СМОЛА 139-297"/>
    <x v="81"/>
    <x v="1"/>
    <s v="на технологию"/>
    <n v="3.4470000000000001"/>
    <n v="3.84"/>
    <n v="-0.39300000000000002"/>
    <n v="8.1004500000000004"/>
    <n v="9.0239999999999991"/>
    <n v="-0.92354999999999998"/>
  </r>
  <r>
    <s v="2021 июн"/>
    <x v="2"/>
    <s v="ЦЗ-017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34.880000000000003"/>
    <n v="64.8"/>
    <n v="-29.92"/>
    <n v="81.968000000000004"/>
    <n v="152.28"/>
    <n v="-70.311999999999998"/>
  </r>
  <r>
    <s v="2021 июн"/>
    <x v="2"/>
    <s v="ЦЗ-017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8.41"/>
    <n v="18.41"/>
    <n v="0"/>
    <n v="43.263500000000001"/>
    <n v="43.263500000000001"/>
    <n v="0"/>
  </r>
  <r>
    <s v="2021 июн"/>
    <x v="2"/>
    <s v="ЦЗ-017"/>
    <x v="0"/>
    <x v="0"/>
    <n v="955"/>
    <s v="электроэнергия"/>
    <x v="8"/>
    <x v="8"/>
    <x v="1"/>
    <s v="основные"/>
    <s v="МВт.ч"/>
    <n v="1035"/>
    <s v="ТЕТРАЭТОКСИСИЛ.(СЫРЕ"/>
    <x v="16"/>
    <x v="1"/>
    <s v="на технологию"/>
    <n v="5.5010000000000003"/>
    <n v="6.1289999999999996"/>
    <n v="-0.627999999999999"/>
    <n v="12.927350000000001"/>
    <n v="14.40315"/>
    <n v="-1.4758"/>
  </r>
  <r>
    <s v="2021 июн"/>
    <x v="2"/>
    <s v="ЦЗ-017"/>
    <x v="0"/>
    <x v="0"/>
    <n v="955"/>
    <s v="электроэнергия"/>
    <x v="8"/>
    <x v="8"/>
    <x v="1"/>
    <s v="основные"/>
    <s v="МВт.ч"/>
    <n v="12842"/>
    <s v="ЖИДКОСТЬ ГКЖ-11Н"/>
    <x v="82"/>
    <x v="1"/>
    <s v="на технологию"/>
    <n v="1.1850000000000001"/>
    <n v="1.32"/>
    <n v="-0.13500000000000001"/>
    <n v="2.7847499999999998"/>
    <n v="3.1019999999999999"/>
    <n v="-0.31724999999999998"/>
  </r>
  <r>
    <s v="2021 июн"/>
    <x v="2"/>
    <s v="ЦЗ-017"/>
    <x v="0"/>
    <x v="0"/>
    <n v="955"/>
    <s v="электроэнергия"/>
    <x v="8"/>
    <x v="8"/>
    <x v="1"/>
    <s v="основные"/>
    <s v="МВт.ч"/>
    <n v="20108"/>
    <s v="ФЕНИЛЭТОКСИСИЛОКС-50"/>
    <x v="17"/>
    <x v="1"/>
    <s v="на технологию"/>
    <n v="1.054"/>
    <n v="1.1745000000000001"/>
    <n v="-0.1205"/>
    <n v="2.4769000000000001"/>
    <n v="2.7600750000000001"/>
    <n v="-0.28317500000000001"/>
  </r>
  <r>
    <s v="2021 июн"/>
    <x v="2"/>
    <s v="ЦЗ-017"/>
    <x v="0"/>
    <x v="0"/>
    <n v="955"/>
    <s v="электроэнергия"/>
    <x v="8"/>
    <x v="8"/>
    <x v="1"/>
    <s v="основные"/>
    <s v="МВт.ч"/>
    <n v="22612"/>
    <s v="ТЕТРАЭТОКСИСИЛАН М.А"/>
    <x v="18"/>
    <x v="1"/>
    <s v="на технологию"/>
    <n v="2.694"/>
    <n v="3.0019999999999998"/>
    <n v="-0.308"/>
    <n v="6.3308999999999997"/>
    <n v="7.0547000000000004"/>
    <n v="-0.7238"/>
  </r>
  <r>
    <s v="2021 июн"/>
    <x v="2"/>
    <s v="ЦЗ-017"/>
    <x v="0"/>
    <x v="0"/>
    <n v="955"/>
    <s v="электроэнергия"/>
    <x v="8"/>
    <x v="8"/>
    <x v="1"/>
    <s v="основные"/>
    <s v="МВт.ч"/>
    <n v="30139"/>
    <s v="ЖИДК.ГКЖ-11К"/>
    <x v="83"/>
    <x v="1"/>
    <s v="на технологию"/>
    <n v="17.949000000000002"/>
    <n v="20"/>
    <n v="-2.0510000000000002"/>
    <n v="42.180149999999998"/>
    <n v="47"/>
    <n v="-4.8198499999999997"/>
  </r>
  <r>
    <s v="2021 июн"/>
    <x v="3"/>
    <s v="ЦЗ-019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1.06"/>
    <n v="11.06"/>
    <n v="0"/>
    <n v="25.991"/>
    <n v="25.991"/>
    <n v="0"/>
  </r>
  <r>
    <s v="2021 июн"/>
    <x v="3"/>
    <s v="ЦЗ-019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55000000000000004"/>
    <n v="0.55000000000000004"/>
    <n v="0"/>
    <n v="1.2925"/>
    <n v="1.2925"/>
    <n v="0"/>
  </r>
  <r>
    <s v="2021 июн"/>
    <x v="3"/>
    <s v="ЦЗ-019"/>
    <x v="0"/>
    <x v="0"/>
    <n v="955"/>
    <s v="электроэнергия"/>
    <x v="8"/>
    <x v="8"/>
    <x v="1"/>
    <s v="основные"/>
    <s v="МВт.ч"/>
    <n v="58673"/>
    <s v="ПРИСАДКА ЦД-7"/>
    <x v="84"/>
    <x v="1"/>
    <s v="на технологию"/>
    <n v="4.6829999999999998"/>
    <n v="12.65"/>
    <n v="-7.9669999999999996"/>
    <n v="11.005050000000001"/>
    <n v="29.727499999999999"/>
    <n v="-18.722449999999998"/>
  </r>
  <r>
    <s v="2021 июн"/>
    <x v="3"/>
    <s v="ЦЗ-019"/>
    <x v="0"/>
    <x v="0"/>
    <n v="955"/>
    <s v="электроэнергия"/>
    <x v="8"/>
    <x v="8"/>
    <x v="1"/>
    <s v="основные"/>
    <s v="МВт.ч"/>
    <n v="66394"/>
    <s v="ПРИСАДКА ЦД-7НЧ"/>
    <x v="85"/>
    <x v="1"/>
    <s v="на технологию"/>
    <n v="1.925"/>
    <n v="1.925"/>
    <n v="0"/>
    <n v="4.5237499999999997"/>
    <n v="4.5237499999999997"/>
    <n v="0"/>
  </r>
  <r>
    <s v="2021 июн"/>
    <x v="3"/>
    <s v="ЦЗ-019"/>
    <x v="0"/>
    <x v="0"/>
    <n v="955"/>
    <s v="электроэнергия"/>
    <x v="8"/>
    <x v="8"/>
    <x v="1"/>
    <s v="основные"/>
    <s v="МВт.ч"/>
    <n v="83759"/>
    <s v="ФЛОТОРЕАГЕНТ БТФСУПЕ"/>
    <x v="1"/>
    <x v="1"/>
    <s v="на технологию"/>
    <n v="3.1019999999999999"/>
    <n v="8.3803000000000001"/>
    <n v="-5.2782999999999998"/>
    <n v="7.2896999999999998"/>
    <n v="19.693705000000001"/>
    <n v="-12.404005"/>
  </r>
  <r>
    <s v="2021 июн"/>
    <x v="18"/>
    <s v="ЦЗ-021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0"/>
    <n v="10"/>
    <n v="0"/>
    <n v="23.5"/>
    <n v="23.5"/>
    <n v="0"/>
  </r>
  <r>
    <s v="2021 июн"/>
    <x v="18"/>
    <s v="ЦЗ-021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2.7"/>
    <n v="12.7"/>
    <n v="0"/>
    <n v="29.844999999999999"/>
    <n v="29.844999999999999"/>
    <n v="0"/>
  </r>
  <r>
    <s v="2021 июн"/>
    <x v="18"/>
    <s v="ЦЗ-021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3.56"/>
    <n v="8"/>
    <n v="-4.4400000000000004"/>
    <n v="8.3659999999999997"/>
    <n v="18.8"/>
    <n v="-10.433999999999999"/>
  </r>
  <r>
    <s v="2021 июн"/>
    <x v="19"/>
    <s v="ЦЗ-022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0.19"/>
    <n v="0.19"/>
    <n v="0"/>
    <n v="0.44650000000000001"/>
    <n v="0.44650000000000001"/>
    <n v="0"/>
  </r>
  <r>
    <s v="2021 июн"/>
    <x v="19"/>
    <s v="ЦЗ-022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18"/>
    <n v="1.18"/>
    <n v="0"/>
    <n v="2.7730000000000001"/>
    <n v="2.7730000000000001"/>
    <n v="0"/>
  </r>
  <r>
    <s v="2021 июн"/>
    <x v="19"/>
    <s v="ЦЗ-022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2.4"/>
    <n v="2.4"/>
    <n v="0"/>
    <n v="5.64"/>
    <n v="5.64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694"/>
    <s v="АЗОТ ГАЗООБР ПОВ ЧИС"/>
    <x v="86"/>
    <x v="1"/>
    <s v="на технологию"/>
    <n v="820.16800000000001"/>
    <n v="820.26800000000003"/>
    <n v="-0.100000000000023"/>
    <n v="1927.3948"/>
    <n v="1927.6297999999999"/>
    <n v="-0.235000000000053"/>
  </r>
  <r>
    <s v="2021 июн"/>
    <x v="4"/>
    <s v="ЦЗ-023"/>
    <x v="0"/>
    <x v="1"/>
    <n v="955"/>
    <s v="электроэнергия"/>
    <x v="8"/>
    <x v="8"/>
    <x v="1"/>
    <s v="основные"/>
    <s v="МВт.ч"/>
    <n v="695"/>
    <s v="КИСЛОРОД ГАЗООБР.ТЕХ"/>
    <x v="87"/>
    <x v="1"/>
    <s v="на технологию"/>
    <n v="1026.5340000000001"/>
    <n v="1024.2972"/>
    <n v="2.2368000000001298"/>
    <n v="2412.3548999999998"/>
    <n v="2407.0984199999998"/>
    <n v="5.2564800000003098"/>
  </r>
  <r>
    <s v="2021 июн"/>
    <x v="4"/>
    <s v="ЦЗ-023"/>
    <x v="0"/>
    <x v="1"/>
    <n v="955"/>
    <s v="электроэнергия"/>
    <x v="8"/>
    <x v="8"/>
    <x v="1"/>
    <s v="основные"/>
    <s v="МВт.ч"/>
    <n v="935"/>
    <s v="ВОДА ОБОРОТ.К.815"/>
    <x v="57"/>
    <x v="1"/>
    <s v="на технологию"/>
    <n v="501.12"/>
    <n v="501.12"/>
    <n v="0"/>
    <n v="1177.6320000000001"/>
    <n v="1177.6320000000001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937"/>
    <s v="ХОЛОД-20ГР КРП665"/>
    <x v="88"/>
    <x v="1"/>
    <s v="на технологию"/>
    <n v="991.28"/>
    <n v="1005.4323000000001"/>
    <n v="-14.1523000000001"/>
    <n v="2329.5079999999998"/>
    <n v="2362.7659050000002"/>
    <n v="-33.2579050000002"/>
  </r>
  <r>
    <s v="2021 июн"/>
    <x v="4"/>
    <s v="ЦЗ-023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53.01"/>
    <n v="53.01"/>
    <n v="0"/>
    <n v="124.5735"/>
    <n v="124.5735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8.38"/>
    <n v="28.38"/>
    <n v="0"/>
    <n v="66.692999999999998"/>
    <n v="66.692999999999998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6.8"/>
    <n v="6.8"/>
    <n v="0"/>
    <n v="15.98"/>
    <n v="15.98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949"/>
    <s v="ВОДА ОБОРОТНАЯ 3ПР."/>
    <x v="58"/>
    <x v="1"/>
    <s v="на технологию"/>
    <n v="235.08"/>
    <n v="278.37079999999997"/>
    <n v="-43.290799999999997"/>
    <n v="552.43799999999999"/>
    <n v="654.17138"/>
    <n v="-101.73338"/>
  </r>
  <r>
    <s v="2021 июн"/>
    <x v="4"/>
    <s v="ЦЗ-023"/>
    <x v="0"/>
    <x v="1"/>
    <n v="955"/>
    <s v="электроэнергия"/>
    <x v="8"/>
    <x v="8"/>
    <x v="1"/>
    <s v="основные"/>
    <s v="МВт.ч"/>
    <n v="952"/>
    <s v="ВОДА ОБОРОТ.К-С815"/>
    <x v="59"/>
    <x v="1"/>
    <s v="на технологию"/>
    <n v="1295.558"/>
    <n v="1185.8832"/>
    <n v="109.6748"/>
    <n v="3044.5612999999998"/>
    <n v="2786.8255199999999"/>
    <n v="257.73577999999998"/>
  </r>
  <r>
    <s v="2021 июн"/>
    <x v="4"/>
    <s v="ЦЗ-023"/>
    <x v="0"/>
    <x v="1"/>
    <n v="955"/>
    <s v="электроэнергия"/>
    <x v="8"/>
    <x v="8"/>
    <x v="1"/>
    <s v="основные"/>
    <s v="МВт.ч"/>
    <n v="958"/>
    <s v="ВОЗДУХ ТЕХНОЛОГИЧЕСК"/>
    <x v="89"/>
    <x v="1"/>
    <s v="на технологию"/>
    <n v="1004.9349999999999"/>
    <n v="1004.2949"/>
    <n v="0.64009999999996103"/>
    <n v="2361.5972499999998"/>
    <n v="2360.0930149999999"/>
    <n v="1.5042349999999101"/>
  </r>
  <r>
    <s v="2021 июн"/>
    <x v="4"/>
    <s v="ЦЗ-023"/>
    <x v="0"/>
    <x v="1"/>
    <n v="955"/>
    <s v="электроэнергия"/>
    <x v="8"/>
    <x v="8"/>
    <x v="1"/>
    <s v="основные"/>
    <s v="МВт.ч"/>
    <n v="962"/>
    <s v="ХОЛОД-10ГР КРП665"/>
    <x v="90"/>
    <x v="1"/>
    <s v="на технологию"/>
    <n v="1034.01"/>
    <n v="1048.7750000000001"/>
    <n v="-14.7650000000001"/>
    <n v="2429.9234999999999"/>
    <n v="2464.6212500000001"/>
    <n v="-34.697750000000198"/>
  </r>
  <r>
    <s v="2021 июн"/>
    <x v="4"/>
    <s v="ЦЗ-023"/>
    <x v="0"/>
    <x v="1"/>
    <n v="955"/>
    <s v="электроэнергия"/>
    <x v="8"/>
    <x v="8"/>
    <x v="1"/>
    <s v="основные"/>
    <s v="МВт.ч"/>
    <n v="997"/>
    <s v="ВОЗДУХ НА КИП И А"/>
    <x v="91"/>
    <x v="1"/>
    <s v="на технологию"/>
    <n v="701.35699999999997"/>
    <n v="700.91110000000003"/>
    <n v="0.44589999999993801"/>
    <n v="1648.18895"/>
    <n v="1647.141085"/>
    <n v="1.0478649999998499"/>
  </r>
  <r>
    <s v="2021 июн"/>
    <x v="4"/>
    <s v="ЦЗ-023"/>
    <x v="0"/>
    <x v="1"/>
    <n v="955"/>
    <s v="электроэнергия"/>
    <x v="8"/>
    <x v="8"/>
    <x v="1"/>
    <s v="основные"/>
    <s v="МВт.ч"/>
    <n v="1375"/>
    <s v="КИСЛОРОД ЖИДКИЙ"/>
    <x v="92"/>
    <x v="1"/>
    <s v="на технологию"/>
    <n v="57.816000000000003"/>
    <n v="57.816000000000003"/>
    <n v="0"/>
    <n v="135.86760000000001"/>
    <n v="135.86760000000001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1462"/>
    <s v="Т\ЭН. НА ВОДОРАЗБОР"/>
    <x v="47"/>
    <x v="1"/>
    <s v="на технологию"/>
    <n v="2.944"/>
    <n v="2.944"/>
    <n v="0"/>
    <n v="6.9184000000000001"/>
    <n v="6.9184000000000001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16155"/>
    <s v="ВЫРАБ.НЕОСУШ.ВОЗДУХА"/>
    <x v="93"/>
    <x v="1"/>
    <s v="на технологию"/>
    <n v="8.1839999999999993"/>
    <n v="8.1834000000000007"/>
    <n v="5.9999999999860198E-4"/>
    <n v="19.232399999999998"/>
    <n v="19.230989999999998"/>
    <n v="1.4099999999967099E-3"/>
  </r>
  <r>
    <s v="2021 июн"/>
    <x v="4"/>
    <s v="ЦЗ-023"/>
    <x v="0"/>
    <x v="1"/>
    <n v="955"/>
    <s v="электроэнергия"/>
    <x v="8"/>
    <x v="8"/>
    <x v="1"/>
    <s v="основные"/>
    <s v="МВт.ч"/>
    <n v="20042"/>
    <s v="ВОДА ОБОР.ТЕХНОЛОГ."/>
    <x v="60"/>
    <x v="1"/>
    <s v="на технологию"/>
    <n v="21.738"/>
    <n v="21.738399999999999"/>
    <n v="-3.9999999999906798E-4"/>
    <n v="51.084299999999999"/>
    <n v="51.085239999999999"/>
    <n v="-9.3999999999780902E-4"/>
  </r>
  <r>
    <s v="2021 июн"/>
    <x v="4"/>
    <s v="ЦЗ-023"/>
    <x v="0"/>
    <x v="1"/>
    <n v="955"/>
    <s v="электроэнергия"/>
    <x v="8"/>
    <x v="8"/>
    <x v="1"/>
    <s v="основные"/>
    <s v="МВт.ч"/>
    <n v="28462"/>
    <s v="ТЕПЛ.ЭН.ТЕХН.КОТЕЛЬН"/>
    <x v="61"/>
    <x v="1"/>
    <s v="на технологию"/>
    <n v="66.33"/>
    <n v="60.63"/>
    <n v="5.7"/>
    <n v="155.87549999999999"/>
    <n v="142.48050000000001"/>
    <n v="13.395"/>
  </r>
  <r>
    <s v="2021 июн"/>
    <x v="4"/>
    <s v="ЦЗ-023"/>
    <x v="0"/>
    <x v="1"/>
    <n v="955"/>
    <s v="электроэнергия"/>
    <x v="8"/>
    <x v="8"/>
    <x v="1"/>
    <s v="основные"/>
    <s v="МВт.ч"/>
    <n v="32953"/>
    <s v="АЗОТ ЖИД. НЕКОНДИЦ."/>
    <x v="94"/>
    <x v="1"/>
    <s v="на технологию"/>
    <n v="2.5999999999999999E-2"/>
    <n v="2.63E-2"/>
    <n v="-3.0000000000000198E-4"/>
    <n v="6.1100000000000002E-2"/>
    <n v="6.1804999999999999E-2"/>
    <n v="-7.0500000000000402E-4"/>
  </r>
  <r>
    <s v="2021 июн"/>
    <x v="27"/>
    <s v="ЦЗ-024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3.72"/>
    <n v="3.72"/>
    <n v="0"/>
    <n v="8.7420000000000009"/>
    <n v="8.7420000000000009"/>
    <n v="0"/>
  </r>
  <r>
    <s v="2021 июн"/>
    <x v="27"/>
    <s v="ЦЗ-024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3"/>
    <n v="1.3"/>
    <n v="0"/>
    <n v="3.0550000000000002"/>
    <n v="3.0550000000000002"/>
    <n v="0"/>
  </r>
  <r>
    <s v="2021 июн"/>
    <x v="27"/>
    <s v="ЦЗ-024"/>
    <x v="1"/>
    <x v="0"/>
    <n v="955"/>
    <s v="электроэнергия"/>
    <x v="8"/>
    <x v="8"/>
    <x v="1"/>
    <s v="основные"/>
    <s v="МВт.ч"/>
    <n v="15633"/>
    <s v="ЭНЕРГИЯ НА ТЕХНОЛОГ"/>
    <x v="2"/>
    <x v="0"/>
    <s v="на технологию"/>
    <n v="2.38"/>
    <n v="2.38"/>
    <n v="0"/>
    <n v="5.593"/>
    <n v="5.593"/>
    <n v="0"/>
  </r>
  <r>
    <s v="2021 июн"/>
    <x v="20"/>
    <s v="ЦЗ-026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0.25"/>
    <n v="10.25"/>
    <n v="0"/>
    <n v="24.087499999999999"/>
    <n v="24.087499999999999"/>
    <n v="0"/>
  </r>
  <r>
    <s v="2021 июн"/>
    <x v="20"/>
    <s v="ЦЗ-026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5.31"/>
    <n v="5.31"/>
    <n v="0"/>
    <n v="12.4785"/>
    <n v="12.4785"/>
    <n v="0"/>
  </r>
  <r>
    <s v="2021 июн"/>
    <x v="20"/>
    <s v="ЦЗ-026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.44"/>
    <n v="0.51"/>
    <n v="-7.0000000000000007E-2"/>
    <n v="1.034"/>
    <n v="1.1984999999999999"/>
    <n v="-0.16450000000000001"/>
  </r>
  <r>
    <s v="2021 июн"/>
    <x v="28"/>
    <s v="ЦЗ-027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.05"/>
    <n v="1.05"/>
    <n v="0"/>
    <n v="2.4674999999999998"/>
    <n v="2.4674999999999998"/>
    <n v="0"/>
  </r>
  <r>
    <s v="2021 июн"/>
    <x v="28"/>
    <s v="ЦЗ-027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62"/>
    <n v="1.62"/>
    <n v="0"/>
    <n v="3.8069999999999999"/>
    <n v="3.8069999999999999"/>
    <n v="0"/>
  </r>
  <r>
    <s v="2021 июн"/>
    <x v="28"/>
    <s v="ЦЗ-027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.39"/>
    <n v="0.39"/>
    <n v="0"/>
    <n v="0.91649999999999998"/>
    <n v="0.91649999999999998"/>
    <n v="0"/>
  </r>
  <r>
    <s v="2021 июн"/>
    <x v="29"/>
    <s v="ЦЗ-029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.03"/>
    <n v="1.03"/>
    <n v="0"/>
    <n v="2.4205000000000001"/>
    <n v="2.4205000000000001"/>
    <n v="0"/>
  </r>
  <r>
    <s v="2021 июн"/>
    <x v="29"/>
    <s v="ЦЗ-029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6.05"/>
    <n v="6.05"/>
    <n v="0"/>
    <n v="14.217499999999999"/>
    <n v="14.217499999999999"/>
    <n v="0"/>
  </r>
  <r>
    <s v="2021 июн"/>
    <x v="29"/>
    <s v="ЦЗ-029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49.31"/>
    <n v="60"/>
    <n v="-10.69"/>
    <n v="115.8785"/>
    <n v="141"/>
    <n v="-25.121500000000001"/>
  </r>
  <r>
    <s v="2021 июн"/>
    <x v="5"/>
    <s v="ЦЗ-032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5.42"/>
    <n v="5.42"/>
    <n v="0"/>
    <n v="12.737"/>
    <n v="12.737"/>
    <n v="0"/>
  </r>
  <r>
    <s v="2021 июн"/>
    <x v="5"/>
    <s v="ЦЗ-032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22"/>
    <n v="1.22"/>
    <n v="0"/>
    <n v="2.867"/>
    <n v="2.867"/>
    <n v="0"/>
  </r>
  <r>
    <s v="2021 июн"/>
    <x v="5"/>
    <s v="ЦЗ-032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1.76"/>
    <n v="2.7"/>
    <n v="-0.94"/>
    <n v="4.1360000000000001"/>
    <n v="6.3449999999999998"/>
    <n v="-2.2090000000000001"/>
  </r>
  <r>
    <s v="2021 июн"/>
    <x v="26"/>
    <s v="ЦЗ-034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5.67"/>
    <n v="25.67"/>
    <n v="0"/>
    <n v="60.3245"/>
    <n v="60.3245"/>
    <n v="0"/>
  </r>
  <r>
    <s v="2021 июн"/>
    <x v="26"/>
    <s v="ЦЗ-034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0.07"/>
    <n v="10.07"/>
    <n v="0"/>
    <n v="23.6645"/>
    <n v="23.6645"/>
    <n v="0"/>
  </r>
  <r>
    <s v="2021 июн"/>
    <x v="26"/>
    <s v="ЦЗ-034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22.29"/>
    <n v="23.3"/>
    <n v="-1.01"/>
    <n v="52.381500000000003"/>
    <n v="54.755000000000003"/>
    <n v="-2.3734999999999999"/>
  </r>
  <r>
    <s v="2021 июн"/>
    <x v="30"/>
    <s v="ЦЗ-035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3.71"/>
    <n v="3.71"/>
    <n v="0"/>
    <n v="8.7185000000000006"/>
    <n v="8.7185000000000006"/>
    <n v="0"/>
  </r>
  <r>
    <s v="2021 июн"/>
    <x v="30"/>
    <s v="ЦЗ-035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.76"/>
    <n v="2.76"/>
    <n v="0"/>
    <n v="6.4859999999999998"/>
    <n v="6.4859999999999998"/>
    <n v="0"/>
  </r>
  <r>
    <s v="2021 июн"/>
    <x v="30"/>
    <s v="ЦЗ-035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17.850000000000001"/>
    <n v="21.89"/>
    <n v="-4.04"/>
    <n v="41.947499999999998"/>
    <n v="51.441499999999998"/>
    <n v="-9.4939999999999998"/>
  </r>
  <r>
    <s v="2021 июн"/>
    <x v="31"/>
    <s v="ЦЗ-043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8"/>
    <n v="8"/>
    <n v="0"/>
    <n v="18.8"/>
    <n v="18.8"/>
    <n v="0"/>
  </r>
  <r>
    <s v="2021 июн"/>
    <x v="31"/>
    <s v="ЦЗ-043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3.2"/>
    <n v="3.2"/>
    <n v="0"/>
    <n v="7.52"/>
    <n v="7.52"/>
    <n v="0"/>
  </r>
  <r>
    <s v="2021 июн"/>
    <x v="31"/>
    <s v="ЦЗ-043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8"/>
    <n v="8"/>
    <n v="0"/>
    <n v="18.8"/>
    <n v="18.8"/>
    <n v="0"/>
  </r>
  <r>
    <s v="2021 июн"/>
    <x v="21"/>
    <s v="ЦЗ-044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0.05"/>
    <n v="0.05"/>
    <n v="0"/>
    <n v="0.11749999999999999"/>
    <n v="0.11749999999999999"/>
    <n v="0"/>
  </r>
  <r>
    <s v="2021 июн"/>
    <x v="21"/>
    <s v="ЦЗ-044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42"/>
    <n v="1.42"/>
    <n v="0"/>
    <n v="3.3370000000000002"/>
    <n v="3.3370000000000002"/>
    <n v="0"/>
  </r>
  <r>
    <s v="2021 июн"/>
    <x v="21"/>
    <s v="ЦЗ-044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2.91"/>
    <n v="7"/>
    <n v="-4.09"/>
    <n v="6.8384999999999998"/>
    <n v="16.45"/>
    <n v="-9.6114999999999995"/>
  </r>
  <r>
    <s v="2021 июн"/>
    <x v="6"/>
    <s v="ЦЗ-045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6.5"/>
    <n v="7.61"/>
    <n v="-1.1100000000000001"/>
    <n v="15.275"/>
    <n v="17.883500000000002"/>
    <n v="-2.6084999999999998"/>
  </r>
  <r>
    <s v="2021 июн"/>
    <x v="6"/>
    <s v="ЦЗ-045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3.5"/>
    <n v="4.28"/>
    <n v="-0.78"/>
    <n v="8.2249999999999996"/>
    <n v="10.058"/>
    <n v="-1.833"/>
  </r>
  <r>
    <s v="2021 июн"/>
    <x v="6"/>
    <s v="ЦЗ-045"/>
    <x v="1"/>
    <x v="0"/>
    <n v="955"/>
    <s v="электроэнергия"/>
    <x v="8"/>
    <x v="8"/>
    <x v="1"/>
    <s v="основные"/>
    <s v="МВт.ч"/>
    <n v="15633"/>
    <s v="ЭНЕРГИЯ НА ТЕХНОЛОГ"/>
    <x v="2"/>
    <x v="0"/>
    <s v="на технологию"/>
    <n v="11.09"/>
    <n v="11.86"/>
    <n v="-0.77"/>
    <n v="26.061499999999999"/>
    <n v="27.870999999999999"/>
    <n v="-1.8095000000000001"/>
  </r>
  <r>
    <s v="2021 июн"/>
    <x v="7"/>
    <s v="ЦЗ-046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"/>
    <n v="10.46"/>
    <n v="-9.4600000000000009"/>
    <n v="2.35"/>
    <n v="24.581"/>
    <n v="-22.231000000000002"/>
  </r>
  <r>
    <s v="2021 июн"/>
    <x v="7"/>
    <s v="ЦЗ-046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5"/>
    <n v="4.38"/>
    <n v="-3.88"/>
    <n v="1.175"/>
    <n v="10.292999999999999"/>
    <n v="-9.1180000000000003"/>
  </r>
  <r>
    <s v="2021 июн"/>
    <x v="7"/>
    <s v="ЦЗ-046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3.42"/>
    <n v="3.42"/>
    <n v="0"/>
    <n v="8.0370000000000008"/>
    <n v="8.0370000000000008"/>
    <n v="0"/>
  </r>
  <r>
    <s v="2021 июн"/>
    <x v="7"/>
    <s v="ЦЗ-046"/>
    <x v="1"/>
    <x v="0"/>
    <n v="955"/>
    <s v="электроэнергия"/>
    <x v="8"/>
    <x v="8"/>
    <x v="1"/>
    <s v="основные"/>
    <s v="МВт.ч"/>
    <n v="946"/>
    <s v="ОТОПЛЕНИЕ"/>
    <x v="112"/>
    <x v="0"/>
    <s v="общецеховые"/>
    <n v="0"/>
    <n v="1.08"/>
    <n v="-1.08"/>
    <n v="0"/>
    <n v="2.5379999999999998"/>
    <n v="-2.5379999999999998"/>
  </r>
  <r>
    <s v="2021 июн"/>
    <x v="7"/>
    <s v="ЦЗ-046"/>
    <x v="1"/>
    <x v="0"/>
    <n v="955"/>
    <s v="электроэнергия"/>
    <x v="8"/>
    <x v="8"/>
    <x v="1"/>
    <s v="основные"/>
    <s v="МВт.ч"/>
    <n v="969"/>
    <s v="ПРОМЫВКА ЦИСТЕРНЦ46"/>
    <x v="113"/>
    <x v="1"/>
    <s v="на технологию"/>
    <n v="0.36899999999999999"/>
    <n v="0.59499999999999997"/>
    <n v="-0.22600000000000001"/>
    <n v="0.86714999999999998"/>
    <n v="1.39825"/>
    <n v="-0.53110000000000002"/>
  </r>
  <r>
    <s v="2021 июн"/>
    <x v="7"/>
    <s v="ЦЗ-046"/>
    <x v="1"/>
    <x v="0"/>
    <n v="955"/>
    <s v="электроэнергия"/>
    <x v="8"/>
    <x v="8"/>
    <x v="1"/>
    <s v="основные"/>
    <s v="МВт.ч"/>
    <n v="1175"/>
    <s v="ПРОМЫВ ЦИСТЕРН 1ПР-В"/>
    <x v="114"/>
    <x v="1"/>
    <s v="на технологию"/>
    <n v="0.65200000000000002"/>
    <n v="1.05"/>
    <n v="-0.39800000000000002"/>
    <n v="1.5322"/>
    <n v="2.4674999999999998"/>
    <n v="-0.93530000000000002"/>
  </r>
  <r>
    <s v="2021 июн"/>
    <x v="7"/>
    <s v="ЦЗ-046"/>
    <x v="1"/>
    <x v="0"/>
    <n v="955"/>
    <s v="электроэнергия"/>
    <x v="8"/>
    <x v="8"/>
    <x v="1"/>
    <s v="основные"/>
    <s v="МВт.ч"/>
    <n v="1317"/>
    <s v="ТЕКУЩ.РЕМОНТ ЦИСТЕРН"/>
    <x v="115"/>
    <x v="1"/>
    <s v="на технологию"/>
    <n v="3"/>
    <n v="4.83"/>
    <n v="-1.83"/>
    <n v="7.05"/>
    <n v="11.3505"/>
    <n v="-4.3005000000000004"/>
  </r>
  <r>
    <s v="2021 июн"/>
    <x v="7"/>
    <s v="ЦЗ-046"/>
    <x v="1"/>
    <x v="0"/>
    <n v="955"/>
    <s v="электроэнергия"/>
    <x v="8"/>
    <x v="8"/>
    <x v="1"/>
    <s v="основные"/>
    <s v="МВт.ч"/>
    <n v="18571"/>
    <s v="МОЙКА ЦИСТ.СОЛЯН.К-Т"/>
    <x v="116"/>
    <x v="1"/>
    <s v="на технологию"/>
    <n v="0.97799999999999998"/>
    <n v="1.575"/>
    <n v="-0.59699999999999998"/>
    <n v="2.2982999999999998"/>
    <n v="3.7012499999999999"/>
    <n v="-1.4029499999999999"/>
  </r>
  <r>
    <s v="2021 июн"/>
    <x v="7"/>
    <s v="ЦЗ-046"/>
    <x v="1"/>
    <x v="0"/>
    <n v="955"/>
    <s v="электроэнергия"/>
    <x v="8"/>
    <x v="8"/>
    <x v="1"/>
    <s v="основные"/>
    <s v="МВт.ч"/>
    <n v="29969"/>
    <s v="МОЙКА ЦИС.ОСТ.ОРГ.ПР"/>
    <x v="117"/>
    <x v="1"/>
    <s v="на технологию"/>
    <n v="0.28299999999999997"/>
    <n v="0.45500000000000002"/>
    <n v="-0.17199999999999999"/>
    <n v="0.66505000000000003"/>
    <n v="1.06925"/>
    <n v="-0.4042"/>
  </r>
  <r>
    <s v="2021 июн"/>
    <x v="7"/>
    <s v="ЦЗ-046"/>
    <x v="1"/>
    <x v="0"/>
    <n v="955"/>
    <s v="электроэнергия"/>
    <x v="8"/>
    <x v="8"/>
    <x v="1"/>
    <s v="основные"/>
    <s v="МВт.ч"/>
    <n v="67242"/>
    <s v="ПРОМЫВКА ЦИСТЕРН"/>
    <x v="118"/>
    <x v="1"/>
    <s v="на технологию"/>
    <n v="1.6819999999999999"/>
    <n v="2.7094"/>
    <n v="-1.0274000000000001"/>
    <n v="3.9527000000000001"/>
    <n v="6.3670900000000001"/>
    <n v="-2.41439"/>
  </r>
  <r>
    <s v="2021 июн"/>
    <x v="7"/>
    <s v="ЦЗ-046"/>
    <x v="1"/>
    <x v="0"/>
    <n v="955"/>
    <s v="электроэнергия"/>
    <x v="8"/>
    <x v="8"/>
    <x v="1"/>
    <s v="основные"/>
    <s v="МВт.ч"/>
    <n v="94335"/>
    <s v="ЗАМЕНА 1 КОЛ.ПАРЫ"/>
    <x v="119"/>
    <x v="1"/>
    <s v="на технологию"/>
    <n v="0.82599999999999996"/>
    <n v="1.33"/>
    <n v="-0.504"/>
    <n v="1.9411"/>
    <n v="3.1255000000000002"/>
    <n v="-1.1843999999999999"/>
  </r>
  <r>
    <s v="2021 июн"/>
    <x v="7"/>
    <s v="ЦЗ-046"/>
    <x v="1"/>
    <x v="0"/>
    <n v="955"/>
    <s v="электроэнергия"/>
    <x v="8"/>
    <x v="8"/>
    <x v="1"/>
    <s v="основные"/>
    <s v="МВт.ч"/>
    <n v="97044"/>
    <s v="ЗАМЕНА 1 РАМЫ"/>
    <x v="120"/>
    <x v="1"/>
    <s v="на технологию"/>
    <n v="8.6999999999999994E-2"/>
    <n v="0.14000000000000001"/>
    <n v="-5.2999999999999999E-2"/>
    <n v="0.20444999999999999"/>
    <n v="0.32900000000000001"/>
    <n v="-0.12454999999999999"/>
  </r>
  <r>
    <s v="2021 июн"/>
    <x v="7"/>
    <s v="ЦЗ-046"/>
    <x v="1"/>
    <x v="0"/>
    <n v="955"/>
    <s v="электроэнергия"/>
    <x v="8"/>
    <x v="8"/>
    <x v="1"/>
    <s v="основные"/>
    <s v="МВт.ч"/>
    <n v="97172"/>
    <s v="ЗАМЕНА 1 БАЛКИ"/>
    <x v="121"/>
    <x v="1"/>
    <s v="на технологию"/>
    <n v="4.2999999999999997E-2"/>
    <n v="7.0000000000000007E-2"/>
    <n v="-2.7E-2"/>
    <n v="0.10105"/>
    <n v="0.16450000000000001"/>
    <n v="-6.3450000000000006E-2"/>
  </r>
  <r>
    <s v="2021 июн"/>
    <x v="8"/>
    <s v="ЦЗ-056"/>
    <x v="0"/>
    <x v="1"/>
    <n v="955"/>
    <s v="электроэнергия"/>
    <x v="8"/>
    <x v="8"/>
    <x v="1"/>
    <s v="основные"/>
    <s v="МВт.ч"/>
    <n v="166"/>
    <s v="ХЛОРОФОРМ С.В"/>
    <x v="122"/>
    <x v="1"/>
    <s v="на технологию"/>
    <n v="0.83899999999999997"/>
    <n v="0.8387"/>
    <n v="2.9999999999996701E-4"/>
    <n v="1.9716499999999999"/>
    <n v="1.9709449999999999"/>
    <n v="7.0499999999992205E-4"/>
  </r>
  <r>
    <s v="2021 июн"/>
    <x v="8"/>
    <s v="ЦЗ-056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52"/>
    <n v="152"/>
    <n v="0"/>
    <n v="357.2"/>
    <n v="357.2"/>
    <n v="0"/>
  </r>
  <r>
    <s v="2021 июн"/>
    <x v="8"/>
    <s v="ЦЗ-056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9.5"/>
    <n v="9.5"/>
    <n v="0"/>
    <n v="22.324999999999999"/>
    <n v="22.324999999999999"/>
    <n v="0"/>
  </r>
  <r>
    <s v="2021 июн"/>
    <x v="8"/>
    <s v="ЦЗ-056"/>
    <x v="0"/>
    <x v="1"/>
    <n v="955"/>
    <s v="электроэнергия"/>
    <x v="8"/>
    <x v="8"/>
    <x v="1"/>
    <s v="основные"/>
    <s v="МВт.ч"/>
    <n v="1425"/>
    <s v="МЕТИЛЕНХЛ.С.1 В ТАРЕ"/>
    <x v="123"/>
    <x v="1"/>
    <s v="на технологию"/>
    <n v="20.684999999999999"/>
    <n v="20.684999999999999"/>
    <n v="0"/>
    <n v="48.609749999999998"/>
    <n v="48.609749999999998"/>
    <n v="0"/>
  </r>
  <r>
    <s v="2021 июн"/>
    <x v="8"/>
    <s v="ЦЗ-056"/>
    <x v="0"/>
    <x v="1"/>
    <n v="955"/>
    <s v="электроэнергия"/>
    <x v="8"/>
    <x v="8"/>
    <x v="1"/>
    <s v="основные"/>
    <s v="МВт.ч"/>
    <n v="1971"/>
    <s v="К-ТА СОЛЯН.ИНГИБ.М.В"/>
    <x v="62"/>
    <x v="1"/>
    <s v="на технологию"/>
    <n v="7.202"/>
    <n v="7.2022000000000004"/>
    <n v="-2.0000000000042201E-4"/>
    <n v="16.924700000000001"/>
    <n v="16.925170000000001"/>
    <n v="-4.7000000000099198E-4"/>
  </r>
  <r>
    <s v="2021 июн"/>
    <x v="8"/>
    <s v="ЦЗ-056"/>
    <x v="0"/>
    <x v="1"/>
    <n v="955"/>
    <s v="электроэнергия"/>
    <x v="8"/>
    <x v="8"/>
    <x v="1"/>
    <s v="основные"/>
    <s v="МВт.ч"/>
    <n v="9316"/>
    <s v="ХЛОРОФОРМ С.В БОЧКИ"/>
    <x v="124"/>
    <x v="1"/>
    <s v="на технологию"/>
    <n v="0.61899999999999999"/>
    <n v="0.61960000000000004"/>
    <n v="-6.0000000000004505E-4"/>
    <n v="1.45465"/>
    <n v="1.4560599999999999"/>
    <n v="-1.41000000000011E-3"/>
  </r>
  <r>
    <s v="2021 июн"/>
    <x v="8"/>
    <s v="ЦЗ-056"/>
    <x v="0"/>
    <x v="1"/>
    <n v="955"/>
    <s v="электроэнергия"/>
    <x v="8"/>
    <x v="8"/>
    <x v="1"/>
    <s v="основные"/>
    <s v="МВт.ч"/>
    <n v="11377"/>
    <s v="МЕТИЛЕНХЛ.СВ БОЧКИ"/>
    <x v="19"/>
    <x v="1"/>
    <s v="на технологию"/>
    <n v="25.524999999999999"/>
    <n v="25.525500000000001"/>
    <n v="-5.0000000000238699E-4"/>
    <n v="59.983750000000001"/>
    <n v="59.984924999999997"/>
    <n v="-1.1750000000056099E-3"/>
  </r>
  <r>
    <s v="2021 июн"/>
    <x v="8"/>
    <s v="ЦЗ-056"/>
    <x v="0"/>
    <x v="1"/>
    <n v="955"/>
    <s v="электроэнергия"/>
    <x v="8"/>
    <x v="8"/>
    <x v="1"/>
    <s v="основные"/>
    <s v="МВт.ч"/>
    <n v="11381"/>
    <s v="ХЛОРОФ.С.В МЕЛК.Т(ЭК"/>
    <x v="20"/>
    <x v="1"/>
    <s v="на технологию"/>
    <n v="19.975000000000001"/>
    <n v="19.975200000000001"/>
    <n v="-1.9999999999953399E-4"/>
    <n v="46.941249999999997"/>
    <n v="46.941719999999997"/>
    <n v="-4.69999999998905E-4"/>
  </r>
  <r>
    <s v="2021 июн"/>
    <x v="8"/>
    <s v="ЦЗ-056"/>
    <x v="0"/>
    <x v="1"/>
    <n v="955"/>
    <s v="электроэнергия"/>
    <x v="8"/>
    <x v="8"/>
    <x v="1"/>
    <s v="основные"/>
    <s v="МВт.ч"/>
    <n v="13536"/>
    <s v="МЕТИЛЕНХЛОРИД П/П"/>
    <x v="63"/>
    <x v="1"/>
    <s v="на технологию"/>
    <n v="381.90699999999998"/>
    <n v="435.85180000000003"/>
    <n v="-53.944800000000001"/>
    <n v="897.48145"/>
    <n v="1024.25173"/>
    <n v="-126.77028"/>
  </r>
  <r>
    <s v="2021 июн"/>
    <x v="8"/>
    <s v="ЦЗ-056"/>
    <x v="0"/>
    <x v="1"/>
    <n v="955"/>
    <s v="электроэнергия"/>
    <x v="8"/>
    <x v="8"/>
    <x v="1"/>
    <s v="основные"/>
    <s v="МВт.ч"/>
    <n v="13537"/>
    <s v="ХЛОРОФОРМ П/П"/>
    <x v="64"/>
    <x v="1"/>
    <s v="на технологию"/>
    <n v="372.95600000000002"/>
    <n v="425.63600000000002"/>
    <n v="-52.68"/>
    <n v="876.44659999999999"/>
    <n v="1000.2446"/>
    <n v="-123.798"/>
  </r>
  <r>
    <s v="2021 июн"/>
    <x v="8"/>
    <s v="ЦЗ-056"/>
    <x v="0"/>
    <x v="1"/>
    <n v="955"/>
    <s v="электроэнергия"/>
    <x v="8"/>
    <x v="8"/>
    <x v="1"/>
    <s v="основные"/>
    <s v="МВт.ч"/>
    <n v="15791"/>
    <s v="К-ТА СОЛ.АБГАЗ.ОЧИЩ."/>
    <x v="65"/>
    <x v="1"/>
    <s v="на технологию"/>
    <n v="59.008000000000003"/>
    <n v="67.342799999999997"/>
    <n v="-8.3347999999999907"/>
    <n v="138.6688"/>
    <n v="158.25558000000001"/>
    <n v="-19.586780000000001"/>
  </r>
  <r>
    <s v="2021 июн"/>
    <x v="8"/>
    <s v="ЦЗ-056"/>
    <x v="0"/>
    <x v="1"/>
    <n v="955"/>
    <s v="электроэнергия"/>
    <x v="8"/>
    <x v="8"/>
    <x v="1"/>
    <s v="основные"/>
    <s v="МВт.ч"/>
    <n v="18432"/>
    <s v="К-ТА СОЛ.ОЧ.М.Б(АЗЕО"/>
    <x v="125"/>
    <x v="1"/>
    <s v="на технологию"/>
    <n v="3.323"/>
    <n v="3.3231999999999999"/>
    <n v="-1.99999999999978E-4"/>
    <n v="7.80905"/>
    <n v="7.80952"/>
    <n v="-4.69999999999948E-4"/>
  </r>
  <r>
    <s v="2021 июн"/>
    <x v="8"/>
    <s v="ЦЗ-056"/>
    <x v="0"/>
    <x v="1"/>
    <n v="955"/>
    <s v="электроэнергия"/>
    <x v="8"/>
    <x v="8"/>
    <x v="1"/>
    <s v="основные"/>
    <s v="МВт.ч"/>
    <n v="19865"/>
    <s v="Хлороформ (из сырца)"/>
    <x v="95"/>
    <x v="1"/>
    <s v="на технологию"/>
    <n v="7.907"/>
    <n v="9.0234000000000005"/>
    <n v="-1.1164000000000001"/>
    <n v="18.58145"/>
    <n v="21.204989999999999"/>
    <n v="-2.6235400000000002"/>
  </r>
  <r>
    <s v="2021 июн"/>
    <x v="8"/>
    <s v="ЦЗ-056"/>
    <x v="0"/>
    <x v="1"/>
    <n v="955"/>
    <s v="электроэнергия"/>
    <x v="8"/>
    <x v="8"/>
    <x v="1"/>
    <s v="основные"/>
    <s v="МВт.ч"/>
    <n v="27989"/>
    <s v="КИСЛОТА ИНГИБИР.М.Д"/>
    <x v="66"/>
    <x v="1"/>
    <s v="на технологию"/>
    <n v="2.101"/>
    <n v="2.1012"/>
    <n v="-1.99999999999978E-4"/>
    <n v="4.9373500000000003"/>
    <n v="4.9378200000000003"/>
    <n v="-4.69999999999948E-4"/>
  </r>
  <r>
    <s v="2021 июн"/>
    <x v="8"/>
    <s v="ЦЗ-056"/>
    <x v="0"/>
    <x v="1"/>
    <n v="955"/>
    <s v="электроэнергия"/>
    <x v="8"/>
    <x v="8"/>
    <x v="1"/>
    <s v="основные"/>
    <s v="МВт.ч"/>
    <n v="30454"/>
    <s v="К-ТА.СОЛ.ИНГИБ.УЛУЧШ"/>
    <x v="67"/>
    <x v="1"/>
    <s v="на технологию"/>
    <n v="1.2549999999999999"/>
    <n v="1.2545999999999999"/>
    <n v="3.99999999999956E-4"/>
    <n v="2.9492500000000001"/>
    <n v="2.9483100000000002"/>
    <n v="9.3999999999989697E-4"/>
  </r>
  <r>
    <s v="2021 июн"/>
    <x v="8"/>
    <s v="ЦЗ-056"/>
    <x v="0"/>
    <x v="1"/>
    <n v="955"/>
    <s v="электроэнергия"/>
    <x v="8"/>
    <x v="8"/>
    <x v="1"/>
    <s v="основные"/>
    <s v="МВт.ч"/>
    <n v="65850"/>
    <s v="ХЛОРОФОРМ С.В(ЭКСП)Ц"/>
    <x v="126"/>
    <x v="1"/>
    <s v="на технологию"/>
    <n v="0.28799999999999998"/>
    <n v="0.28789999999999999"/>
    <n v="9.9999999999989E-5"/>
    <n v="0.67679999999999996"/>
    <n v="0.67656499999999997"/>
    <n v="2.34999999999974E-4"/>
  </r>
  <r>
    <s v="2021 июн"/>
    <x v="8"/>
    <s v="ЦЗ-056"/>
    <x v="0"/>
    <x v="1"/>
    <n v="955"/>
    <s v="электроэнергия"/>
    <x v="8"/>
    <x v="8"/>
    <x v="1"/>
    <s v="основные"/>
    <s v="МВт.ч"/>
    <n v="75798"/>
    <s v="ОЧИЩ.ПРИРОД.ГАЗ"/>
    <x v="96"/>
    <x v="1"/>
    <s v="на технологию"/>
    <n v="27.718"/>
    <n v="31.6326"/>
    <n v="-3.9146000000000001"/>
    <n v="65.137299999999996"/>
    <n v="74.336609999999993"/>
    <n v="-9.1993100000000005"/>
  </r>
  <r>
    <s v="2021 июн"/>
    <x v="8"/>
    <s v="ЦЗ-056"/>
    <x v="0"/>
    <x v="1"/>
    <n v="955"/>
    <s v="электроэнергия"/>
    <x v="8"/>
    <x v="8"/>
    <x v="1"/>
    <s v="основные"/>
    <s v="МВт.ч"/>
    <n v="76326"/>
    <s v="МЕТИЛЕН ХЛОРИСТЫЙ"/>
    <x v="21"/>
    <x v="1"/>
    <s v="на технологию"/>
    <n v="2.3119999999999998"/>
    <n v="2.3123"/>
    <n v="-3.00000000000189E-4"/>
    <n v="5.4332000000000003"/>
    <n v="5.4339050000000002"/>
    <n v="-7.0500000000044399E-4"/>
  </r>
  <r>
    <s v="2021 июн"/>
    <x v="8"/>
    <s v="ЦЗ-056"/>
    <x v="0"/>
    <x v="1"/>
    <n v="955"/>
    <s v="электроэнергия"/>
    <x v="8"/>
    <x v="8"/>
    <x v="1"/>
    <s v="основные"/>
    <s v="МВт.ч"/>
    <n v="88347"/>
    <s v="КИСЛОТА ИНГИБМ. Д"/>
    <x v="68"/>
    <x v="1"/>
    <s v="на технологию"/>
    <n v="8.8450000000000006"/>
    <n v="8.8455999999999992"/>
    <n v="-5.9999999999860198E-4"/>
    <n v="20.78575"/>
    <n v="20.78716"/>
    <n v="-1.4099999999967099E-3"/>
  </r>
  <r>
    <s v="2021 июн"/>
    <x v="8"/>
    <s v="ЦЗ-056"/>
    <x v="0"/>
    <x v="1"/>
    <n v="955"/>
    <s v="электроэнергия"/>
    <x v="8"/>
    <x v="8"/>
    <x v="1"/>
    <s v="основные"/>
    <s v="МВт.ч"/>
    <n v="88545"/>
    <s v="МЕТИЛЕНХЛ.С.В БОЧКИ"/>
    <x v="22"/>
    <x v="1"/>
    <s v="на технологию"/>
    <n v="5.7050000000000001"/>
    <n v="5.7057000000000002"/>
    <n v="-7.0000000000014495E-4"/>
    <n v="13.406750000000001"/>
    <n v="13.408395000000001"/>
    <n v="-1.64500000000034E-3"/>
  </r>
  <r>
    <s v="2021 июн"/>
    <x v="8"/>
    <s v="ЦЗ-056"/>
    <x v="0"/>
    <x v="1"/>
    <n v="955"/>
    <s v="электроэнергия"/>
    <x v="8"/>
    <x v="8"/>
    <x v="1"/>
    <s v="основные"/>
    <s v="МВт.ч"/>
    <n v="91676"/>
    <s v="МЕТИЛЕНХЛ.НА ПАЛЛЕТ."/>
    <x v="127"/>
    <x v="1"/>
    <s v="на технологию"/>
    <n v="25.73"/>
    <n v="25.729700000000001"/>
    <n v="2.9999999999930099E-4"/>
    <n v="60.465499999999999"/>
    <n v="60.464795000000002"/>
    <n v="7.0499999999835701E-4"/>
  </r>
  <r>
    <s v="2021 июн"/>
    <x v="9"/>
    <s v="ЦЗ-061"/>
    <x v="0"/>
    <x v="0"/>
    <n v="955"/>
    <s v="электроэнергия"/>
    <x v="8"/>
    <x v="8"/>
    <x v="1"/>
    <s v="основные"/>
    <s v="МВт.ч"/>
    <n v="171"/>
    <s v="Гуанид Ф"/>
    <x v="23"/>
    <x v="1"/>
    <s v="на технологию"/>
    <n v="0.105"/>
    <n v="0.105"/>
    <n v="0"/>
    <n v="0.24675"/>
    <n v="0.24675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174"/>
    <s v="ДИФЕНИЛГУАН.ПОР.M.A"/>
    <x v="24"/>
    <x v="1"/>
    <s v="на технологию"/>
    <n v="4.5"/>
    <n v="4.5"/>
    <n v="0"/>
    <n v="10.574999999999999"/>
    <n v="10.574999999999999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244"/>
    <s v="4-Нитробенз.к-та пор"/>
    <x v="25"/>
    <x v="1"/>
    <s v="на технологию"/>
    <n v="24.36"/>
    <n v="24.36"/>
    <n v="0"/>
    <n v="57.246000000000002"/>
    <n v="57.246000000000002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68.819999999999993"/>
    <n v="68.819999999999993"/>
    <n v="0"/>
    <n v="161.727"/>
    <n v="161.727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8.66"/>
    <n v="18.66"/>
    <n v="0"/>
    <n v="43.850999999999999"/>
    <n v="43.850999999999999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20200"/>
    <s v="АММИАК (СКЛАД)"/>
    <x v="26"/>
    <x v="1"/>
    <s v="на технологию"/>
    <n v="0.86699999999999999"/>
    <n v="0.86750000000000005"/>
    <n v="-5.0000000000005596E-4"/>
    <n v="2.0374500000000002"/>
    <n v="2.0386250000000001"/>
    <n v="-1.1750000000001299E-3"/>
  </r>
  <r>
    <s v="2021 июн"/>
    <x v="9"/>
    <s v="ЦЗ-061"/>
    <x v="0"/>
    <x v="0"/>
    <n v="955"/>
    <s v="электроэнергия"/>
    <x v="8"/>
    <x v="8"/>
    <x v="1"/>
    <s v="основные"/>
    <s v="МВт.ч"/>
    <n v="63581"/>
    <s v="ДФГ ГРАН.УЛ.М.В(ЭКСП"/>
    <x v="27"/>
    <x v="1"/>
    <s v="на технологию"/>
    <n v="16.32"/>
    <n v="16.32"/>
    <n v="0"/>
    <n v="38.351999999999997"/>
    <n v="38.351999999999997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66214"/>
    <s v="Р-Р П-НБХ В Х/БЕНЗ."/>
    <x v="3"/>
    <x v="1"/>
    <s v="на технологию"/>
    <n v="26.491"/>
    <n v="26.491599999999998"/>
    <n v="-5.9999999999860198E-4"/>
    <n v="62.25385"/>
    <n v="62.25526"/>
    <n v="-1.4099999999967099E-3"/>
  </r>
  <r>
    <s v="2021 июн"/>
    <x v="9"/>
    <s v="ЦЗ-061"/>
    <x v="0"/>
    <x v="0"/>
    <n v="955"/>
    <s v="электроэнергия"/>
    <x v="8"/>
    <x v="8"/>
    <x v="1"/>
    <s v="основные"/>
    <s v="МВт.ч"/>
    <n v="66719"/>
    <s v="ДФГ ТЕХН.М.В(КОНТ)ВН"/>
    <x v="28"/>
    <x v="1"/>
    <s v="на технологию"/>
    <n v="6"/>
    <n v="6"/>
    <n v="0"/>
    <n v="14.1"/>
    <n v="14.1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74308"/>
    <s v="ДИФЕНИЛГУАНИДИН ТЕХН"/>
    <x v="29"/>
    <x v="1"/>
    <s v="на технологию"/>
    <n v="29.1"/>
    <n v="29.1"/>
    <n v="0"/>
    <n v="68.385000000000005"/>
    <n v="68.385000000000005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75153"/>
    <s v="ПАРАФИНЫ ХЛОРИРОВАНН"/>
    <x v="97"/>
    <x v="1"/>
    <s v="на технологию"/>
    <n v="95.677000000000007"/>
    <n v="95.68"/>
    <n v="-3.0000000000001098E-3"/>
    <n v="224.84094999999999"/>
    <n v="224.84800000000001"/>
    <n v="-7.0500000000002696E-3"/>
  </r>
  <r>
    <s v="2021 июн"/>
    <x v="9"/>
    <s v="ЦЗ-061"/>
    <x v="0"/>
    <x v="0"/>
    <n v="955"/>
    <s v="электроэнергия"/>
    <x v="8"/>
    <x v="8"/>
    <x v="1"/>
    <s v="основные"/>
    <s v="МВт.ч"/>
    <n v="85369"/>
    <s v="ДФГ гран.уп.м.в(ЭКСП"/>
    <x v="30"/>
    <x v="1"/>
    <s v="на технологию"/>
    <n v="12.8"/>
    <n v="12.8"/>
    <n v="0"/>
    <n v="30.08"/>
    <n v="30.08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88221"/>
    <s v="ДФГ ГРАН.УЛ.М.В(ЭКСП"/>
    <x v="31"/>
    <x v="1"/>
    <s v="на технологию"/>
    <n v="8.64"/>
    <n v="8.64"/>
    <n v="0"/>
    <n v="20.303999999999998"/>
    <n v="20.303999999999998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88296"/>
    <s v="ДФГ ТЕХН.М.В(КОНТ)"/>
    <x v="32"/>
    <x v="1"/>
    <s v="на технологию"/>
    <n v="13.2"/>
    <n v="13.2"/>
    <n v="0"/>
    <n v="31.02"/>
    <n v="31.02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05.794"/>
    <n v="80"/>
    <n v="25.794"/>
    <n v="248.61590000000001"/>
    <n v="188"/>
    <n v="60.615900000000003"/>
  </r>
  <r>
    <s v="2021 июн"/>
    <x v="10"/>
    <s v="ЦЗ-062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1.48"/>
    <n v="11.48"/>
    <n v="0"/>
    <n v="26.978000000000002"/>
    <n v="26.978000000000002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23975"/>
    <s v="ХЛОРБЕНЗОЛ ТЕХ.С.1(О"/>
    <x v="33"/>
    <x v="1"/>
    <s v="на технологию"/>
    <n v="0.112"/>
    <n v="0.112"/>
    <n v="0"/>
    <n v="0.26319999999999999"/>
    <n v="0.26319999999999999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66742"/>
    <s v="МОДИФИКАТОР ДНС."/>
    <x v="4"/>
    <x v="1"/>
    <s v="на технологию"/>
    <n v="2.95"/>
    <n v="2.95"/>
    <n v="0"/>
    <n v="6.9325000000000001"/>
    <n v="6.9325000000000001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66746"/>
    <s v="КАТАЛИЗАТОР М.ПФ"/>
    <x v="5"/>
    <x v="1"/>
    <s v="на технологию"/>
    <n v="0.13400000000000001"/>
    <n v="0.1338"/>
    <n v="2.00000000000006E-4"/>
    <n v="0.31490000000000001"/>
    <n v="0.31442999999999999"/>
    <n v="4.70000000000013E-4"/>
  </r>
  <r>
    <s v="2021 июн"/>
    <x v="10"/>
    <s v="ЦЗ-062"/>
    <x v="0"/>
    <x v="0"/>
    <n v="955"/>
    <s v="электроэнергия"/>
    <x v="8"/>
    <x v="8"/>
    <x v="1"/>
    <s v="основные"/>
    <s v="МВт.ч"/>
    <n v="74631"/>
    <s v="МЯГЧИТЕЛЬ - 2"/>
    <x v="34"/>
    <x v="1"/>
    <s v="на технологию"/>
    <n v="95.04"/>
    <n v="95.04"/>
    <n v="0"/>
    <n v="223.34399999999999"/>
    <n v="223.34399999999999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75900"/>
    <s v="ВОДОРОД ОЧИЩ.КОМПРИМ"/>
    <x v="6"/>
    <x v="1"/>
    <s v="на технологию"/>
    <n v="32.22"/>
    <n v="32.220199999999998"/>
    <n v="-1.9999999999953399E-4"/>
    <n v="75.716999999999999"/>
    <n v="75.717470000000006"/>
    <n v="-4.69999999998905E-4"/>
  </r>
  <r>
    <s v="2021 июн"/>
    <x v="22"/>
    <s v="ЦЗ-070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00.73"/>
    <n v="200.73"/>
    <n v="0"/>
    <n v="471.71550000000002"/>
    <n v="471.71550000000002"/>
    <n v="0"/>
  </r>
  <r>
    <s v="2021 июн"/>
    <x v="22"/>
    <s v="ЦЗ-070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9.12"/>
    <n v="29.12"/>
    <n v="0"/>
    <n v="68.432000000000002"/>
    <n v="68.432000000000002"/>
    <n v="0"/>
  </r>
  <r>
    <s v="2021 июн"/>
    <x v="22"/>
    <s v="ЦЗ-070"/>
    <x v="0"/>
    <x v="1"/>
    <n v="955"/>
    <s v="электроэнергия"/>
    <x v="8"/>
    <x v="8"/>
    <x v="1"/>
    <s v="основные"/>
    <s v="МВт.ч"/>
    <n v="20619"/>
    <s v="КАЛЬЦИЯ ГИПОХЛОРИТ"/>
    <x v="48"/>
    <x v="1"/>
    <s v="на технологию"/>
    <n v="22.341999999999999"/>
    <n v="15.4582"/>
    <n v="6.8837999999999999"/>
    <n v="52.503700000000002"/>
    <n v="36.326770000000003"/>
    <n v="16.176929999999999"/>
  </r>
  <r>
    <s v="2021 июн"/>
    <x v="22"/>
    <s v="ЦЗ-070"/>
    <x v="0"/>
    <x v="1"/>
    <n v="955"/>
    <s v="электроэнергия"/>
    <x v="8"/>
    <x v="8"/>
    <x v="1"/>
    <s v="основные"/>
    <s v="МВт.ч"/>
    <n v="82368"/>
    <s v="КАЛЬЦИЯ ГИПОХЛОРИТ"/>
    <x v="49"/>
    <x v="1"/>
    <s v="на технологию"/>
    <n v="230.99799999999999"/>
    <n v="159.8288"/>
    <n v="71.169200000000004"/>
    <n v="542.84529999999995"/>
    <n v="375.59768000000003"/>
    <n v="167.24762000000001"/>
  </r>
  <r>
    <s v="2021 июн"/>
    <x v="11"/>
    <s v="ЦЗ-071"/>
    <x v="0"/>
    <x v="1"/>
    <n v="955"/>
    <s v="электроэнергия"/>
    <x v="8"/>
    <x v="8"/>
    <x v="1"/>
    <s v="основные"/>
    <s v="МВт.ч"/>
    <n v="301"/>
    <s v="ОКСАНОЛ КД-6"/>
    <x v="38"/>
    <x v="1"/>
    <s v="на технологию"/>
    <n v="2.968"/>
    <n v="3.06"/>
    <n v="-9.2000000000000096E-2"/>
    <n v="6.9748000000000001"/>
    <n v="7.1909999999999998"/>
    <n v="-0.2162"/>
  </r>
  <r>
    <s v="2021 июн"/>
    <x v="11"/>
    <s v="ЦЗ-071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24.38"/>
    <n v="224.38"/>
    <n v="0"/>
    <n v="527.29300000000001"/>
    <n v="527.29300000000001"/>
    <n v="0"/>
  </r>
  <r>
    <s v="2021 июн"/>
    <x v="11"/>
    <s v="ЦЗ-071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41"/>
    <n v="41"/>
    <n v="0"/>
    <n v="96.35"/>
    <n v="96.35"/>
    <n v="0"/>
  </r>
  <r>
    <s v="2021 июн"/>
    <x v="11"/>
    <s v="ЦЗ-071"/>
    <x v="0"/>
    <x v="1"/>
    <n v="955"/>
    <s v="электроэнергия"/>
    <x v="8"/>
    <x v="8"/>
    <x v="1"/>
    <s v="основные"/>
    <s v="МВт.ч"/>
    <n v="20127"/>
    <s v="АЦЕТОНАНИЛ Н ГРАНУЛ."/>
    <x v="39"/>
    <x v="1"/>
    <s v="на технологию"/>
    <n v="109.358"/>
    <n v="112.7628"/>
    <n v="-3.4047999999999901"/>
    <n v="256.99130000000002"/>
    <n v="264.99257999999998"/>
    <n v="-8.0012799999999906"/>
  </r>
  <r>
    <s v="2021 июн"/>
    <x v="11"/>
    <s v="ЦЗ-071"/>
    <x v="0"/>
    <x v="1"/>
    <n v="955"/>
    <s v="электроэнергия"/>
    <x v="8"/>
    <x v="8"/>
    <x v="1"/>
    <s v="основные"/>
    <s v="МВт.ч"/>
    <n v="26883"/>
    <s v="АЦЕТОНАНИЛ Н(ГР)Э(ПО"/>
    <x v="40"/>
    <x v="1"/>
    <s v="на технологию"/>
    <n v="16.305"/>
    <n v="16.812200000000001"/>
    <n v="-0.50720000000000098"/>
    <n v="38.316749999999999"/>
    <n v="39.508670000000002"/>
    <n v="-1.1919200000000001"/>
  </r>
  <r>
    <s v="2021 июн"/>
    <x v="11"/>
    <s v="ЦЗ-071"/>
    <x v="0"/>
    <x v="1"/>
    <n v="955"/>
    <s v="электроэнергия"/>
    <x v="8"/>
    <x v="8"/>
    <x v="1"/>
    <s v="основные"/>
    <s v="МВт.ч"/>
    <n v="88220"/>
    <s v="АЦЕТОНАНИЛ Н(ГР)Э(ПА"/>
    <x v="41"/>
    <x v="1"/>
    <s v="на технологию"/>
    <n v="82.584999999999994"/>
    <n v="85.156800000000004"/>
    <n v="-2.5718000000000099"/>
    <n v="194.07474999999999"/>
    <n v="200.11848000000001"/>
    <n v="-6.0437300000000196"/>
  </r>
  <r>
    <s v="2021 июн"/>
    <x v="11"/>
    <s v="ЦЗ-071"/>
    <x v="0"/>
    <x v="1"/>
    <n v="955"/>
    <s v="электроэнергия"/>
    <x v="8"/>
    <x v="8"/>
    <x v="1"/>
    <s v="основные"/>
    <s v="МВт.ч"/>
    <n v="94389"/>
    <s v="АЦЕТОНАНИЛ TMQ (ЭКС)"/>
    <x v="42"/>
    <x v="1"/>
    <s v="на технологию"/>
    <n v="4.2240000000000002"/>
    <n v="4.3559999999999999"/>
    <n v="-0.13200000000000001"/>
    <n v="9.9263999999999992"/>
    <n v="10.236599999999999"/>
    <n v="-0.31019999999999898"/>
  </r>
  <r>
    <s v="2021 июн"/>
    <x v="12"/>
    <s v="ЦЗ-081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0.1"/>
    <n v="13.07"/>
    <n v="-12.97"/>
    <n v="0.23499999999999999"/>
    <n v="30.714500000000001"/>
    <n v="-30.479500000000002"/>
  </r>
  <r>
    <s v="2021 июн"/>
    <x v="12"/>
    <s v="ЦЗ-081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1"/>
    <n v="5.32"/>
    <n v="-5.22"/>
    <n v="0.23499999999999999"/>
    <n v="12.502000000000001"/>
    <n v="-12.266999999999999"/>
  </r>
  <r>
    <s v="2021 июн"/>
    <x v="12"/>
    <s v="ЦЗ-081"/>
    <x v="1"/>
    <x v="0"/>
    <n v="955"/>
    <s v="электроэнергия"/>
    <x v="8"/>
    <x v="8"/>
    <x v="1"/>
    <s v="основные"/>
    <s v="МВт.ч"/>
    <n v="64296"/>
    <s v="УСЛУГА ПО ПЕРЕДАЧЕ"/>
    <x v="69"/>
    <x v="1"/>
    <s v="на технологию"/>
    <n v="2.7"/>
    <n v="2.7524999999999999"/>
    <n v="-5.2499999999999797E-2"/>
    <n v="6.3449999999999998"/>
    <n v="6.468375"/>
    <n v="-0.123374999999999"/>
  </r>
  <r>
    <s v="2021 июн"/>
    <x v="13"/>
    <s v="ЦЗ-084"/>
    <x v="0"/>
    <x v="0"/>
    <n v="955"/>
    <s v="электроэнергия"/>
    <x v="8"/>
    <x v="8"/>
    <x v="1"/>
    <s v="основные"/>
    <s v="МВт.ч"/>
    <n v="395"/>
    <s v="Т-ОБЕЗВ.СТ.ВОД (М-2)"/>
    <x v="43"/>
    <x v="1"/>
    <s v="на технологию"/>
    <n v="6.2"/>
    <n v="6.2335000000000003"/>
    <n v="-3.3500000000000099E-2"/>
    <n v="14.57"/>
    <n v="14.648725000000001"/>
    <n v="-7.8725000000000198E-2"/>
  </r>
  <r>
    <s v="2021 июн"/>
    <x v="13"/>
    <s v="ЦЗ-084"/>
    <x v="0"/>
    <x v="0"/>
    <n v="955"/>
    <s v="электроэнергия"/>
    <x v="8"/>
    <x v="8"/>
    <x v="1"/>
    <s v="основные"/>
    <s v="МВт.ч"/>
    <n v="506"/>
    <s v="ТЕРМООБ.СТ.ВОД"/>
    <x v="44"/>
    <x v="1"/>
    <s v="на технологию"/>
    <n v="35.31"/>
    <n v="51.816000000000003"/>
    <n v="-16.506"/>
    <n v="82.978499999999997"/>
    <n v="121.7676"/>
    <n v="-38.789099999999998"/>
  </r>
  <r>
    <s v="2021 июн"/>
    <x v="13"/>
    <s v="ЦЗ-084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4"/>
    <n v="33"/>
    <n v="-29"/>
    <n v="9.4"/>
    <n v="77.55"/>
    <n v="-68.150000000000006"/>
  </r>
  <r>
    <s v="2021 июн"/>
    <x v="13"/>
    <s v="ЦЗ-084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"/>
    <n v="6"/>
    <n v="-5"/>
    <n v="2.35"/>
    <n v="14.1"/>
    <n v="-11.75"/>
  </r>
  <r>
    <s v="2021 июн"/>
    <x v="13"/>
    <s v="ЦЗ-084"/>
    <x v="0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"/>
    <n v="13.5"/>
    <n v="-13.5"/>
    <n v="0"/>
    <n v="31.725000000000001"/>
    <n v="-31.725000000000001"/>
  </r>
  <r>
    <s v="2021 июн"/>
    <x v="32"/>
    <s v="ЦЗ-105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2.16"/>
    <n v="2.83"/>
    <n v="-0.67"/>
    <n v="5.0759999999999996"/>
    <n v="6.6505000000000001"/>
    <n v="-1.5745"/>
  </r>
  <r>
    <s v="2021 июн"/>
    <x v="14"/>
    <s v="ЦЗ-110"/>
    <x v="0"/>
    <x v="1"/>
    <n v="955"/>
    <s v="электроэнергия"/>
    <x v="8"/>
    <x v="8"/>
    <x v="1"/>
    <s v="основные"/>
    <s v="МВт.ч"/>
    <n v="188"/>
    <s v="НАТР ЕДКИЙ М РД С.1"/>
    <x v="98"/>
    <x v="1"/>
    <s v="на технологию"/>
    <n v="213.88"/>
    <n v="213.875"/>
    <n v="4.9999999999954499E-3"/>
    <n v="502.61799999999999"/>
    <n v="502.60624999999999"/>
    <n v="1.17499999999893E-2"/>
  </r>
  <r>
    <s v="2021 июн"/>
    <x v="14"/>
    <s v="ЦЗ-110"/>
    <x v="0"/>
    <x v="1"/>
    <n v="955"/>
    <s v="электроэнергия"/>
    <x v="8"/>
    <x v="8"/>
    <x v="1"/>
    <s v="основные"/>
    <s v="МВт.ч"/>
    <n v="193"/>
    <s v="ХЛОР ЖИДКИЙ СОРТ ВЫС"/>
    <x v="35"/>
    <x v="1"/>
    <s v="на технологию"/>
    <n v="353.85"/>
    <n v="353.84640000000002"/>
    <n v="3.6000000000058199E-3"/>
    <n v="831.54750000000001"/>
    <n v="831.53904"/>
    <n v="8.4600000000136805E-3"/>
  </r>
  <r>
    <s v="2021 июн"/>
    <x v="14"/>
    <s v="ЦЗ-110"/>
    <x v="0"/>
    <x v="1"/>
    <n v="955"/>
    <s v="электроэнергия"/>
    <x v="8"/>
    <x v="8"/>
    <x v="1"/>
    <s v="основные"/>
    <s v="МВт.ч"/>
    <n v="195"/>
    <s v="ХЛОР ЖИДК.В КОНТЕЙН."/>
    <x v="99"/>
    <x v="1"/>
    <s v="на технологию"/>
    <n v="62.566000000000003"/>
    <n v="62.566000000000003"/>
    <n v="0"/>
    <n v="147.0301"/>
    <n v="147.0301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29.43"/>
    <n v="229.43"/>
    <n v="0"/>
    <n v="539.16049999999996"/>
    <n v="539.16049999999996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42.28"/>
    <n v="42.28"/>
    <n v="0"/>
    <n v="99.358000000000004"/>
    <n v="99.358000000000004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62.68"/>
    <n v="62.68"/>
    <n v="0"/>
    <n v="147.298"/>
    <n v="147.298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1621"/>
    <s v="ГИПОХЛОРИТ НАТРИЯ"/>
    <x v="36"/>
    <x v="1"/>
    <s v="на технологию"/>
    <n v="3.2949999999999999"/>
    <n v="3.2947000000000002"/>
    <n v="2.9999999999974502E-4"/>
    <n v="7.7432499999999997"/>
    <n v="7.7425449999999998"/>
    <n v="7.0499999999940098E-4"/>
  </r>
  <r>
    <s v="2021 июн"/>
    <x v="14"/>
    <s v="ЦЗ-110"/>
    <x v="0"/>
    <x v="1"/>
    <n v="955"/>
    <s v="электроэнергия"/>
    <x v="8"/>
    <x v="8"/>
    <x v="1"/>
    <s v="основные"/>
    <s v="МВт.ч"/>
    <n v="1702"/>
    <s v="ЩЕЛОЧЬ ЭЛЕКТРОЛИТИЧ."/>
    <x v="100"/>
    <x v="1"/>
    <s v="на технологию"/>
    <n v="20041.84"/>
    <n v="20512.601999999999"/>
    <n v="-470.76199999999898"/>
    <n v="47098.324000000001"/>
    <n v="48204.614699999998"/>
    <n v="-1106.2907"/>
  </r>
  <r>
    <s v="2021 июн"/>
    <x v="14"/>
    <s v="ЦЗ-110"/>
    <x v="0"/>
    <x v="1"/>
    <n v="955"/>
    <s v="электроэнергия"/>
    <x v="8"/>
    <x v="8"/>
    <x v="1"/>
    <s v="основные"/>
    <s v="МВт.ч"/>
    <n v="20191"/>
    <s v="РАССОЛ ОЧИЩЕННЫЙ"/>
    <x v="128"/>
    <x v="1"/>
    <s v="на технологию"/>
    <n v="1.2E-2"/>
    <n v="1.23E-2"/>
    <n v="-2.9999999999999997E-4"/>
    <n v="2.8199999999999999E-2"/>
    <n v="2.8905E-2"/>
    <n v="-7.0500000000000001E-4"/>
  </r>
  <r>
    <s v="2021 июн"/>
    <x v="14"/>
    <s v="ЦЗ-110"/>
    <x v="0"/>
    <x v="1"/>
    <n v="955"/>
    <s v="электроэнергия"/>
    <x v="8"/>
    <x v="8"/>
    <x v="1"/>
    <s v="основные"/>
    <s v="МВт.ч"/>
    <n v="20310"/>
    <s v="ЩЕЛОЧЬ ЭЛ.(ЦЕХУ 114)"/>
    <x v="101"/>
    <x v="1"/>
    <s v="на технологию"/>
    <n v="74.843999999999994"/>
    <n v="74.843999999999994"/>
    <n v="0"/>
    <n v="175.88339999999999"/>
    <n v="175.88339999999999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20394"/>
    <s v="ГИПОХЛ.НАТРИЯ(Ц.114)"/>
    <x v="102"/>
    <x v="1"/>
    <s v="на технологию"/>
    <n v="3.2530000000000001"/>
    <n v="3.2532999999999999"/>
    <n v="-2.9999999999974502E-4"/>
    <n v="7.6445499999999997"/>
    <n v="7.6452549999999997"/>
    <n v="-7.0499999999940098E-4"/>
  </r>
  <r>
    <s v="2021 июн"/>
    <x v="14"/>
    <s v="ЦЗ-110"/>
    <x v="0"/>
    <x v="1"/>
    <n v="955"/>
    <s v="электроэнергия"/>
    <x v="8"/>
    <x v="8"/>
    <x v="1"/>
    <s v="основные"/>
    <s v="МВт.ч"/>
    <n v="75764"/>
    <s v="ГИПОХЛ.НАТРИЯ М.А."/>
    <x v="37"/>
    <x v="1"/>
    <s v="на технологию"/>
    <n v="3.879"/>
    <n v="3.8791000000000002"/>
    <n v="-1.00000000000211E-4"/>
    <n v="9.1156500000000005"/>
    <n v="9.1158850000000005"/>
    <n v="-2.3500000000049599E-4"/>
  </r>
  <r>
    <s v="2021 июн"/>
    <x v="14"/>
    <s v="ЦЗ-110"/>
    <x v="0"/>
    <x v="1"/>
    <n v="955"/>
    <s v="электроэнергия"/>
    <x v="8"/>
    <x v="8"/>
    <x v="1"/>
    <s v="основные"/>
    <s v="МВт.ч"/>
    <n v="83753"/>
    <s v="ГИПОХЛ.НАТРИЯ М.А"/>
    <x v="129"/>
    <x v="1"/>
    <s v="на технологию"/>
    <n v="2.2610000000000001"/>
    <n v="2.2614000000000001"/>
    <n v="-3.99999999999956E-4"/>
    <n v="5.3133499999999998"/>
    <n v="5.3142899999999997"/>
    <n v="-9.3999999999989697E-4"/>
  </r>
  <r>
    <s v="2021 июн"/>
    <x v="33"/>
    <s v="ЦЗ-112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0.95"/>
    <n v="0.95"/>
    <n v="0"/>
    <n v="2.2324999999999999"/>
    <n v="2.2324999999999999"/>
    <n v="0"/>
  </r>
  <r>
    <s v="2021 июн"/>
    <x v="33"/>
    <s v="ЦЗ-112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69"/>
    <n v="0.69"/>
    <n v="0"/>
    <n v="1.6214999999999999"/>
    <n v="1.6214999999999999"/>
    <n v="0"/>
  </r>
  <r>
    <s v="2021 июн"/>
    <x v="33"/>
    <s v="ЦЗ-112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4.21"/>
    <n v="4.91"/>
    <n v="-0.7"/>
    <n v="9.8934999999999995"/>
    <n v="11.538500000000001"/>
    <n v="-1.645"/>
  </r>
  <r>
    <s v="2021 июн"/>
    <x v="24"/>
    <s v="ЦЗ-114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3"/>
    <n v="13.31"/>
    <n v="-0.31"/>
    <n v="30.55"/>
    <n v="31.278500000000001"/>
    <n v="-0.72850000000000104"/>
  </r>
  <r>
    <s v="2021 июн"/>
    <x v="24"/>
    <s v="ЦЗ-114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"/>
    <n v="1.28"/>
    <n v="-0.28000000000000003"/>
    <n v="2.35"/>
    <n v="3.008"/>
    <n v="-0.65800000000000003"/>
  </r>
  <r>
    <s v="2021 июн"/>
    <x v="24"/>
    <s v="ЦЗ-114"/>
    <x v="0"/>
    <x v="0"/>
    <n v="955"/>
    <s v="электроэнергия"/>
    <x v="8"/>
    <x v="8"/>
    <x v="1"/>
    <s v="основные"/>
    <s v="МВт.ч"/>
    <n v="1549"/>
    <s v="ТРАНСП.ХОЗФЕК.СТОК."/>
    <x v="70"/>
    <x v="1"/>
    <s v="на технологию"/>
    <n v="72.662999999999997"/>
    <n v="73.563100000000006"/>
    <n v="-0.900100000000009"/>
    <n v="170.75805"/>
    <n v="172.87328500000001"/>
    <n v="-2.1152350000000202"/>
  </r>
  <r>
    <s v="2021 июн"/>
    <x v="24"/>
    <s v="ЦЗ-114"/>
    <x v="0"/>
    <x v="0"/>
    <n v="955"/>
    <s v="электроэнергия"/>
    <x v="8"/>
    <x v="8"/>
    <x v="1"/>
    <s v="основные"/>
    <s v="МВт.ч"/>
    <n v="1550"/>
    <s v="ТРАНСП.ЛИВН.СТОКОВ"/>
    <x v="71"/>
    <x v="1"/>
    <s v="на технологию"/>
    <n v="0.53"/>
    <n v="0.5363"/>
    <n v="-6.2999999999999697E-3"/>
    <n v="1.2455000000000001"/>
    <n v="1.260305"/>
    <n v="-1.48049999999999E-2"/>
  </r>
  <r>
    <s v="2021 июн"/>
    <x v="24"/>
    <s v="ЦЗ-114"/>
    <x v="0"/>
    <x v="0"/>
    <n v="955"/>
    <s v="электроэнергия"/>
    <x v="8"/>
    <x v="8"/>
    <x v="1"/>
    <s v="основные"/>
    <s v="МВт.ч"/>
    <n v="1644"/>
    <s v="ПРОМ.СТОКИ БЕЗ НЕЙТР"/>
    <x v="72"/>
    <x v="1"/>
    <s v="на технологию"/>
    <n v="68.790000000000006"/>
    <n v="69.642200000000003"/>
    <n v="-0.85219999999999596"/>
    <n v="161.65649999999999"/>
    <n v="163.65916999999999"/>
    <n v="-2.00266999999999"/>
  </r>
  <r>
    <s v="2021 июн"/>
    <x v="24"/>
    <s v="ЦЗ-114"/>
    <x v="0"/>
    <x v="0"/>
    <n v="955"/>
    <s v="электроэнергия"/>
    <x v="8"/>
    <x v="8"/>
    <x v="1"/>
    <s v="основные"/>
    <s v="МВт.ч"/>
    <n v="1816"/>
    <s v="КАЛЬЦИЙ ХЛОРИСТ.ТЕХ."/>
    <x v="130"/>
    <x v="1"/>
    <s v="на технологию"/>
    <n v="41.841999999999999"/>
    <n v="42.360599999999998"/>
    <n v="-0.51859999999999895"/>
    <n v="98.328699999999998"/>
    <n v="99.547409999999999"/>
    <n v="-1.21871"/>
  </r>
  <r>
    <s v="2021 июн"/>
    <x v="24"/>
    <s v="ЦЗ-114"/>
    <x v="0"/>
    <x v="0"/>
    <n v="955"/>
    <s v="электроэнергия"/>
    <x v="8"/>
    <x v="8"/>
    <x v="1"/>
    <s v="основные"/>
    <s v="МВт.ч"/>
    <n v="8768"/>
    <s v="ОБЕЗВР.СТ.ВОД"/>
    <x v="131"/>
    <x v="1"/>
    <s v="на технологию"/>
    <n v="15.804"/>
    <n v="16"/>
    <n v="-0.19600000000000001"/>
    <n v="37.139400000000002"/>
    <n v="37.6"/>
    <n v="-0.46059999999999901"/>
  </r>
  <r>
    <s v="2021 июн"/>
    <x v="24"/>
    <s v="ЦЗ-114"/>
    <x v="0"/>
    <x v="0"/>
    <n v="955"/>
    <s v="электроэнергия"/>
    <x v="8"/>
    <x v="8"/>
    <x v="1"/>
    <s v="основные"/>
    <s v="МВт.ч"/>
    <n v="10074"/>
    <s v="ХЛОРН.ОЧ.СТ.Ц.62"/>
    <x v="132"/>
    <x v="1"/>
    <s v="на технологию"/>
    <n v="11.853"/>
    <n v="12"/>
    <n v="-0.14699999999999999"/>
    <n v="27.85455"/>
    <n v="28.2"/>
    <n v="-0.34545000000000098"/>
  </r>
  <r>
    <s v="2021 июн"/>
    <x v="24"/>
    <s v="ЦЗ-114"/>
    <x v="0"/>
    <x v="0"/>
    <n v="955"/>
    <s v="электроэнергия"/>
    <x v="8"/>
    <x v="8"/>
    <x v="1"/>
    <s v="основные"/>
    <s v="МВт.ч"/>
    <n v="10917"/>
    <s v="ХЛОРНАЯ ОЧ.СТ.Ц.19"/>
    <x v="133"/>
    <x v="1"/>
    <s v="на технологию"/>
    <n v="0.14799999999999999"/>
    <n v="0.15"/>
    <n v="-2E-3"/>
    <n v="0.3478"/>
    <n v="0.35249999999999998"/>
    <n v="-4.7000000000000002E-3"/>
  </r>
  <r>
    <s v="2021 июн"/>
    <x v="24"/>
    <s v="ЦЗ-114"/>
    <x v="0"/>
    <x v="0"/>
    <n v="955"/>
    <s v="электроэнергия"/>
    <x v="8"/>
    <x v="8"/>
    <x v="1"/>
    <s v="основные"/>
    <s v="МВт.ч"/>
    <n v="19153"/>
    <s v="КАЛЬЦ.ХЛ.ТЕХН.(ВЗП)"/>
    <x v="134"/>
    <x v="1"/>
    <s v="на технологию"/>
    <n v="17.896999999999998"/>
    <n v="18.118500000000001"/>
    <n v="-0.221500000000002"/>
    <n v="42.057949999999998"/>
    <n v="42.578474999999997"/>
    <n v="-0.52052500000000601"/>
  </r>
  <r>
    <s v="2021 июн"/>
    <x v="24"/>
    <s v="ЦЗ-114"/>
    <x v="0"/>
    <x v="0"/>
    <n v="955"/>
    <s v="электроэнергия"/>
    <x v="8"/>
    <x v="8"/>
    <x v="1"/>
    <s v="основные"/>
    <s v="МВт.ч"/>
    <n v="22898"/>
    <s v="ОБЕЗВР.СТ.ВОД Ц.2,72"/>
    <x v="135"/>
    <x v="1"/>
    <s v="на технологию"/>
    <n v="0.64300000000000002"/>
    <n v="0.65100000000000002"/>
    <n v="-8.0000000000000106E-3"/>
    <n v="1.51105"/>
    <n v="1.5298499999999999"/>
    <n v="-1.8800000000000001E-2"/>
  </r>
  <r>
    <s v="2021 июн"/>
    <x v="24"/>
    <s v="ЦЗ-114"/>
    <x v="0"/>
    <x v="0"/>
    <n v="955"/>
    <s v="электроэнергия"/>
    <x v="8"/>
    <x v="8"/>
    <x v="1"/>
    <s v="основные"/>
    <s v="МВт.ч"/>
    <n v="56406"/>
    <s v="СБОР ОЧИСТ.ДОЖД.СТ.В"/>
    <x v="136"/>
    <x v="1"/>
    <s v="на технологию"/>
    <n v="18.922000000000001"/>
    <n v="19.156500000000001"/>
    <n v="-0.23450000000000101"/>
    <n v="44.466700000000003"/>
    <n v="45.017775"/>
    <n v="-0.55107500000000098"/>
  </r>
  <r>
    <s v="2021 июн"/>
    <x v="24"/>
    <s v="ЦЗ-114"/>
    <x v="0"/>
    <x v="0"/>
    <n v="955"/>
    <s v="электроэнергия"/>
    <x v="8"/>
    <x v="8"/>
    <x v="1"/>
    <s v="основные"/>
    <s v="МВт.ч"/>
    <n v="67169"/>
    <s v="ОЧИСТКА СТ.ВОД ДФГ"/>
    <x v="137"/>
    <x v="1"/>
    <s v="на технологию"/>
    <n v="32.241"/>
    <n v="32.64"/>
    <n v="-0.39900000000000102"/>
    <n v="75.766350000000003"/>
    <n v="76.703999999999994"/>
    <n v="-0.93765000000000198"/>
  </r>
  <r>
    <s v="2021 июн"/>
    <x v="24"/>
    <s v="ЦЗ-114"/>
    <x v="0"/>
    <x v="0"/>
    <n v="955"/>
    <s v="электроэнергия"/>
    <x v="8"/>
    <x v="8"/>
    <x v="1"/>
    <s v="основные"/>
    <s v="МВт.ч"/>
    <n v="91816"/>
    <s v="ИЗВЕСТЬ ГАШЕНАЯ С.1"/>
    <x v="50"/>
    <x v="1"/>
    <s v="на технологию"/>
    <n v="4.6470000000000002"/>
    <n v="4.6473000000000004"/>
    <n v="-3.00000000000189E-4"/>
    <n v="10.920450000000001"/>
    <n v="10.921155000000001"/>
    <n v="-7.0500000000044399E-4"/>
  </r>
  <r>
    <s v="2021 июн"/>
    <x v="25"/>
    <s v="ЦЗ-115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6"/>
    <n v="6.75"/>
    <n v="-0.75"/>
    <n v="14.1"/>
    <n v="15.862500000000001"/>
    <n v="-1.7625"/>
  </r>
  <r>
    <s v="2021 июн"/>
    <x v="25"/>
    <s v="ЦЗ-115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6.5"/>
    <n v="7.27"/>
    <n v="-0.77"/>
    <n v="15.275"/>
    <n v="17.084499999999998"/>
    <n v="-1.8095000000000001"/>
  </r>
  <r>
    <s v="2021 июн"/>
    <x v="25"/>
    <s v="ЦЗ-115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9.34"/>
    <n v="28.52"/>
    <n v="-19.18"/>
    <n v="21.949000000000002"/>
    <n v="67.022000000000006"/>
    <n v="-45.073"/>
  </r>
  <r>
    <s v="2021 июн"/>
    <x v="25"/>
    <s v="ЦЗ-115"/>
    <x v="1"/>
    <x v="0"/>
    <n v="955"/>
    <s v="электроэнергия"/>
    <x v="8"/>
    <x v="8"/>
    <x v="1"/>
    <s v="основные"/>
    <s v="МВт.ч"/>
    <n v="15633"/>
    <s v="ЭНЕРГИЯ НА ТЕХНОЛОГ"/>
    <x v="2"/>
    <x v="0"/>
    <s v="на технологию"/>
    <n v="0.5"/>
    <n v="0.56000000000000005"/>
    <n v="-6.0000000000000102E-2"/>
    <n v="1.175"/>
    <n v="1.3160000000000001"/>
    <n v="-0.14099999999999999"/>
  </r>
  <r>
    <s v="2021 июн"/>
    <x v="34"/>
    <s v="ЦЗ-127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9.8699999999999992"/>
    <n v="9.8699999999999992"/>
    <n v="0"/>
    <n v="23.194500000000001"/>
    <n v="23.194500000000001"/>
    <n v="0"/>
  </r>
  <r>
    <s v="2021 июн"/>
    <x v="34"/>
    <s v="ЦЗ-127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44"/>
    <n v="0.44"/>
    <n v="0"/>
    <n v="1.034"/>
    <n v="1.034"/>
    <n v="0"/>
  </r>
  <r>
    <s v="2021 июн"/>
    <x v="34"/>
    <s v="ЦЗ-127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4.5"/>
    <n v="7.19"/>
    <n v="-2.69"/>
    <n v="10.574999999999999"/>
    <n v="16.8965"/>
    <n v="-6.3215000000000003"/>
  </r>
  <r>
    <s v="2021 июн"/>
    <x v="36"/>
    <s v="ЦЗ-291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.18"/>
    <n v="0"/>
    <n v="0.18"/>
    <n v="0.42299999999999999"/>
    <n v="0"/>
    <n v="0.42299999999999999"/>
  </r>
  <r>
    <s v="2021 июн"/>
    <x v="15"/>
    <s v="ЦЗ-300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4.1500000000000004"/>
    <n v="4.1500000000000004"/>
    <n v="0"/>
    <n v="9.7524999999999995"/>
    <n v="9.7524999999999995"/>
    <n v="0"/>
  </r>
  <r>
    <s v="2021 июн"/>
    <x v="15"/>
    <s v="ЦЗ-300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.92"/>
    <n v="2.92"/>
    <n v="0"/>
    <n v="6.8620000000000001"/>
    <n v="6.8620000000000001"/>
    <n v="0"/>
  </r>
  <r>
    <s v="2021 июн"/>
    <x v="15"/>
    <s v="ЦЗ-300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1.33"/>
    <n v="3.51"/>
    <n v="-2.1800000000000002"/>
    <n v="3.1255000000000002"/>
    <n v="8.2484999999999999"/>
    <n v="-5.1230000000000002"/>
  </r>
  <r>
    <s v="2021 июн"/>
    <x v="37"/>
    <s v="ЦЗ-459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2.62"/>
    <n v="22.62"/>
    <n v="0"/>
    <n v="53.156999999999996"/>
    <n v="53.156999999999996"/>
    <n v="0"/>
  </r>
  <r>
    <s v="2021 июн"/>
    <x v="16"/>
    <s v="ЦЗ-501"/>
    <x v="0"/>
    <x v="1"/>
    <n v="955"/>
    <s v="электроэнергия"/>
    <x v="8"/>
    <x v="8"/>
    <x v="1"/>
    <s v="основные"/>
    <s v="МВт.ч"/>
    <n v="75"/>
    <s v="ВОДОРОДА ПЕРОКС.50%"/>
    <x v="138"/>
    <x v="1"/>
    <s v="на технологию"/>
    <n v="647.31700000000001"/>
    <n v="700.27689999999996"/>
    <n v="-52.959899999999898"/>
    <n v="1521.1949500000001"/>
    <n v="1645.650715"/>
    <n v="-124.455765"/>
  </r>
  <r>
    <s v="2021 июн"/>
    <x v="16"/>
    <s v="ЦЗ-501"/>
    <x v="0"/>
    <x v="1"/>
    <n v="955"/>
    <s v="электроэнергия"/>
    <x v="8"/>
    <x v="8"/>
    <x v="1"/>
    <s v="основные"/>
    <s v="МВт.ч"/>
    <n v="934"/>
    <s v="ВОДА ОБОРОТН.К-С536"/>
    <x v="73"/>
    <x v="1"/>
    <s v="на технологию"/>
    <n v="962.02539999999999"/>
    <n v="962.02530000000002"/>
    <n v="9.9999999974897906E-5"/>
    <n v="2260.7596899999999"/>
    <n v="2260.7594549999999"/>
    <n v="2.3499999994100999E-4"/>
  </r>
  <r>
    <s v="2021 июн"/>
    <x v="16"/>
    <s v="ЦЗ-501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61.13"/>
    <n v="61.13"/>
    <n v="0"/>
    <n v="143.65549999999999"/>
    <n v="143.65549999999999"/>
    <n v="0"/>
  </r>
  <r>
    <s v="2021 июн"/>
    <x v="16"/>
    <s v="ЦЗ-501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1.18"/>
    <n v="11.18"/>
    <n v="0"/>
    <n v="26.273"/>
    <n v="26.273"/>
    <n v="0"/>
  </r>
  <r>
    <s v="2021 июн"/>
    <x v="16"/>
    <s v="ЦЗ-501"/>
    <x v="0"/>
    <x v="1"/>
    <n v="955"/>
    <s v="электроэнергия"/>
    <x v="8"/>
    <x v="8"/>
    <x v="1"/>
    <s v="основные"/>
    <s v="МВт.ч"/>
    <n v="20356"/>
    <s v="ВОД.ПЕР.М Б-6 П/П"/>
    <x v="139"/>
    <x v="1"/>
    <s v="на технологию"/>
    <n v="892.20370000000003"/>
    <n v="965.2"/>
    <n v="-72.996300000000005"/>
    <n v="2096.6786950000001"/>
    <n v="2268.2199999999998"/>
    <n v="-171.54130499999999"/>
  </r>
  <r>
    <s v="2021 июн"/>
    <x v="16"/>
    <s v="ЦЗ-501"/>
    <x v="0"/>
    <x v="1"/>
    <n v="955"/>
    <s v="электроэнергия"/>
    <x v="8"/>
    <x v="8"/>
    <x v="1"/>
    <s v="основные"/>
    <s v="МВт.ч"/>
    <n v="76324"/>
    <s v="ВОДОРОДА ПЕРОКСИД 50"/>
    <x v="140"/>
    <x v="1"/>
    <s v="на технологию"/>
    <n v="40.006"/>
    <n v="43.279499999999999"/>
    <n v="-3.2734999999999999"/>
    <n v="94.014099999999999"/>
    <n v="101.70682499999999"/>
    <n v="-7.6927250000000003"/>
  </r>
  <r>
    <s v="2021 июн"/>
    <x v="16"/>
    <s v="ЦЗ-501"/>
    <x v="0"/>
    <x v="1"/>
    <n v="955"/>
    <s v="электроэнергия"/>
    <x v="8"/>
    <x v="8"/>
    <x v="1"/>
    <s v="основные"/>
    <s v="МВт.ч"/>
    <n v="82628"/>
    <s v="ИПС"/>
    <x v="141"/>
    <x v="1"/>
    <s v="на технологию"/>
    <n v="8.7900000000000006E-2"/>
    <n v="8.7900000000000006E-2"/>
    <n v="0"/>
    <n v="0.206565"/>
    <n v="0.206565"/>
    <n v="0"/>
  </r>
  <r>
    <s v="2021 июн"/>
    <x v="16"/>
    <s v="ЦЗ-501"/>
    <x v="0"/>
    <x v="1"/>
    <n v="955"/>
    <s v="электроэнергия"/>
    <x v="8"/>
    <x v="8"/>
    <x v="1"/>
    <s v="основные"/>
    <s v="МВт.ч"/>
    <n v="89790"/>
    <s v="ВОДОРОДА ПЕРОКСИД 50"/>
    <x v="142"/>
    <x v="1"/>
    <s v="на технологию"/>
    <n v="6.32"/>
    <n v="6.8367000000000004"/>
    <n v="-0.51670000000000005"/>
    <n v="14.852"/>
    <n v="16.066244999999999"/>
    <n v="-1.214245"/>
  </r>
  <r>
    <s v="2021 июн"/>
    <x v="17"/>
    <s v="ЦЗ-502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"/>
    <n v="4.68"/>
    <n v="-3.68"/>
    <n v="2.35"/>
    <n v="10.997999999999999"/>
    <n v="-8.6479999999999997"/>
  </r>
  <r>
    <s v="2021 июн"/>
    <x v="17"/>
    <s v="ЦЗ-502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7"/>
    <n v="4.1399999999999997"/>
    <n v="-3.44"/>
    <n v="1.645"/>
    <n v="9.7289999999999992"/>
    <n v="-8.0839999999999996"/>
  </r>
  <r>
    <s v="2021 июн"/>
    <x v="17"/>
    <s v="ЦЗ-502"/>
    <x v="0"/>
    <x v="0"/>
    <n v="955"/>
    <s v="электроэнергия"/>
    <x v="8"/>
    <x v="8"/>
    <x v="1"/>
    <s v="основные"/>
    <s v="МВт.ч"/>
    <n v="83791"/>
    <s v="ПРИЕМ И ПЕР.АНИЛИНА"/>
    <x v="7"/>
    <x v="1"/>
    <s v="на технологию"/>
    <n v="19"/>
    <n v="40.947200000000002"/>
    <n v="-21.947199999999999"/>
    <n v="44.65"/>
    <n v="96.225920000000002"/>
    <n v="-51.575920000000004"/>
  </r>
  <r>
    <s v="2021 июн"/>
    <x v="35"/>
    <s v="ЦЗ-797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0"/>
    <n v="15.63"/>
    <n v="4.37"/>
    <n v="47"/>
    <n v="36.730499999999999"/>
    <n v="10.269500000000001"/>
  </r>
  <r>
    <s v="2021 июн"/>
    <x v="35"/>
    <s v="ЦЗ-797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6.12"/>
    <n v="15.08"/>
    <n v="1.04"/>
    <n v="37.881999999999998"/>
    <n v="35.438000000000002"/>
    <n v="2.444"/>
  </r>
  <r>
    <s v="2021 июн"/>
    <x v="0"/>
    <s v="ЦЗ-002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6.1"/>
    <n v="6.1"/>
    <n v="0"/>
    <n v="3.8966394601503"/>
    <n v="3.8966394601503"/>
    <n v="0"/>
  </r>
  <r>
    <s v="2021 июн"/>
    <x v="1"/>
    <s v="ЦЗ-016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111.10299999999999"/>
    <n v="48.6"/>
    <n v="62.503"/>
    <n v="70.971858023127695"/>
    <n v="31.045357010377799"/>
    <n v="39.926501012749902"/>
  </r>
  <r>
    <s v="2021 июн"/>
    <x v="2"/>
    <s v="ЦЗ-017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9.6"/>
    <n v="9.6300000000000008"/>
    <n v="-3.0000000000001099E-2"/>
    <n v="6.1324161995808"/>
    <n v="6.1515800002044898"/>
    <n v="-1.9163800623690701E-2"/>
  </r>
  <r>
    <s v="2021 июн"/>
    <x v="18"/>
    <s v="ЦЗ-021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92.494"/>
    <n v="97"/>
    <n v="-4.5060000000000002"/>
    <n v="59.084552496252797"/>
    <n v="61.962955349931001"/>
    <n v="-2.87840285367824"/>
  </r>
  <r>
    <s v="2021 июн"/>
    <x v="19"/>
    <s v="ЦЗ-022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72.03"/>
    <n v="72.03"/>
    <n v="0"/>
    <n v="46.0122852974797"/>
    <n v="46.0122852974797"/>
    <n v="0"/>
  </r>
  <r>
    <s v="2021 июн"/>
    <x v="4"/>
    <s v="ЦЗ-023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18"/>
    <n v="18"/>
    <n v="0"/>
    <n v="11.498280374214"/>
    <n v="11.498280374214"/>
    <n v="0"/>
  </r>
  <r>
    <s v="2021 июн"/>
    <x v="27"/>
    <s v="ЦЗ-024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2.4300000000000002"/>
    <n v="2.4300000000000002"/>
    <n v="0"/>
    <n v="1.55226785051889"/>
    <n v="1.55226785051889"/>
    <n v="0"/>
  </r>
  <r>
    <s v="2021 июн"/>
    <x v="26"/>
    <s v="ЦЗ-034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2.4300000000000002"/>
    <n v="2.4300000000000002"/>
    <n v="0"/>
    <n v="1.55226785051889"/>
    <n v="1.55226785051889"/>
    <n v="0"/>
  </r>
  <r>
    <s v="2021 июн"/>
    <x v="30"/>
    <s v="ЦЗ-035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4.05"/>
    <n v="4.05"/>
    <n v="0"/>
    <n v="2.5871130841981498"/>
    <n v="2.5871130841981498"/>
    <n v="0"/>
  </r>
  <r>
    <s v="2021 июн"/>
    <x v="6"/>
    <s v="ЦЗ-045"/>
    <x v="1"/>
    <x v="0"/>
    <n v="958"/>
    <s v="воздух технологический"/>
    <x v="9"/>
    <x v="9"/>
    <x v="0"/>
    <s v="основные"/>
    <s v="тыс.м3"/>
    <n v="15633"/>
    <s v="ЭНЕРГИЯ НА ТЕХНОЛОГ"/>
    <x v="2"/>
    <x v="0"/>
    <s v="на технологию"/>
    <n v="0.81"/>
    <n v="0.81"/>
    <n v="0"/>
    <n v="0.51742261683962998"/>
    <n v="0.51742261683962998"/>
    <n v="0"/>
  </r>
  <r>
    <s v="2021 июн"/>
    <x v="8"/>
    <s v="ЦЗ-056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50"/>
    <n v="51"/>
    <n v="-1"/>
    <n v="31.939667706150001"/>
    <n v="32.578461060273"/>
    <n v="-0.63879335412299998"/>
  </r>
  <r>
    <s v="2021 июн"/>
    <x v="9"/>
    <s v="ЦЗ-061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28.35"/>
    <n v="28.35"/>
    <n v="0"/>
    <n v="18.1097915893871"/>
    <n v="18.1097915893871"/>
    <n v="0"/>
  </r>
  <r>
    <s v="2021 июн"/>
    <x v="10"/>
    <s v="ЦЗ-062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45.305"/>
    <n v="22.7"/>
    <n v="22.605"/>
    <n v="28.940532908542501"/>
    <n v="14.5006091385921"/>
    <n v="14.439923769950401"/>
  </r>
  <r>
    <s v="2021 июн"/>
    <x v="10"/>
    <s v="ЦЗ-062"/>
    <x v="0"/>
    <x v="0"/>
    <n v="958"/>
    <s v="воздух технологический"/>
    <x v="9"/>
    <x v="9"/>
    <x v="0"/>
    <s v="основные"/>
    <s v="тыс.м3"/>
    <n v="66742"/>
    <s v="МОДИФИКАТОР ДНС."/>
    <x v="4"/>
    <x v="1"/>
    <s v="на технологию"/>
    <n v="20.881"/>
    <n v="20.881"/>
    <n v="0"/>
    <n v="13.338644027442401"/>
    <n v="13.338644027442401"/>
    <n v="0"/>
  </r>
  <r>
    <s v="2021 июн"/>
    <x v="12"/>
    <s v="ЦЗ-081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0.57999999999999996"/>
    <n v="0.57999999999999996"/>
    <n v="0"/>
    <n v="0.37050014539134002"/>
    <n v="0.37050014539134002"/>
    <n v="0"/>
  </r>
  <r>
    <s v="2021 июн"/>
    <x v="13"/>
    <s v="ЦЗ-084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5.5810000000000004"/>
    <n v="10.199999999999999"/>
    <n v="-4.6189999999999998"/>
    <n v="3.5651057093604601"/>
    <n v="6.5156922120546001"/>
    <n v="-2.95058650269414"/>
  </r>
  <r>
    <s v="2021 июн"/>
    <x v="14"/>
    <s v="ЦЗ-110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1883.1890000000001"/>
    <n v="1581"/>
    <n v="302.18900000000002"/>
    <n v="1202.96861775754"/>
    <n v="1009.93229286846"/>
    <n v="193.03632488907499"/>
  </r>
  <r>
    <s v="2021 июн"/>
    <x v="24"/>
    <s v="ЦЗ-114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15.009"/>
    <n v="32.4"/>
    <n v="-17.390999999999998"/>
    <n v="9.5876494520321103"/>
    <n v="20.696904673585198"/>
    <n v="-11.1092552215531"/>
  </r>
  <r>
    <s v="2021 июн"/>
    <x v="24"/>
    <s v="ЦЗ-114"/>
    <x v="0"/>
    <x v="0"/>
    <n v="958"/>
    <s v="воздух технологический"/>
    <x v="9"/>
    <x v="9"/>
    <x v="0"/>
    <s v="основные"/>
    <s v="тыс.м3"/>
    <n v="91816"/>
    <s v="ИЗВЕСТЬ ГАШЕНАЯ С.1"/>
    <x v="50"/>
    <x v="1"/>
    <s v="на технологию"/>
    <n v="0"/>
    <n v="5.3112000000000004"/>
    <n v="-5.3112000000000004"/>
    <n v="0"/>
    <n v="3.39275926241808"/>
    <n v="-3.39275926241808"/>
  </r>
  <r>
    <s v="2021 июн"/>
    <x v="15"/>
    <s v="ЦЗ-300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2.11"/>
    <n v="2.11"/>
    <n v="0"/>
    <n v="1.3478539771995299"/>
    <n v="1.3478539771995299"/>
    <n v="0"/>
  </r>
  <r>
    <s v="2021 июн"/>
    <x v="16"/>
    <s v="ЦЗ-501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0"/>
    <n v="0.41"/>
    <n v="-0.41"/>
    <n v="0"/>
    <n v="0.26190527519043"/>
    <n v="-0.26190527519043"/>
  </r>
  <r>
    <s v="2021 июн"/>
    <x v="17"/>
    <s v="ЦЗ-502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0"/>
    <n v="2.92"/>
    <n v="-2.92"/>
    <n v="0"/>
    <n v="1.86527659403916"/>
    <n v="-1.86527659403916"/>
  </r>
  <r>
    <s v="2021 июн"/>
    <x v="0"/>
    <s v="ЦЗ-002"/>
    <x v="0"/>
    <x v="0"/>
    <n v="962"/>
    <s v="холод-10°С к665"/>
    <x v="10"/>
    <x v="10"/>
    <x v="0"/>
    <s v="основные"/>
    <s v="Гкал"/>
    <n v="20135"/>
    <s v="ПОЛИАМИН М.Б"/>
    <x v="75"/>
    <x v="1"/>
    <s v="на технологию"/>
    <n v="10.836"/>
    <n v="10.836"/>
    <n v="0"/>
    <n v="17.566439599726898"/>
    <n v="17.566439599726898"/>
    <n v="0"/>
  </r>
  <r>
    <s v="2021 июн"/>
    <x v="0"/>
    <s v="ЦЗ-002"/>
    <x v="0"/>
    <x v="0"/>
    <n v="962"/>
    <s v="холод-10°С к665"/>
    <x v="10"/>
    <x v="10"/>
    <x v="0"/>
    <s v="основные"/>
    <s v="Гкал"/>
    <n v="30325"/>
    <s v="НОВАНТОКС (100%)"/>
    <x v="76"/>
    <x v="1"/>
    <s v="на технологию"/>
    <n v="13.564"/>
    <n v="13.5763"/>
    <n v="-1.2299999999999801E-2"/>
    <n v="21.988850750341101"/>
    <n v="22.008790507361802"/>
    <n v="-1.99397570207306E-2"/>
  </r>
  <r>
    <s v="2021 июн"/>
    <x v="3"/>
    <s v="ЦЗ-019"/>
    <x v="0"/>
    <x v="0"/>
    <n v="962"/>
    <s v="холод-10°С к665"/>
    <x v="10"/>
    <x v="10"/>
    <x v="0"/>
    <s v="основные"/>
    <s v="Гкал"/>
    <n v="58673"/>
    <s v="ПРИСАДКА ЦД-7"/>
    <x v="84"/>
    <x v="1"/>
    <s v="на технологию"/>
    <n v="1.3140000000000001"/>
    <n v="1.6053999999999999"/>
    <n v="-0.29139999999999999"/>
    <n v="2.1301496524585799"/>
    <n v="2.6025435708196398"/>
    <n v="-0.47239391836105799"/>
  </r>
  <r>
    <s v="2021 июн"/>
    <x v="3"/>
    <s v="ЦЗ-019"/>
    <x v="0"/>
    <x v="0"/>
    <n v="962"/>
    <s v="холод-10°С к665"/>
    <x v="10"/>
    <x v="10"/>
    <x v="0"/>
    <s v="основные"/>
    <s v="Гкал"/>
    <n v="66394"/>
    <s v="ПРИСАДКА ЦД-7НЧ"/>
    <x v="85"/>
    <x v="1"/>
    <s v="на технологию"/>
    <n v="0.24399999999999999"/>
    <n v="0.24429999999999999"/>
    <n v="-2.9999999999999499E-4"/>
    <n v="0.39555290350068001"/>
    <n v="0.396039239037771"/>
    <n v="-4.86335537090991E-4"/>
  </r>
  <r>
    <s v="2021 июн"/>
    <x v="3"/>
    <s v="ЦЗ-019"/>
    <x v="0"/>
    <x v="0"/>
    <n v="962"/>
    <s v="холод-10°С к665"/>
    <x v="10"/>
    <x v="10"/>
    <x v="0"/>
    <s v="основные"/>
    <s v="Гкал"/>
    <n v="83759"/>
    <s v="ФЛОТОРЕАГЕНТ БТФСУПЕ"/>
    <x v="1"/>
    <x v="1"/>
    <s v="на технологию"/>
    <n v="8.4420000000000002"/>
    <n v="8.4414999999999996"/>
    <n v="5.0000000000061096E-4"/>
    <n v="13.6854820137407"/>
    <n v="13.6846714545123"/>
    <n v="8.1055922848599095E-4"/>
  </r>
  <r>
    <s v="2021 июн"/>
    <x v="8"/>
    <s v="ЦЗ-056"/>
    <x v="0"/>
    <x v="1"/>
    <n v="962"/>
    <s v="холод-10°С к665"/>
    <x v="10"/>
    <x v="10"/>
    <x v="0"/>
    <s v="основные"/>
    <s v="Гкал"/>
    <n v="9316"/>
    <s v="ХЛОРОФОРМ С.В БОЧКИ"/>
    <x v="124"/>
    <x v="1"/>
    <s v="на технологию"/>
    <n v="0.73499999999999999"/>
    <n v="0.7359"/>
    <n v="-9.0000000000001201E-4"/>
    <n v="1.19152206587295"/>
    <n v="1.19298107248422"/>
    <n v="-1.4590066112730199E-3"/>
  </r>
  <r>
    <s v="2021 июн"/>
    <x v="8"/>
    <s v="ЦЗ-056"/>
    <x v="0"/>
    <x v="1"/>
    <n v="962"/>
    <s v="холод-10°С к665"/>
    <x v="10"/>
    <x v="10"/>
    <x v="0"/>
    <s v="основные"/>
    <s v="Гкал"/>
    <n v="13536"/>
    <s v="МЕТИЛЕНХЛОРИД П/П"/>
    <x v="63"/>
    <x v="1"/>
    <s v="на технологию"/>
    <n v="239.548"/>
    <n v="241.2577"/>
    <n v="-1.7097"/>
    <n v="388.33568413025"/>
    <n v="391.10731035613099"/>
    <n v="-2.7716262258816098"/>
  </r>
  <r>
    <s v="2021 июн"/>
    <x v="8"/>
    <s v="ЦЗ-056"/>
    <x v="0"/>
    <x v="1"/>
    <n v="962"/>
    <s v="холод-10°С к665"/>
    <x v="10"/>
    <x v="10"/>
    <x v="0"/>
    <s v="основные"/>
    <s v="Гкал"/>
    <n v="13537"/>
    <s v="ХЛОРОФОРМ П/П"/>
    <x v="64"/>
    <x v="1"/>
    <s v="на технологию"/>
    <n v="161.16800000000001"/>
    <n v="162.3175"/>
    <n v="-1.14949999999999"/>
    <n v="261.27241947294101"/>
    <n v="263.13589513922801"/>
    <n v="-1.863475666287"/>
  </r>
  <r>
    <s v="2021 июн"/>
    <x v="8"/>
    <s v="ЦЗ-056"/>
    <x v="0"/>
    <x v="1"/>
    <n v="962"/>
    <s v="холод-10°С к665"/>
    <x v="10"/>
    <x v="10"/>
    <x v="0"/>
    <s v="основные"/>
    <s v="Гкал"/>
    <n v="19865"/>
    <s v="Хлороформ (из сырца)"/>
    <x v="95"/>
    <x v="1"/>
    <s v="на технологию"/>
    <n v="11.988"/>
    <n v="12.073499999999999"/>
    <n v="-8.5499999999999701E-2"/>
    <n v="19.433968062156399"/>
    <n v="19.572573690227301"/>
    <n v="-0.13860562807093399"/>
  </r>
  <r>
    <s v="2021 июн"/>
    <x v="11"/>
    <s v="ЦЗ-071"/>
    <x v="0"/>
    <x v="1"/>
    <n v="962"/>
    <s v="холод-10°С к665"/>
    <x v="10"/>
    <x v="10"/>
    <x v="0"/>
    <s v="основные"/>
    <s v="Гкал"/>
    <n v="301"/>
    <s v="ОКСАНОЛ КД-6"/>
    <x v="38"/>
    <x v="1"/>
    <s v="на технологию"/>
    <n v="0.84"/>
    <n v="0.94259999999999999"/>
    <n v="-0.1026"/>
    <n v="1.3617395038547999"/>
    <n v="1.52806625753992"/>
    <n v="-0.16632675368512201"/>
  </r>
  <r>
    <s v="2021 июн"/>
    <x v="11"/>
    <s v="ЦЗ-071"/>
    <x v="0"/>
    <x v="1"/>
    <n v="962"/>
    <s v="холод-10°С к665"/>
    <x v="10"/>
    <x v="10"/>
    <x v="0"/>
    <s v="основные"/>
    <s v="Гкал"/>
    <n v="20127"/>
    <s v="АЦЕТОНАНИЛ Н ГРАНУЛ."/>
    <x v="39"/>
    <x v="1"/>
    <s v="на технологию"/>
    <n v="304.06299999999999"/>
    <n v="341.37849999999997"/>
    <n v="-37.3155"/>
    <n v="492.92214138166901"/>
    <n v="553.41498716273304"/>
    <n v="-60.492845781063998"/>
  </r>
  <r>
    <s v="2021 июн"/>
    <x v="11"/>
    <s v="ЦЗ-071"/>
    <x v="0"/>
    <x v="1"/>
    <n v="962"/>
    <s v="холод-10°С к665"/>
    <x v="10"/>
    <x v="10"/>
    <x v="0"/>
    <s v="основные"/>
    <s v="Гкал"/>
    <n v="26883"/>
    <s v="АЦЕТОНАНИЛ Н(ГР)Э(ПО"/>
    <x v="40"/>
    <x v="1"/>
    <s v="на технологию"/>
    <n v="41.921999999999997"/>
    <n v="47.066800000000001"/>
    <n v="-5.1448"/>
    <n v="67.960527953096303"/>
    <n v="76.300858190515598"/>
    <n v="-8.3403302374192592"/>
  </r>
  <r>
    <s v="2021 июн"/>
    <x v="11"/>
    <s v="ЦЗ-071"/>
    <x v="0"/>
    <x v="1"/>
    <n v="962"/>
    <s v="холод-10°С к665"/>
    <x v="10"/>
    <x v="10"/>
    <x v="0"/>
    <s v="основные"/>
    <s v="Гкал"/>
    <n v="88220"/>
    <s v="АЦЕТОНАНИЛ Н(ГР)Э(ПА"/>
    <x v="41"/>
    <x v="1"/>
    <s v="на технологию"/>
    <n v="212.34200000000001"/>
    <n v="238.40119999999999"/>
    <n v="-26.059200000000001"/>
    <n v="344.23153538992398"/>
    <n v="386.47658548379599"/>
    <n v="-42.245050093872599"/>
  </r>
  <r>
    <s v="2021 июн"/>
    <x v="11"/>
    <s v="ЦЗ-071"/>
    <x v="0"/>
    <x v="1"/>
    <n v="962"/>
    <s v="холод-10°С к665"/>
    <x v="10"/>
    <x v="10"/>
    <x v="0"/>
    <s v="основные"/>
    <s v="Гкал"/>
    <n v="94389"/>
    <s v="АЦЕТОНАНИЛ TMQ (ЭКС)"/>
    <x v="42"/>
    <x v="1"/>
    <s v="на технологию"/>
    <n v="11.183"/>
    <n v="12.555099999999999"/>
    <n v="-1.3721000000000001"/>
    <n v="18.128967704295501"/>
    <n v="20.353304339104"/>
    <n v="-2.22433663480854"/>
  </r>
  <r>
    <s v="2021 июн"/>
    <x v="14"/>
    <s v="ЦЗ-110"/>
    <x v="0"/>
    <x v="1"/>
    <n v="962"/>
    <s v="холод-10°С к665"/>
    <x v="10"/>
    <x v="10"/>
    <x v="0"/>
    <s v="основные"/>
    <s v="Гкал"/>
    <n v="1702"/>
    <s v="ЩЕЛОЧЬ ЭЛЕКТРОЛИТИЧ."/>
    <x v="100"/>
    <x v="1"/>
    <s v="на технологию"/>
    <n v="54"/>
    <n v="39.521099999999997"/>
    <n v="14.478899999999999"/>
    <n v="87.540396676379999"/>
    <n v="64.068384649756993"/>
    <n v="23.472012026622899"/>
  </r>
  <r>
    <s v="2021 июн"/>
    <x v="16"/>
    <s v="ЦЗ-501"/>
    <x v="0"/>
    <x v="1"/>
    <n v="962"/>
    <s v="холод-10°С к665"/>
    <x v="10"/>
    <x v="10"/>
    <x v="0"/>
    <s v="основные"/>
    <s v="Гкал"/>
    <n v="75"/>
    <s v="ВОДОРОДА ПЕРОКС.50%"/>
    <x v="138"/>
    <x v="1"/>
    <s v="на технологию"/>
    <n v="217.26300000000001"/>
    <n v="281.41809999999998"/>
    <n v="-64.155100000000004"/>
    <n v="352.20905931667301"/>
    <n v="456.21207603542899"/>
    <n v="-104.003016718756"/>
  </r>
  <r>
    <s v="2021 июн"/>
    <x v="16"/>
    <s v="ЦЗ-501"/>
    <x v="0"/>
    <x v="1"/>
    <n v="962"/>
    <s v="холод-10°С к665"/>
    <x v="10"/>
    <x v="10"/>
    <x v="0"/>
    <s v="основные"/>
    <s v="Гкал"/>
    <n v="520"/>
    <s v="СПИРТ ИЗОПРОПИЛ.ТЕХ."/>
    <x v="143"/>
    <x v="1"/>
    <s v="на технологию"/>
    <n v="9.1620000000000008"/>
    <n v="9.1620000000000008"/>
    <n v="0"/>
    <n v="14.852687302759101"/>
    <n v="14.852687302759101"/>
    <n v="0"/>
  </r>
  <r>
    <s v="2021 июн"/>
    <x v="16"/>
    <s v="ЦЗ-501"/>
    <x v="0"/>
    <x v="1"/>
    <n v="962"/>
    <s v="холод-10°С к665"/>
    <x v="10"/>
    <x v="10"/>
    <x v="0"/>
    <s v="основные"/>
    <s v="Гкал"/>
    <n v="20356"/>
    <s v="ВОД.ПЕР.М Б-6 П/П"/>
    <x v="139"/>
    <x v="1"/>
    <s v="на технологию"/>
    <n v="336.02789999999999"/>
    <n v="435.25439999999998"/>
    <n v="-99.226500000000001"/>
    <n v="544.741030746869"/>
    <n v="705.59894131740305"/>
    <n v="-160.85791057053399"/>
  </r>
  <r>
    <s v="2021 июн"/>
    <x v="16"/>
    <s v="ЦЗ-501"/>
    <x v="0"/>
    <x v="1"/>
    <n v="962"/>
    <s v="холод-10°С к665"/>
    <x v="10"/>
    <x v="10"/>
    <x v="0"/>
    <s v="основные"/>
    <s v="Гкал"/>
    <n v="76324"/>
    <s v="ВОДОРОДА ПЕРОКСИД 50"/>
    <x v="140"/>
    <x v="1"/>
    <s v="на технологию"/>
    <n v="13.83"/>
    <n v="17.914200000000001"/>
    <n v="-4.0842000000000001"/>
    <n v="22.4200682598951"/>
    <n v="29.041040261852"/>
    <n v="-6.6209720019568703"/>
  </r>
  <r>
    <s v="2021 июн"/>
    <x v="16"/>
    <s v="ЦЗ-501"/>
    <x v="0"/>
    <x v="1"/>
    <n v="962"/>
    <s v="холод-10°С к665"/>
    <x v="10"/>
    <x v="10"/>
    <x v="0"/>
    <s v="основные"/>
    <s v="Гкал"/>
    <n v="82628"/>
    <s v="ИПС"/>
    <x v="141"/>
    <x v="1"/>
    <s v="на технологию"/>
    <n v="0.19309999999999999"/>
    <n v="0.193"/>
    <n v="9.9999999999989E-5"/>
    <n v="0.313037974040907"/>
    <n v="0.31287586219521002"/>
    <n v="1.62111845696982E-4"/>
  </r>
  <r>
    <s v="2021 июн"/>
    <x v="16"/>
    <s v="ЦЗ-501"/>
    <x v="0"/>
    <x v="1"/>
    <n v="962"/>
    <s v="холод-10°С к665"/>
    <x v="10"/>
    <x v="10"/>
    <x v="0"/>
    <s v="основные"/>
    <s v="Гкал"/>
    <n v="89790"/>
    <s v="ВОДОРОДА ПЕРОКСИД 50"/>
    <x v="142"/>
    <x v="1"/>
    <s v="на технологию"/>
    <n v="2.1850000000000001"/>
    <n v="2.8298000000000001"/>
    <n v="-0.64480000000000004"/>
    <n v="3.5421438284794502"/>
    <n v="4.5874410095337099"/>
    <n v="-1.0452971810542599"/>
  </r>
  <r>
    <s v="2021 июн"/>
    <x v="1"/>
    <s v="ЦЗ-016"/>
    <x v="0"/>
    <x v="1"/>
    <n v="966"/>
    <s v="газ природный"/>
    <x v="11"/>
    <x v="11"/>
    <x v="1"/>
    <s v="основные"/>
    <s v="тут"/>
    <n v="8804"/>
    <s v="ФЕНИЛТРИХЛОРСИЛАН(ЭК"/>
    <x v="11"/>
    <x v="1"/>
    <s v="на технологию"/>
    <n v="13.64"/>
    <n v="9.8171999999999997"/>
    <n v="3.8228"/>
    <n v="58.324640000000002"/>
    <n v="41.978347200000002"/>
    <n v="16.346292800000001"/>
  </r>
  <r>
    <s v="2021 июн"/>
    <x v="1"/>
    <s v="ЦЗ-016"/>
    <x v="0"/>
    <x v="1"/>
    <n v="966"/>
    <s v="газ природный"/>
    <x v="11"/>
    <x v="11"/>
    <x v="1"/>
    <s v="основные"/>
    <s v="тут"/>
    <n v="20327"/>
    <s v="ФТХС-СЫРЕЦ М.А"/>
    <x v="12"/>
    <x v="1"/>
    <s v="на технологию"/>
    <n v="10.369"/>
    <n v="7.4631999999999996"/>
    <n v="2.9058000000000002"/>
    <n v="44.337843999999997"/>
    <n v="31.912643200000002"/>
    <n v="12.425200800000001"/>
  </r>
  <r>
    <s v="2021 июн"/>
    <x v="18"/>
    <s v="ЦЗ-021"/>
    <x v="1"/>
    <x v="0"/>
    <n v="966"/>
    <s v="газ природный"/>
    <x v="11"/>
    <x v="11"/>
    <x v="1"/>
    <s v="основные"/>
    <s v="тут"/>
    <n v="15633"/>
    <s v="ЭНЕРГИЯ НА ТЕХНОЛОГ"/>
    <x v="2"/>
    <x v="0"/>
    <s v="на технологию"/>
    <n v="9.02"/>
    <n v="9.02"/>
    <n v="0"/>
    <n v="38.569519999999997"/>
    <n v="38.569519999999997"/>
    <n v="0"/>
  </r>
  <r>
    <s v="2021 июн"/>
    <x v="4"/>
    <s v="ЦЗ-023"/>
    <x v="0"/>
    <x v="1"/>
    <n v="966"/>
    <s v="газ природный"/>
    <x v="11"/>
    <x v="11"/>
    <x v="1"/>
    <s v="основные"/>
    <s v="тут"/>
    <n v="28462"/>
    <s v="ТЕПЛ.ЭН.ТЕХН.КОТЕЛЬН"/>
    <x v="61"/>
    <x v="1"/>
    <s v="на технологию"/>
    <n v="1491.54"/>
    <n v="1495.54"/>
    <n v="-4"/>
    <n v="6377.8250399999997"/>
    <n v="6394.92904"/>
    <n v="-17.103999999999999"/>
  </r>
  <r>
    <s v="2021 июн"/>
    <x v="20"/>
    <s v="ЦЗ-026"/>
    <x v="1"/>
    <x v="0"/>
    <n v="966"/>
    <s v="газ природный"/>
    <x v="11"/>
    <x v="11"/>
    <x v="1"/>
    <s v="основные"/>
    <s v="тут"/>
    <n v="944"/>
    <s v="ПЛАНИРУЕМОЕ ПОТРЕБЛ."/>
    <x v="0"/>
    <x v="0"/>
    <s v="общецеховые"/>
    <n v="0.52600000000000002"/>
    <n v="0.75"/>
    <n v="-0.224"/>
    <n v="2.2491759999999998"/>
    <n v="3.2069999999999999"/>
    <n v="-0.95782400000000001"/>
  </r>
  <r>
    <s v="2021 июн"/>
    <x v="8"/>
    <s v="ЦЗ-056"/>
    <x v="0"/>
    <x v="1"/>
    <n v="966"/>
    <s v="газ природный"/>
    <x v="11"/>
    <x v="11"/>
    <x v="1"/>
    <s v="основные"/>
    <s v="тут"/>
    <n v="13536"/>
    <s v="МЕТИЛЕНХЛОРИД П/П"/>
    <x v="63"/>
    <x v="1"/>
    <s v="на технологию"/>
    <n v="510.4898"/>
    <n v="596.6671"/>
    <n v="-86.177300000000002"/>
    <n v="2182.8543847999999"/>
    <n v="2551.3485196000001"/>
    <n v="-368.49413479999998"/>
  </r>
  <r>
    <s v="2021 июн"/>
    <x v="8"/>
    <s v="ЦЗ-056"/>
    <x v="0"/>
    <x v="1"/>
    <n v="966"/>
    <s v="газ природный"/>
    <x v="11"/>
    <x v="11"/>
    <x v="1"/>
    <s v="основные"/>
    <s v="тут"/>
    <n v="13537"/>
    <s v="ХЛОРОФОРМ П/П"/>
    <x v="64"/>
    <x v="1"/>
    <s v="на технологию"/>
    <n v="157.47020000000001"/>
    <n v="182.86"/>
    <n v="-25.389800000000001"/>
    <n v="673.34257520000006"/>
    <n v="781.90935999999999"/>
    <n v="-108.56678479999999"/>
  </r>
  <r>
    <s v="2021 июн"/>
    <x v="8"/>
    <s v="ЦЗ-056"/>
    <x v="0"/>
    <x v="1"/>
    <n v="966"/>
    <s v="газ природный"/>
    <x v="11"/>
    <x v="11"/>
    <x v="1"/>
    <s v="основные"/>
    <s v="тут"/>
    <n v="75798"/>
    <s v="ОЧИЩ.ПРИРОД.ГАЗ"/>
    <x v="96"/>
    <x v="1"/>
    <s v="на технологию"/>
    <n v="22.228999999999999"/>
    <n v="41.973999999999997"/>
    <n v="-19.745000000000001"/>
    <n v="95.051203999999998"/>
    <n v="179.48082400000001"/>
    <n v="-84.42962"/>
  </r>
  <r>
    <s v="2021 июн"/>
    <x v="22"/>
    <s v="ЦЗ-070"/>
    <x v="0"/>
    <x v="1"/>
    <n v="966"/>
    <s v="газ природный"/>
    <x v="11"/>
    <x v="11"/>
    <x v="1"/>
    <s v="основные"/>
    <s v="тут"/>
    <n v="20619"/>
    <s v="КАЛЬЦИЯ ГИПОХЛОРИТ"/>
    <x v="48"/>
    <x v="1"/>
    <s v="на технологию"/>
    <n v="3.68"/>
    <n v="5.1790000000000003"/>
    <n v="-1.4990000000000001"/>
    <n v="15.73568"/>
    <n v="22.145403999999999"/>
    <n v="-6.4097239999999998"/>
  </r>
  <r>
    <s v="2021 июн"/>
    <x v="22"/>
    <s v="ЦЗ-070"/>
    <x v="0"/>
    <x v="1"/>
    <n v="966"/>
    <s v="газ природный"/>
    <x v="11"/>
    <x v="11"/>
    <x v="1"/>
    <s v="основные"/>
    <s v="тут"/>
    <n v="82368"/>
    <s v="КАЛЬЦИЯ ГИПОХЛОРИТ"/>
    <x v="49"/>
    <x v="1"/>
    <s v="на технологию"/>
    <n v="38.171999999999997"/>
    <n v="53.715600000000002"/>
    <n v="-15.5436"/>
    <n v="163.22347199999999"/>
    <n v="229.68790559999999"/>
    <n v="-66.464433600000007"/>
  </r>
  <r>
    <s v="2021 июн"/>
    <x v="13"/>
    <s v="ЦЗ-084"/>
    <x v="0"/>
    <x v="0"/>
    <n v="966"/>
    <s v="газ природный"/>
    <x v="11"/>
    <x v="11"/>
    <x v="1"/>
    <s v="основные"/>
    <s v="тут"/>
    <n v="395"/>
    <s v="Т-ОБЕЗВ.СТ.ВОД (М-2)"/>
    <x v="43"/>
    <x v="1"/>
    <s v="на технологию"/>
    <n v="17.2"/>
    <n v="17.29"/>
    <n v="-8.99999999999999E-2"/>
    <n v="73.547200000000004"/>
    <n v="73.932040000000001"/>
    <n v="-0.38483999999999902"/>
  </r>
  <r>
    <s v="2021 июн"/>
    <x v="13"/>
    <s v="ЦЗ-084"/>
    <x v="0"/>
    <x v="0"/>
    <n v="966"/>
    <s v="газ природный"/>
    <x v="11"/>
    <x v="11"/>
    <x v="1"/>
    <s v="основные"/>
    <s v="тут"/>
    <n v="506"/>
    <s v="ТЕРМООБ.СТ.ВОД"/>
    <x v="44"/>
    <x v="1"/>
    <s v="на технологию"/>
    <n v="112.8"/>
    <n v="121.4653"/>
    <n v="-8.6653000000000002"/>
    <n v="482.33280000000002"/>
    <n v="519.38562279999996"/>
    <n v="-37.052822800000001"/>
  </r>
  <r>
    <s v="2021 июн"/>
    <x v="13"/>
    <s v="ЦЗ-084"/>
    <x v="0"/>
    <x v="0"/>
    <n v="966"/>
    <s v="газ природный"/>
    <x v="11"/>
    <x v="11"/>
    <x v="1"/>
    <s v="основные"/>
    <s v="тут"/>
    <n v="944"/>
    <s v="ПЛАНИРУЕМОЕ ПОТРЕБЛ."/>
    <x v="0"/>
    <x v="0"/>
    <s v="общецеховые"/>
    <n v="0"/>
    <n v="10"/>
    <n v="-10"/>
    <n v="0"/>
    <n v="42.76"/>
    <n v="-42.76"/>
  </r>
  <r>
    <s v="2021 июн"/>
    <x v="14"/>
    <s v="ЦЗ-110"/>
    <x v="0"/>
    <x v="1"/>
    <n v="966"/>
    <s v="газ природный"/>
    <x v="11"/>
    <x v="11"/>
    <x v="1"/>
    <s v="основные"/>
    <s v="тут"/>
    <n v="944"/>
    <s v="ПЛАНИРУЕМОЕ ПОТРЕБЛ."/>
    <x v="0"/>
    <x v="0"/>
    <s v="общецеховые"/>
    <n v="1"/>
    <n v="1"/>
    <n v="0"/>
    <n v="4.2759999999999998"/>
    <n v="4.2759999999999998"/>
    <n v="0"/>
  </r>
  <r>
    <s v="2021 июн"/>
    <x v="0"/>
    <s v="ЦЗ-002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7.7"/>
    <n v="7.7"/>
    <n v="0"/>
    <n v="6.4491486345761198"/>
    <n v="6.4491486345761198"/>
    <n v="0"/>
  </r>
  <r>
    <s v="2021 июн"/>
    <x v="0"/>
    <s v="ЦЗ-002"/>
    <x v="0"/>
    <x v="0"/>
    <n v="990"/>
    <s v="пар от ТЭЦ-3"/>
    <x v="12"/>
    <x v="12"/>
    <x v="1"/>
    <s v="основные"/>
    <s v="Гкал"/>
    <n v="20135"/>
    <s v="ПОЛИАМИН М.Б"/>
    <x v="75"/>
    <x v="1"/>
    <s v="на технологию"/>
    <n v="102.94199999999999"/>
    <n v="102.94199999999999"/>
    <n v="0"/>
    <n v="86.219254381887595"/>
    <n v="86.219254381887595"/>
    <n v="0"/>
  </r>
  <r>
    <s v="2021 июн"/>
    <x v="0"/>
    <s v="ЦЗ-002"/>
    <x v="0"/>
    <x v="0"/>
    <n v="990"/>
    <s v="пар от ТЭЦ-3"/>
    <x v="12"/>
    <x v="12"/>
    <x v="1"/>
    <s v="основные"/>
    <s v="Гкал"/>
    <n v="30325"/>
    <s v="НОВАНТОКС (100%)"/>
    <x v="76"/>
    <x v="1"/>
    <s v="на технологию"/>
    <n v="222.75800000000001"/>
    <n v="222.81569999999999"/>
    <n v="-5.76999999999828E-2"/>
    <n v="186.57135734297501"/>
    <n v="186.61968408014599"/>
    <n v="-4.8326737170770198E-2"/>
  </r>
  <r>
    <s v="2021 июн"/>
    <x v="0"/>
    <s v="ЦЗ-002"/>
    <x v="0"/>
    <x v="0"/>
    <n v="990"/>
    <s v="пар от ТЭЦ-3"/>
    <x v="12"/>
    <x v="12"/>
    <x v="1"/>
    <s v="основные"/>
    <s v="Гкал"/>
    <n v="94880"/>
    <s v="ИНГ. МЕТИЛАН-5"/>
    <x v="108"/>
    <x v="1"/>
    <s v="на технологию"/>
    <n v="2.9"/>
    <n v="2.9003999999999999"/>
    <n v="-3.99999999999956E-4"/>
    <n v="2.4289001351001001"/>
    <n v="2.42923515580839"/>
    <n v="-3.3502070828963202E-4"/>
  </r>
  <r>
    <s v="2021 июн"/>
    <x v="1"/>
    <s v="ЦЗ-016"/>
    <x v="0"/>
    <x v="1"/>
    <n v="990"/>
    <s v="пар от ТЭЦ-3"/>
    <x v="12"/>
    <x v="12"/>
    <x v="1"/>
    <s v="основные"/>
    <s v="Гкал"/>
    <n v="528"/>
    <s v="КРЕМ.ЛАК КО-921"/>
    <x v="51"/>
    <x v="1"/>
    <s v="на технологию"/>
    <n v="13.115"/>
    <n v="13.845000000000001"/>
    <n v="-0.73"/>
    <n v="10.9844914730475"/>
    <n v="11.5959042656762"/>
    <n v="-0.61141279262864501"/>
  </r>
  <r>
    <s v="2021 июн"/>
    <x v="1"/>
    <s v="ЦЗ-016"/>
    <x v="0"/>
    <x v="1"/>
    <n v="990"/>
    <s v="пар от ТЭЦ-3"/>
    <x v="12"/>
    <x v="12"/>
    <x v="1"/>
    <s v="основные"/>
    <s v="Гкал"/>
    <n v="572"/>
    <s v="ТРИХЛОРСИЛ.М.А(ЭКСП)"/>
    <x v="8"/>
    <x v="1"/>
    <s v="на технологию"/>
    <n v="451.01299999999998"/>
    <n v="476.1"/>
    <n v="-25.087"/>
    <n v="377.74673676962101"/>
    <n v="398.75839804177798"/>
    <n v="-21.011661272157301"/>
  </r>
  <r>
    <s v="2021 июн"/>
    <x v="1"/>
    <s v="ЦЗ-016"/>
    <x v="0"/>
    <x v="1"/>
    <n v="990"/>
    <s v="пар от ТЭЦ-3"/>
    <x v="12"/>
    <x v="12"/>
    <x v="1"/>
    <s v="основные"/>
    <s v="Гкал"/>
    <n v="613"/>
    <s v="ТРИХЛОРСИЛАН-КОНД МВ"/>
    <x v="9"/>
    <x v="1"/>
    <s v="на технологию"/>
    <n v="145.304"/>
    <n v="153.387"/>
    <n v="-8.0830000000000002"/>
    <n v="121.699622493305"/>
    <n v="128.46955345606801"/>
    <n v="-6.7699309627634801"/>
  </r>
  <r>
    <s v="2021 июн"/>
    <x v="1"/>
    <s v="ЦЗ-016"/>
    <x v="0"/>
    <x v="1"/>
    <n v="990"/>
    <s v="пар от ТЭЦ-3"/>
    <x v="12"/>
    <x v="12"/>
    <x v="1"/>
    <s v="основные"/>
    <s v="Гкал"/>
    <n v="614"/>
    <s v="4-ХЛОРИС КРЕМН-НАРАБ"/>
    <x v="10"/>
    <x v="1"/>
    <s v="на технологию"/>
    <n v="138.46799999999999"/>
    <n v="146.16999999999999"/>
    <n v="-7.702"/>
    <n v="115.97411858863499"/>
    <n v="122.424942326752"/>
    <n v="-6.4508237381175704"/>
  </r>
  <r>
    <s v="2021 июн"/>
    <x v="1"/>
    <s v="ЦЗ-016"/>
    <x v="0"/>
    <x v="1"/>
    <n v="990"/>
    <s v="пар от ТЭЦ-3"/>
    <x v="12"/>
    <x v="12"/>
    <x v="1"/>
    <s v="основные"/>
    <s v="Гкал"/>
    <n v="619"/>
    <s v="СМОЛА134-276(Р-Р)"/>
    <x v="52"/>
    <x v="1"/>
    <s v="на технологию"/>
    <n v="7.7110000000000003"/>
    <n v="8.14"/>
    <n v="-0.42899999999999999"/>
    <n v="6.4583617040540897"/>
    <n v="6.8176714136947503"/>
    <n v="-0.35930970964066999"/>
  </r>
  <r>
    <s v="2021 июн"/>
    <x v="1"/>
    <s v="ЦЗ-016"/>
    <x v="0"/>
    <x v="1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0"/>
    <n v="1000"/>
    <n v="-1000"/>
    <n v="0"/>
    <n v="837.55177072417098"/>
    <n v="-837.55177072417098"/>
  </r>
  <r>
    <s v="2021 июн"/>
    <x v="1"/>
    <s v="ЦЗ-016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1.85"/>
    <n v="21.85"/>
    <n v="0"/>
    <n v="18.300506190323102"/>
    <n v="18.300506190323102"/>
    <n v="0"/>
  </r>
  <r>
    <s v="2021 июн"/>
    <x v="1"/>
    <s v="ЦЗ-016"/>
    <x v="0"/>
    <x v="1"/>
    <n v="990"/>
    <s v="пар от ТЭЦ-3"/>
    <x v="12"/>
    <x v="12"/>
    <x v="1"/>
    <s v="основные"/>
    <s v="Гкал"/>
    <n v="1015"/>
    <s v="ЛАК КО-916К М.А И Б"/>
    <x v="53"/>
    <x v="1"/>
    <s v="на технологию"/>
    <n v="8.0830000000000002"/>
    <n v="8.5329999999999995"/>
    <n v="-0.44999999999999901"/>
    <n v="6.7699309627634801"/>
    <n v="7.1468292595893503"/>
    <n v="-0.376898296825876"/>
  </r>
  <r>
    <s v="2021 июн"/>
    <x v="1"/>
    <s v="ЦЗ-016"/>
    <x v="0"/>
    <x v="1"/>
    <n v="990"/>
    <s v="пар от ТЭЦ-3"/>
    <x v="12"/>
    <x v="12"/>
    <x v="1"/>
    <s v="основные"/>
    <s v="Гкал"/>
    <n v="8804"/>
    <s v="ФЕНИЛТРИХЛОРСИЛАН(ЭК"/>
    <x v="11"/>
    <x v="1"/>
    <s v="на технологию"/>
    <n v="566.03099999999995"/>
    <n v="597.51599999999996"/>
    <n v="-31.484999999999999"/>
    <n v="474.080266334773"/>
    <n v="500.45058383602401"/>
    <n v="-26.370317501250501"/>
  </r>
  <r>
    <s v="2021 июн"/>
    <x v="1"/>
    <s v="ЦЗ-016"/>
    <x v="0"/>
    <x v="1"/>
    <n v="990"/>
    <s v="пар от ТЭЦ-3"/>
    <x v="12"/>
    <x v="12"/>
    <x v="1"/>
    <s v="основные"/>
    <s v="Гкал"/>
    <n v="8991"/>
    <s v="ЛАК КО-915 К/ОРГ.М.Б"/>
    <x v="54"/>
    <x v="1"/>
    <s v="на технологию"/>
    <n v="8.1940000000000008"/>
    <n v="8.6498000000000008"/>
    <n v="-0.45579999999999998"/>
    <n v="6.8628992093138601"/>
    <n v="7.2446553064099399"/>
    <n v="-0.381756097096077"/>
  </r>
  <r>
    <s v="2021 июн"/>
    <x v="1"/>
    <s v="ЦЗ-016"/>
    <x v="0"/>
    <x v="1"/>
    <n v="990"/>
    <s v="пар от ТЭЦ-3"/>
    <x v="12"/>
    <x v="12"/>
    <x v="1"/>
    <s v="основные"/>
    <s v="Гкал"/>
    <n v="20327"/>
    <s v="ФТХС-СЫРЕЦ М.А"/>
    <x v="12"/>
    <x v="1"/>
    <s v="на технологию"/>
    <n v="453.86700000000002"/>
    <n v="479.11279999999999"/>
    <n v="-25.245799999999999"/>
    <n v="380.13710952326699"/>
    <n v="401.281774016616"/>
    <n v="-21.144664493348301"/>
  </r>
  <r>
    <s v="2021 июн"/>
    <x v="1"/>
    <s v="ЦЗ-016"/>
    <x v="0"/>
    <x v="1"/>
    <n v="990"/>
    <s v="пар от ТЭЦ-3"/>
    <x v="12"/>
    <x v="12"/>
    <x v="1"/>
    <s v="основные"/>
    <s v="Гкал"/>
    <n v="30356"/>
    <s v="ЛАК КРЕМНИЙОРГ.ЭЛЕКТ"/>
    <x v="55"/>
    <x v="1"/>
    <s v="на технологию"/>
    <n v="5.8479999999999999"/>
    <n v="6.1731999999999996"/>
    <n v="-0.32519999999999999"/>
    <n v="4.8980027551949501"/>
    <n v="5.1703745910344496"/>
    <n v="-0.27237183583949998"/>
  </r>
  <r>
    <s v="2021 июн"/>
    <x v="1"/>
    <s v="ЦЗ-016"/>
    <x v="0"/>
    <x v="1"/>
    <n v="990"/>
    <s v="пар от ТЭЦ-3"/>
    <x v="12"/>
    <x v="12"/>
    <x v="1"/>
    <s v="основные"/>
    <s v="Гкал"/>
    <n v="30452"/>
    <s v="ФТХС (БОЧКИ)"/>
    <x v="110"/>
    <x v="1"/>
    <s v="на технологию"/>
    <n v="0.93100000000000005"/>
    <n v="0.98309999999999997"/>
    <n v="-5.2099999999999903E-2"/>
    <n v="0.77976069854420405"/>
    <n v="0.82339714579893297"/>
    <n v="-4.3636447254729302E-2"/>
  </r>
  <r>
    <s v="2021 июн"/>
    <x v="1"/>
    <s v="ЦЗ-016"/>
    <x v="0"/>
    <x v="1"/>
    <n v="990"/>
    <s v="пар от ТЭЦ-3"/>
    <x v="12"/>
    <x v="12"/>
    <x v="1"/>
    <s v="основные"/>
    <s v="Гкал"/>
    <n v="30633"/>
    <s v="ХЛОРБЕНЗОЛ (ТОВАР)"/>
    <x v="13"/>
    <x v="1"/>
    <s v="на технологию"/>
    <n v="8.7870000000000008"/>
    <n v="9.2759"/>
    <n v="-0.488899999999999"/>
    <n v="7.3595674093532901"/>
    <n v="7.7690464700603403"/>
    <n v="-0.40947906070704698"/>
  </r>
  <r>
    <s v="2021 июн"/>
    <x v="1"/>
    <s v="ЦЗ-016"/>
    <x v="0"/>
    <x v="1"/>
    <n v="990"/>
    <s v="пар от ТЭЦ-3"/>
    <x v="12"/>
    <x v="12"/>
    <x v="1"/>
    <s v="основные"/>
    <s v="Гкал"/>
    <n v="39498"/>
    <s v="СМОЛА134-276(Р-Р)"/>
    <x v="56"/>
    <x v="1"/>
    <s v="на технологию"/>
    <n v="5.21"/>
    <n v="5.5"/>
    <n v="-0.28999999999999998"/>
    <n v="4.3636447254729296"/>
    <n v="4.6065347389829396"/>
    <n v="-0.24289001351000999"/>
  </r>
  <r>
    <s v="2021 июн"/>
    <x v="1"/>
    <s v="ЦЗ-016"/>
    <x v="0"/>
    <x v="1"/>
    <n v="990"/>
    <s v="пар от ТЭЦ-3"/>
    <x v="12"/>
    <x v="12"/>
    <x v="1"/>
    <s v="основные"/>
    <s v="Гкал"/>
    <n v="89220"/>
    <s v="ХЛОРБЕНЗОЛ ТЕХН.С.1"/>
    <x v="14"/>
    <x v="1"/>
    <s v="на технологию"/>
    <n v="279.25799999999998"/>
    <n v="294.79199999999997"/>
    <n v="-15.534000000000001"/>
    <n v="233.89303238889099"/>
    <n v="246.90356159532001"/>
    <n v="-13.0105292064293"/>
  </r>
  <r>
    <s v="2021 июн"/>
    <x v="2"/>
    <s v="ЦЗ-017"/>
    <x v="0"/>
    <x v="0"/>
    <n v="990"/>
    <s v="пар от ТЭЦ-3"/>
    <x v="12"/>
    <x v="12"/>
    <x v="1"/>
    <s v="основные"/>
    <s v="Гкал"/>
    <n v="220"/>
    <s v="СМОЛА ПМФС(РАСТВОР)"/>
    <x v="79"/>
    <x v="1"/>
    <s v="на технологию"/>
    <n v="107.946"/>
    <n v="108"/>
    <n v="-5.4000000000001998E-2"/>
    <n v="90.410363442591404"/>
    <n v="90.455591238210502"/>
    <n v="-4.5227795619107003E-2"/>
  </r>
  <r>
    <s v="2021 июн"/>
    <x v="2"/>
    <s v="ЦЗ-017"/>
    <x v="0"/>
    <x v="0"/>
    <n v="990"/>
    <s v="пар от ТЭЦ-3"/>
    <x v="12"/>
    <x v="12"/>
    <x v="1"/>
    <s v="основные"/>
    <s v="Гкал"/>
    <n v="629"/>
    <s v="ЭТИЛСИЛИКАТ-40"/>
    <x v="15"/>
    <x v="1"/>
    <s v="на технологию"/>
    <n v="63.968000000000004"/>
    <n v="64"/>
    <n v="-3.1999999999996503E-2"/>
    <n v="53.576511669683804"/>
    <n v="53.603313326346999"/>
    <n v="-2.6801656663170501E-2"/>
  </r>
  <r>
    <s v="2021 июн"/>
    <x v="2"/>
    <s v="ЦЗ-017"/>
    <x v="0"/>
    <x v="0"/>
    <n v="990"/>
    <s v="пар от ТЭЦ-3"/>
    <x v="12"/>
    <x v="12"/>
    <x v="1"/>
    <s v="основные"/>
    <s v="Гкал"/>
    <n v="654"/>
    <s v="СМОЛА 139-297"/>
    <x v="81"/>
    <x v="1"/>
    <s v="на технологию"/>
    <n v="22.789000000000001"/>
    <n v="22.8"/>
    <n v="-1.09999999999992E-2"/>
    <n v="19.086967303033099"/>
    <n v="19.0961803725111"/>
    <n v="-9.2130694779652394E-3"/>
  </r>
  <r>
    <s v="2021 июн"/>
    <x v="2"/>
    <s v="ЦЗ-017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3.31"/>
    <n v="13.31"/>
    <n v="0"/>
    <n v="11.1478140683387"/>
    <n v="11.1478140683387"/>
    <n v="0"/>
  </r>
  <r>
    <s v="2021 июн"/>
    <x v="2"/>
    <s v="ЦЗ-017"/>
    <x v="0"/>
    <x v="0"/>
    <n v="990"/>
    <s v="пар от ТЭЦ-3"/>
    <x v="12"/>
    <x v="12"/>
    <x v="1"/>
    <s v="основные"/>
    <s v="Гкал"/>
    <n v="1035"/>
    <s v="ТЕТРАЭТОКСИСИЛ.(СЫРЕ"/>
    <x v="16"/>
    <x v="1"/>
    <s v="на технологию"/>
    <n v="24.292999999999999"/>
    <n v="24.304600000000001"/>
    <n v="-1.1600000000001401E-2"/>
    <n v="20.3466451662023"/>
    <n v="20.3563607667427"/>
    <n v="-9.7156005404015495E-3"/>
  </r>
  <r>
    <s v="2021 июн"/>
    <x v="2"/>
    <s v="ЦЗ-017"/>
    <x v="0"/>
    <x v="0"/>
    <n v="990"/>
    <s v="пар от ТЭЦ-3"/>
    <x v="12"/>
    <x v="12"/>
    <x v="1"/>
    <s v="основные"/>
    <s v="Гкал"/>
    <n v="12842"/>
    <s v="ЖИДКОСТЬ ГКЖ-11Н"/>
    <x v="82"/>
    <x v="1"/>
    <s v="на технологию"/>
    <n v="9.5950000000000006"/>
    <n v="9.6"/>
    <n v="-4.9999999999990096E-3"/>
    <n v="8.0363092400984204"/>
    <n v="8.0404969989520403"/>
    <n v="-4.1877588536200199E-3"/>
  </r>
  <r>
    <s v="2021 июн"/>
    <x v="2"/>
    <s v="ЦЗ-017"/>
    <x v="0"/>
    <x v="0"/>
    <n v="990"/>
    <s v="пар от ТЭЦ-3"/>
    <x v="12"/>
    <x v="12"/>
    <x v="1"/>
    <s v="основные"/>
    <s v="Гкал"/>
    <n v="20108"/>
    <s v="ФЕНИЛЭТОКСИСИЛОКС-50"/>
    <x v="17"/>
    <x v="1"/>
    <s v="на технологию"/>
    <n v="3.2330000000000001"/>
    <n v="3.2343999999999999"/>
    <n v="-1.3999999999998499E-3"/>
    <n v="2.70780487475125"/>
    <n v="2.7089774472302599"/>
    <n v="-1.17257247901371E-3"/>
  </r>
  <r>
    <s v="2021 июн"/>
    <x v="2"/>
    <s v="ЦЗ-017"/>
    <x v="0"/>
    <x v="0"/>
    <n v="990"/>
    <s v="пар от ТЭЦ-3"/>
    <x v="12"/>
    <x v="12"/>
    <x v="1"/>
    <s v="основные"/>
    <s v="Гкал"/>
    <n v="22612"/>
    <s v="ТЕТРАЭТОКСИСИЛАН М.А"/>
    <x v="18"/>
    <x v="1"/>
    <s v="на технологию"/>
    <n v="12.002000000000001"/>
    <n v="12.007999999999999"/>
    <n v="-5.9999999999984501E-3"/>
    <n v="10.052296352231499"/>
    <n v="10.0573216628559"/>
    <n v="-5.0253106243437302E-3"/>
  </r>
  <r>
    <s v="2021 июн"/>
    <x v="2"/>
    <s v="ЦЗ-017"/>
    <x v="0"/>
    <x v="0"/>
    <n v="990"/>
    <s v="пар от ТЭЦ-3"/>
    <x v="12"/>
    <x v="12"/>
    <x v="1"/>
    <s v="основные"/>
    <s v="Гкал"/>
    <n v="30139"/>
    <s v="ЖИДК.ГКЖ-11К"/>
    <x v="83"/>
    <x v="1"/>
    <s v="на технологию"/>
    <n v="53.173999999999999"/>
    <n v="53.2"/>
    <n v="-2.6000000000003399E-2"/>
    <n v="44.535977856487101"/>
    <n v="44.557754202525899"/>
    <n v="-2.1776346038831301E-2"/>
  </r>
  <r>
    <s v="2021 июн"/>
    <x v="3"/>
    <s v="ЦЗ-019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.57"/>
    <n v="2.57"/>
    <n v="0"/>
    <n v="2.1525080507611198"/>
    <n v="2.1525080507611198"/>
    <n v="0"/>
  </r>
  <r>
    <s v="2021 июн"/>
    <x v="3"/>
    <s v="ЦЗ-019"/>
    <x v="0"/>
    <x v="0"/>
    <n v="990"/>
    <s v="пар от ТЭЦ-3"/>
    <x v="12"/>
    <x v="12"/>
    <x v="1"/>
    <s v="основные"/>
    <s v="Гкал"/>
    <n v="58673"/>
    <s v="ПРИСАДКА ЦД-7"/>
    <x v="84"/>
    <x v="1"/>
    <s v="на технологию"/>
    <n v="35.710999999999999"/>
    <n v="36.11"/>
    <n v="-0.39900000000000102"/>
    <n v="29.9098112843309"/>
    <n v="30.2439944408498"/>
    <n v="-0.33418315651894498"/>
  </r>
  <r>
    <s v="2021 июн"/>
    <x v="3"/>
    <s v="ЦЗ-019"/>
    <x v="0"/>
    <x v="0"/>
    <n v="990"/>
    <s v="пар от ТЭЦ-3"/>
    <x v="12"/>
    <x v="12"/>
    <x v="1"/>
    <s v="основные"/>
    <s v="Гкал"/>
    <n v="66394"/>
    <s v="ПРИСАДКА ЦД-7НЧ"/>
    <x v="85"/>
    <x v="1"/>
    <s v="на технологию"/>
    <n v="5.4950000000000001"/>
    <n v="5.4950000000000001"/>
    <n v="0"/>
    <n v="4.6023469801293198"/>
    <n v="4.6023469801293198"/>
    <n v="0"/>
  </r>
  <r>
    <s v="2021 июн"/>
    <x v="3"/>
    <s v="ЦЗ-019"/>
    <x v="0"/>
    <x v="0"/>
    <n v="990"/>
    <s v="пар от ТЭЦ-3"/>
    <x v="12"/>
    <x v="12"/>
    <x v="1"/>
    <s v="основные"/>
    <s v="Гкал"/>
    <n v="83759"/>
    <s v="ФЛОТОРЕАГЕНТ БТФСУПЕ"/>
    <x v="1"/>
    <x v="1"/>
    <s v="на технологию"/>
    <n v="54.793999999999997"/>
    <n v="54.794400000000003"/>
    <n v="-4.0000000000617298E-4"/>
    <n v="45.892811725060199"/>
    <n v="45.893146745768497"/>
    <n v="-3.3502070829483901E-4"/>
  </r>
  <r>
    <s v="2021 июн"/>
    <x v="18"/>
    <s v="ЦЗ-021"/>
    <x v="1"/>
    <x v="0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116.5"/>
    <n v="220"/>
    <n v="-103.5"/>
    <n v="97.574781289366001"/>
    <n v="184.26138955931799"/>
    <n v="-86.686608269951705"/>
  </r>
  <r>
    <s v="2021 июн"/>
    <x v="18"/>
    <s v="ЦЗ-021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35"/>
    <n v="35"/>
    <n v="0"/>
    <n v="29.314311975346001"/>
    <n v="29.314311975346001"/>
    <n v="0"/>
  </r>
  <r>
    <s v="2021 июн"/>
    <x v="19"/>
    <s v="ЦЗ-022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0.46"/>
    <n v="10.46"/>
    <n v="0"/>
    <n v="8.7607915217748307"/>
    <n v="8.7607915217748307"/>
    <n v="0"/>
  </r>
  <r>
    <s v="2021 июн"/>
    <x v="4"/>
    <s v="ЦЗ-023"/>
    <x v="0"/>
    <x v="1"/>
    <n v="990"/>
    <s v="пар от ТЭЦ-3"/>
    <x v="12"/>
    <x v="12"/>
    <x v="1"/>
    <s v="основные"/>
    <s v="Гкал"/>
    <n v="694"/>
    <s v="АЗОТ ГАЗООБР ПОВ ЧИС"/>
    <x v="86"/>
    <x v="1"/>
    <s v="на технологию"/>
    <n v="64.56"/>
    <n v="64.757999999999996"/>
    <n v="-0.19799999999999299"/>
    <n v="54.072342317952497"/>
    <n v="54.238177568555898"/>
    <n v="-0.16583525060338"/>
  </r>
  <r>
    <s v="2021 июн"/>
    <x v="4"/>
    <s v="ЦЗ-023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76.05"/>
    <n v="76.05"/>
    <n v="0"/>
    <n v="63.695812163573201"/>
    <n v="63.695812163573201"/>
    <n v="0"/>
  </r>
  <r>
    <s v="2021 июн"/>
    <x v="4"/>
    <s v="ЦЗ-023"/>
    <x v="0"/>
    <x v="1"/>
    <n v="990"/>
    <s v="пар от ТЭЦ-3"/>
    <x v="12"/>
    <x v="12"/>
    <x v="1"/>
    <s v="основные"/>
    <s v="Гкал"/>
    <n v="1462"/>
    <s v="Т\ЭН. НА ВОДОРАЗБОР"/>
    <x v="47"/>
    <x v="1"/>
    <s v="на технологию"/>
    <n v="98.44"/>
    <n v="98.44"/>
    <n v="0"/>
    <n v="82.448596310087396"/>
    <n v="82.448596310087396"/>
    <n v="0"/>
  </r>
  <r>
    <s v="2021 июн"/>
    <x v="27"/>
    <s v="ЦЗ-024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3.77"/>
    <n v="23.77"/>
    <n v="0"/>
    <n v="19.908605590113599"/>
    <n v="19.908605590113599"/>
    <n v="0"/>
  </r>
  <r>
    <s v="2021 июн"/>
    <x v="27"/>
    <s v="ЦЗ-024"/>
    <x v="1"/>
    <x v="0"/>
    <n v="990"/>
    <s v="пар от ТЭЦ-3"/>
    <x v="12"/>
    <x v="12"/>
    <x v="1"/>
    <s v="основные"/>
    <s v="Гкал"/>
    <n v="15633"/>
    <s v="ЭНЕРГИЯ НА ТЕХНОЛОГ"/>
    <x v="2"/>
    <x v="0"/>
    <s v="на технологию"/>
    <n v="0.95"/>
    <n v="0.95"/>
    <n v="0"/>
    <n v="0.79567418218796304"/>
    <n v="0.79567418218796304"/>
    <n v="0"/>
  </r>
  <r>
    <s v="2021 июн"/>
    <x v="5"/>
    <s v="ЦЗ-032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6.85"/>
    <n v="6.85"/>
    <n v="0"/>
    <n v="5.73722962946057"/>
    <n v="5.73722962946057"/>
    <n v="0"/>
  </r>
  <r>
    <s v="2021 июн"/>
    <x v="26"/>
    <s v="ЦЗ-034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30"/>
    <n v="193.4"/>
    <n v="-63.4"/>
    <n v="108.88173019414199"/>
    <n v="161.982512458055"/>
    <n v="-53.1007822639125"/>
  </r>
  <r>
    <s v="2021 июн"/>
    <x v="30"/>
    <s v="ЦЗ-035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3.77"/>
    <n v="23.77"/>
    <n v="0"/>
    <n v="19.908605590113599"/>
    <n v="19.908605590113599"/>
    <n v="0"/>
  </r>
  <r>
    <s v="2021 июн"/>
    <x v="31"/>
    <s v="ЦЗ-043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5.7"/>
    <n v="5.7"/>
    <n v="0"/>
    <n v="4.7740450931277802"/>
    <n v="4.7740450931277802"/>
    <n v="0"/>
  </r>
  <r>
    <s v="2021 июн"/>
    <x v="21"/>
    <s v="ЦЗ-044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2"/>
    <n v="12"/>
    <n v="0"/>
    <n v="10.050621248690099"/>
    <n v="10.050621248690099"/>
    <n v="0"/>
  </r>
  <r>
    <s v="2021 июн"/>
    <x v="6"/>
    <s v="ЦЗ-045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4.74"/>
    <n v="22.81"/>
    <n v="1.93"/>
    <n v="20.721030807716001"/>
    <n v="19.1045558902183"/>
    <n v="1.61647491749765"/>
  </r>
  <r>
    <s v="2021 июн"/>
    <x v="7"/>
    <s v="ЦЗ-046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9.010000000000002"/>
    <n v="19.010000000000002"/>
    <n v="0"/>
    <n v="15.9218591614665"/>
    <n v="15.9218591614665"/>
    <n v="0"/>
  </r>
  <r>
    <s v="2021 июн"/>
    <x v="7"/>
    <s v="ЦЗ-046"/>
    <x v="1"/>
    <x v="0"/>
    <n v="990"/>
    <s v="пар от ТЭЦ-3"/>
    <x v="12"/>
    <x v="12"/>
    <x v="1"/>
    <s v="основные"/>
    <s v="Гкал"/>
    <n v="969"/>
    <s v="ПРОМЫВКА ЦИСТЕРНЦ46"/>
    <x v="113"/>
    <x v="1"/>
    <s v="на технологию"/>
    <n v="4.423"/>
    <n v="5.27"/>
    <n v="-0.84699999999999998"/>
    <n v="3.7044914819130099"/>
    <n v="4.4138978317163797"/>
    <n v="-0.70940634980337303"/>
  </r>
  <r>
    <s v="2021 июн"/>
    <x v="7"/>
    <s v="ЦЗ-046"/>
    <x v="1"/>
    <x v="0"/>
    <n v="990"/>
    <s v="пар от ТЭЦ-3"/>
    <x v="12"/>
    <x v="12"/>
    <x v="1"/>
    <s v="основные"/>
    <s v="Гкал"/>
    <n v="1175"/>
    <s v="ПРОМЫВ ЦИСТЕРН 1ПР-В"/>
    <x v="114"/>
    <x v="1"/>
    <s v="на технологию"/>
    <n v="7.8049999999999997"/>
    <n v="9.3000000000000007"/>
    <n v="-1.4950000000000001"/>
    <n v="6.5370915705021604"/>
    <n v="7.7892314677347896"/>
    <n v="-1.2521398972326401"/>
  </r>
  <r>
    <s v="2021 июн"/>
    <x v="7"/>
    <s v="ЦЗ-046"/>
    <x v="1"/>
    <x v="0"/>
    <n v="990"/>
    <s v="пар от ТЭЦ-3"/>
    <x v="12"/>
    <x v="12"/>
    <x v="1"/>
    <s v="основные"/>
    <s v="Гкал"/>
    <n v="18571"/>
    <s v="МОЙКА ЦИСТ.СОЛЯН.К-Т"/>
    <x v="116"/>
    <x v="1"/>
    <s v="на технологию"/>
    <n v="11.707000000000001"/>
    <n v="13.95"/>
    <n v="-2.2429999999999999"/>
    <n v="9.8052185798678693"/>
    <n v="11.6838472016022"/>
    <n v="-1.87862862173432"/>
  </r>
  <r>
    <s v="2021 июн"/>
    <x v="7"/>
    <s v="ЦЗ-046"/>
    <x v="1"/>
    <x v="0"/>
    <n v="990"/>
    <s v="пар от ТЭЦ-3"/>
    <x v="12"/>
    <x v="12"/>
    <x v="1"/>
    <s v="основные"/>
    <s v="Гкал"/>
    <n v="29969"/>
    <s v="МОЙКА ЦИС.ОСТ.ОРГ.ПР"/>
    <x v="117"/>
    <x v="1"/>
    <s v="на технологию"/>
    <n v="3.3820000000000001"/>
    <n v="4.03"/>
    <n v="-0.64800000000000002"/>
    <n v="2.83260008858915"/>
    <n v="3.3753336360184099"/>
    <n v="-0.54273354742926305"/>
  </r>
  <r>
    <s v="2021 июн"/>
    <x v="7"/>
    <s v="ЦЗ-046"/>
    <x v="1"/>
    <x v="0"/>
    <n v="990"/>
    <s v="пар от ТЭЦ-3"/>
    <x v="12"/>
    <x v="12"/>
    <x v="1"/>
    <s v="основные"/>
    <s v="Гкал"/>
    <n v="67242"/>
    <s v="ПРОМЫВКА ЦИСТЕРН"/>
    <x v="118"/>
    <x v="1"/>
    <s v="на технологию"/>
    <n v="23.933"/>
    <n v="28.52"/>
    <n v="-4.5869999999999997"/>
    <n v="20.045126528741601"/>
    <n v="23.8869765010534"/>
    <n v="-3.8418499723117701"/>
  </r>
  <r>
    <s v="2021 июн"/>
    <x v="8"/>
    <s v="ЦЗ-056"/>
    <x v="0"/>
    <x v="1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40"/>
    <n v="40"/>
    <n v="0"/>
    <n v="33.5020708289669"/>
    <n v="33.5020708289669"/>
    <n v="0"/>
  </r>
  <r>
    <s v="2021 июн"/>
    <x v="8"/>
    <s v="ЦЗ-056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8.059999999999999"/>
    <n v="18.059999999999999"/>
    <n v="0"/>
    <n v="15.1261849792785"/>
    <n v="15.1261849792785"/>
    <n v="0"/>
  </r>
  <r>
    <s v="2021 июн"/>
    <x v="8"/>
    <s v="ЦЗ-056"/>
    <x v="0"/>
    <x v="1"/>
    <n v="990"/>
    <s v="пар от ТЭЦ-3"/>
    <x v="12"/>
    <x v="12"/>
    <x v="1"/>
    <s v="основные"/>
    <s v="Гкал"/>
    <n v="13536"/>
    <s v="МЕТИЛЕНХЛОРИД П/П"/>
    <x v="63"/>
    <x v="1"/>
    <s v="на технологию"/>
    <n v="783.27700000000004"/>
    <n v="807.90689999999995"/>
    <n v="-24.6298999999999"/>
    <n v="656.03503831751698"/>
    <n v="676.66385467527596"/>
    <n v="-20.628816357759199"/>
  </r>
  <r>
    <s v="2021 июн"/>
    <x v="8"/>
    <s v="ЦЗ-056"/>
    <x v="0"/>
    <x v="1"/>
    <n v="990"/>
    <s v="пар от ТЭЦ-3"/>
    <x v="12"/>
    <x v="12"/>
    <x v="1"/>
    <s v="основные"/>
    <s v="Гкал"/>
    <n v="13537"/>
    <s v="ХЛОРОФОРМ П/П"/>
    <x v="64"/>
    <x v="1"/>
    <s v="на технологию"/>
    <n v="980.72799999999995"/>
    <n v="1011.5664"/>
    <n v="-30.8384000000001"/>
    <n v="821.41047299877505"/>
    <n v="847.23922952507496"/>
    <n v="-25.828756526300399"/>
  </r>
  <r>
    <s v="2021 июн"/>
    <x v="8"/>
    <s v="ЦЗ-056"/>
    <x v="0"/>
    <x v="1"/>
    <n v="990"/>
    <s v="пар от ТЭЦ-3"/>
    <x v="12"/>
    <x v="12"/>
    <x v="1"/>
    <s v="основные"/>
    <s v="Гкал"/>
    <n v="15791"/>
    <s v="К-ТА СОЛ.АБГАЗ.ОЧИЩ."/>
    <x v="65"/>
    <x v="1"/>
    <s v="на технологию"/>
    <n v="906.06200000000001"/>
    <n v="934.55330000000004"/>
    <n v="-28.491299999999999"/>
    <n v="758.87383248588401"/>
    <n v="782.73677125111794"/>
    <n v="-23.862938765233601"/>
  </r>
  <r>
    <s v="2021 июн"/>
    <x v="8"/>
    <s v="ЦЗ-056"/>
    <x v="0"/>
    <x v="1"/>
    <n v="990"/>
    <s v="пар от ТЭЦ-3"/>
    <x v="12"/>
    <x v="12"/>
    <x v="1"/>
    <s v="основные"/>
    <s v="Гкал"/>
    <n v="18432"/>
    <s v="К-ТА СОЛ.ОЧ.М.Б(АЗЕО"/>
    <x v="125"/>
    <x v="1"/>
    <s v="на технологию"/>
    <n v="126.6"/>
    <n v="126.6"/>
    <n v="0"/>
    <n v="106.03405417368"/>
    <n v="106.03405417368"/>
    <n v="0"/>
  </r>
  <r>
    <s v="2021 июн"/>
    <x v="8"/>
    <s v="ЦЗ-056"/>
    <x v="0"/>
    <x v="1"/>
    <n v="990"/>
    <s v="пар от ТЭЦ-3"/>
    <x v="12"/>
    <x v="12"/>
    <x v="1"/>
    <s v="основные"/>
    <s v="Гкал"/>
    <n v="19865"/>
    <s v="Хлороформ (из сырца)"/>
    <x v="95"/>
    <x v="1"/>
    <s v="на технологию"/>
    <n v="36.872999999999998"/>
    <n v="38.032699999999998"/>
    <n v="-1.1597"/>
    <n v="30.883046441912398"/>
    <n v="31.854355230421199"/>
    <n v="-0.97130878850882196"/>
  </r>
  <r>
    <s v="2021 июн"/>
    <x v="9"/>
    <s v="ЦЗ-061"/>
    <x v="0"/>
    <x v="0"/>
    <n v="990"/>
    <s v="пар от ТЭЦ-3"/>
    <x v="12"/>
    <x v="12"/>
    <x v="1"/>
    <s v="основные"/>
    <s v="Гкал"/>
    <n v="171"/>
    <s v="Гуанид Ф"/>
    <x v="23"/>
    <x v="1"/>
    <s v="на технологию"/>
    <n v="0.46200000000000002"/>
    <n v="0.46200000000000002"/>
    <n v="0"/>
    <n v="0.38694891807456699"/>
    <n v="0.38694891807456699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174"/>
    <s v="ДИФЕНИЛГУАН.ПОР.M.A"/>
    <x v="24"/>
    <x v="1"/>
    <s v="на технологию"/>
    <n v="19.8"/>
    <n v="19.8"/>
    <n v="0"/>
    <n v="16.583525060338602"/>
    <n v="16.583525060338602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244"/>
    <s v="4-Нитробенз.к-та пор"/>
    <x v="25"/>
    <x v="1"/>
    <s v="на технологию"/>
    <n v="257.13499999999999"/>
    <n v="274.05"/>
    <n v="-16.914999999999999"/>
    <n v="215.36387456515999"/>
    <n v="229.531062766959"/>
    <n v="-14.1671882017994"/>
  </r>
  <r>
    <s v="2021 июн"/>
    <x v="9"/>
    <s v="ЦЗ-061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4.26"/>
    <n v="14.26"/>
    <n v="0"/>
    <n v="11.9434882505267"/>
    <n v="11.9434882505267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20200"/>
    <s v="АММИАК (СКЛАД)"/>
    <x v="26"/>
    <x v="1"/>
    <s v="на технологию"/>
    <n v="13.532999999999999"/>
    <n v="13.532999999999999"/>
    <n v="0"/>
    <n v="11.3345881132102"/>
    <n v="11.3345881132102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63581"/>
    <s v="ДФГ ГРАН.УЛ.М.В(ЭКСП"/>
    <x v="27"/>
    <x v="1"/>
    <s v="на технологию"/>
    <n v="71.808000000000007"/>
    <n v="71.808000000000007"/>
    <n v="0"/>
    <n v="60.1429175521613"/>
    <n v="60.1429175521613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66214"/>
    <s v="Р-Р П-НБХ В Х/БЕНЗ."/>
    <x v="3"/>
    <x v="1"/>
    <s v="на технологию"/>
    <n v="153.346"/>
    <n v="153.34639999999999"/>
    <n v="-3.9999999998485702E-4"/>
    <n v="128.43521383346899"/>
    <n v="128.435548854177"/>
    <n v="-3.3502070827698502E-4"/>
  </r>
  <r>
    <s v="2021 июн"/>
    <x v="9"/>
    <s v="ЦЗ-061"/>
    <x v="0"/>
    <x v="0"/>
    <n v="990"/>
    <s v="пар от ТЭЦ-3"/>
    <x v="12"/>
    <x v="12"/>
    <x v="1"/>
    <s v="основные"/>
    <s v="Гкал"/>
    <n v="66719"/>
    <s v="ДФГ ТЕХН.М.В(КОНТ)ВН"/>
    <x v="28"/>
    <x v="1"/>
    <s v="на технологию"/>
    <n v="26.4"/>
    <n v="26.4"/>
    <n v="0"/>
    <n v="22.111366747118101"/>
    <n v="22.111366747118101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74308"/>
    <s v="ДИФЕНИЛГУАНИДИН ТЕХН"/>
    <x v="29"/>
    <x v="1"/>
    <s v="на технологию"/>
    <n v="128.04"/>
    <n v="128.04"/>
    <n v="0"/>
    <n v="107.240128723523"/>
    <n v="107.240128723523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75153"/>
    <s v="ПАРАФИНЫ ХЛОРИРОВАНН"/>
    <x v="97"/>
    <x v="1"/>
    <s v="на технологию"/>
    <n v="78.2"/>
    <n v="78.2"/>
    <n v="0"/>
    <n v="65.496548470630202"/>
    <n v="65.496548470630202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85369"/>
    <s v="ДФГ гран.уп.м.в(ЭКСП"/>
    <x v="30"/>
    <x v="1"/>
    <s v="на технологию"/>
    <n v="56.32"/>
    <n v="56.32"/>
    <n v="0"/>
    <n v="47.170915727185303"/>
    <n v="47.170915727185303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88221"/>
    <s v="ДФГ ГРАН.УЛ.М.В(ЭКСП"/>
    <x v="31"/>
    <x v="1"/>
    <s v="на технологию"/>
    <n v="38.015999999999998"/>
    <n v="38.015999999999998"/>
    <n v="0"/>
    <n v="31.840368115850101"/>
    <n v="31.840368115850101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88296"/>
    <s v="ДФГ ТЕХН.М.В(КОНТ)"/>
    <x v="32"/>
    <x v="1"/>
    <s v="на технологию"/>
    <n v="58.08"/>
    <n v="58.08"/>
    <n v="0"/>
    <n v="48.6450068436599"/>
    <n v="48.6450068436599"/>
    <n v="0"/>
  </r>
  <r>
    <s v="2021 июн"/>
    <x v="10"/>
    <s v="ЦЗ-062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5.21"/>
    <n v="15.21"/>
    <n v="0"/>
    <n v="12.7391624327146"/>
    <n v="12.7391624327146"/>
    <n v="0"/>
  </r>
  <r>
    <s v="2021 июн"/>
    <x v="10"/>
    <s v="ЦЗ-062"/>
    <x v="0"/>
    <x v="0"/>
    <n v="990"/>
    <s v="пар от ТЭЦ-3"/>
    <x v="12"/>
    <x v="12"/>
    <x v="1"/>
    <s v="основные"/>
    <s v="Гкал"/>
    <n v="1289"/>
    <s v="ВОДОРОД ОЧИЩЕННЫЙ"/>
    <x v="145"/>
    <x v="1"/>
    <s v="на технологию"/>
    <n v="2.952"/>
    <n v="2.9519000000000002"/>
    <n v="9.9999999999766901E-5"/>
    <n v="2.4724528271777499"/>
    <n v="2.4723690720006801"/>
    <n v="8.3755177072221903E-5"/>
  </r>
  <r>
    <s v="2021 июн"/>
    <x v="10"/>
    <s v="ЦЗ-062"/>
    <x v="0"/>
    <x v="0"/>
    <n v="990"/>
    <s v="пар от ТЭЦ-3"/>
    <x v="12"/>
    <x v="12"/>
    <x v="1"/>
    <s v="основные"/>
    <s v="Гкал"/>
    <n v="23975"/>
    <s v="ХЛОРБЕНЗОЛ ТЕХ.С.1(О"/>
    <x v="33"/>
    <x v="1"/>
    <s v="на технологию"/>
    <n v="2.8"/>
    <n v="2.8"/>
    <n v="0"/>
    <n v="2.3451449580276802"/>
    <n v="2.3451449580276802"/>
    <n v="0"/>
  </r>
  <r>
    <s v="2021 июн"/>
    <x v="10"/>
    <s v="ЦЗ-062"/>
    <x v="0"/>
    <x v="0"/>
    <n v="990"/>
    <s v="пар от ТЭЦ-3"/>
    <x v="12"/>
    <x v="12"/>
    <x v="1"/>
    <s v="основные"/>
    <s v="Гкал"/>
    <n v="66742"/>
    <s v="МОДИФИКАТОР ДНС."/>
    <x v="4"/>
    <x v="1"/>
    <s v="на технологию"/>
    <n v="9.18"/>
    <n v="9.18"/>
    <n v="0"/>
    <n v="7.6887252552478902"/>
    <n v="7.6887252552478902"/>
    <n v="0"/>
  </r>
  <r>
    <s v="2021 июн"/>
    <x v="10"/>
    <s v="ЦЗ-062"/>
    <x v="0"/>
    <x v="0"/>
    <n v="990"/>
    <s v="пар от ТЭЦ-3"/>
    <x v="12"/>
    <x v="12"/>
    <x v="1"/>
    <s v="основные"/>
    <s v="Гкал"/>
    <n v="66746"/>
    <s v="КАТАЛИЗАТОР М.ПФ"/>
    <x v="5"/>
    <x v="1"/>
    <s v="на технологию"/>
    <n v="0.154"/>
    <n v="0.15440000000000001"/>
    <n v="-4.0000000000001102E-4"/>
    <n v="0.12898297269152201"/>
    <n v="0.12931799339981201"/>
    <n v="-3.3502070828967799E-4"/>
  </r>
  <r>
    <s v="2021 июн"/>
    <x v="10"/>
    <s v="ЦЗ-062"/>
    <x v="0"/>
    <x v="0"/>
    <n v="990"/>
    <s v="пар от ТЭЦ-3"/>
    <x v="12"/>
    <x v="12"/>
    <x v="1"/>
    <s v="основные"/>
    <s v="Гкал"/>
    <n v="74631"/>
    <s v="МЯГЧИТЕЛЬ - 2"/>
    <x v="34"/>
    <x v="1"/>
    <s v="на технологию"/>
    <n v="1368"/>
    <n v="1368"/>
    <n v="0"/>
    <n v="1145.77082235067"/>
    <n v="1145.77082235067"/>
    <n v="0"/>
  </r>
  <r>
    <s v="2021 июн"/>
    <x v="22"/>
    <s v="ЦЗ-070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3.47"/>
    <n v="13.47"/>
    <n v="0"/>
    <n v="11.281822351654601"/>
    <n v="11.281822351654601"/>
    <n v="0"/>
  </r>
  <r>
    <s v="2021 июн"/>
    <x v="22"/>
    <s v="ЦЗ-070"/>
    <x v="0"/>
    <x v="1"/>
    <n v="990"/>
    <s v="пар от ТЭЦ-3"/>
    <x v="12"/>
    <x v="12"/>
    <x v="1"/>
    <s v="основные"/>
    <s v="Гкал"/>
    <n v="20619"/>
    <s v="КАЛЬЦИЯ ГИПОХЛОРИТ"/>
    <x v="48"/>
    <x v="1"/>
    <s v="на технологию"/>
    <n v="13.089"/>
    <n v="8.2864000000000004"/>
    <n v="4.8026"/>
    <n v="10.9627151270087"/>
    <n v="6.9402889929287701"/>
    <n v="4.0224261340799004"/>
  </r>
  <r>
    <s v="2021 июн"/>
    <x v="22"/>
    <s v="ЦЗ-070"/>
    <x v="0"/>
    <x v="1"/>
    <n v="990"/>
    <s v="пар от ТЭЦ-3"/>
    <x v="12"/>
    <x v="12"/>
    <x v="1"/>
    <s v="основные"/>
    <s v="Гкал"/>
    <n v="82368"/>
    <s v="КАЛЬЦИЯ ГИПОХЛОРИТ"/>
    <x v="49"/>
    <x v="1"/>
    <s v="на технологию"/>
    <n v="135.34100000000001"/>
    <n v="85.681399999999996"/>
    <n v="49.659599999999998"/>
    <n v="113.35509420158"/>
    <n v="71.762608288126003"/>
    <n v="41.592485913454098"/>
  </r>
  <r>
    <s v="2021 июн"/>
    <x v="12"/>
    <s v="ЦЗ-081"/>
    <x v="1"/>
    <x v="0"/>
    <n v="990"/>
    <s v="пар от ТЭЦ-3"/>
    <x v="12"/>
    <x v="12"/>
    <x v="1"/>
    <s v="основные"/>
    <s v="Гкал"/>
    <n v="64296"/>
    <s v="УСЛУГА ПО ПЕРЕДАЧЕ"/>
    <x v="69"/>
    <x v="1"/>
    <s v="на технологию"/>
    <n v="0"/>
    <n v="5.1379999999999999"/>
    <n v="-5.1379999999999999"/>
    <n v="0"/>
    <n v="4.30334099798079"/>
    <n v="-4.30334099798079"/>
  </r>
  <r>
    <s v="2021 июн"/>
    <x v="13"/>
    <s v="ЦЗ-084"/>
    <x v="0"/>
    <x v="0"/>
    <n v="990"/>
    <s v="пар от ТЭЦ-3"/>
    <x v="12"/>
    <x v="12"/>
    <x v="1"/>
    <s v="основные"/>
    <s v="Гкал"/>
    <n v="395"/>
    <s v="Т-ОБЕЗВ.СТ.ВОД (М-2)"/>
    <x v="43"/>
    <x v="1"/>
    <s v="на технологию"/>
    <n v="0.68"/>
    <n v="0.6825"/>
    <n v="-2.4999999999999502E-3"/>
    <n v="0.56953520409243696"/>
    <n v="0.57162908351924702"/>
    <n v="-2.0938794268103799E-3"/>
  </r>
  <r>
    <s v="2021 июн"/>
    <x v="13"/>
    <s v="ЦЗ-084"/>
    <x v="0"/>
    <x v="0"/>
    <n v="990"/>
    <s v="пар от ТЭЦ-3"/>
    <x v="12"/>
    <x v="12"/>
    <x v="1"/>
    <s v="основные"/>
    <s v="Гкал"/>
    <n v="506"/>
    <s v="ТЕРМООБ.СТ.ВОД"/>
    <x v="44"/>
    <x v="1"/>
    <s v="на технологию"/>
    <n v="7.12"/>
    <n v="7.3406000000000002"/>
    <n v="-0.22059999999999999"/>
    <n v="5.9633686075560997"/>
    <n v="6.1481325281778503"/>
    <n v="-0.18476392062175201"/>
  </r>
  <r>
    <s v="2021 июн"/>
    <x v="13"/>
    <s v="ЦЗ-084"/>
    <x v="0"/>
    <x v="0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5.85"/>
    <n v="9"/>
    <n v="-3.15"/>
    <n v="4.8996778587363998"/>
    <n v="7.5379659365175398"/>
    <n v="-2.6382880777811399"/>
  </r>
  <r>
    <s v="2021 июн"/>
    <x v="13"/>
    <s v="ЦЗ-084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5.66"/>
    <n v="25.66"/>
    <n v="0"/>
    <n v="21.491578436782198"/>
    <n v="21.491578436782198"/>
    <n v="0"/>
  </r>
  <r>
    <s v="2021 июн"/>
    <x v="32"/>
    <s v="ЦЗ-105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.85"/>
    <n v="2.85"/>
    <n v="0"/>
    <n v="2.3870225465638901"/>
    <n v="2.3870225465638901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188"/>
    <s v="НАТР ЕДКИЙ М РД С.1"/>
    <x v="98"/>
    <x v="1"/>
    <s v="на технологию"/>
    <n v="25777.505000000001"/>
    <n v="22125"/>
    <n v="3652.5050000000001"/>
    <n v="21589.9949576012"/>
    <n v="18530.832927272299"/>
    <n v="3059.1620303288901"/>
  </r>
  <r>
    <s v="2021 июн"/>
    <x v="14"/>
    <s v="ЦЗ-110"/>
    <x v="0"/>
    <x v="1"/>
    <n v="990"/>
    <s v="пар от ТЭЦ-3"/>
    <x v="12"/>
    <x v="12"/>
    <x v="1"/>
    <s v="основные"/>
    <s v="Гкал"/>
    <n v="193"/>
    <s v="ХЛОР ЖИДКИЙ СОРТ ВЫС"/>
    <x v="35"/>
    <x v="1"/>
    <s v="на технологию"/>
    <n v="613.6"/>
    <n v="393.6"/>
    <n v="220"/>
    <n v="513.92176651635202"/>
    <n v="329.66037695703398"/>
    <n v="184.26138955931799"/>
  </r>
  <r>
    <s v="2021 июн"/>
    <x v="14"/>
    <s v="ЦЗ-110"/>
    <x v="0"/>
    <x v="1"/>
    <n v="990"/>
    <s v="пар от ТЭЦ-3"/>
    <x v="12"/>
    <x v="12"/>
    <x v="1"/>
    <s v="основные"/>
    <s v="Гкал"/>
    <n v="195"/>
    <s v="ХЛОР ЖИДК.В КОНТЕЙН."/>
    <x v="99"/>
    <x v="1"/>
    <s v="на технологию"/>
    <n v="72.486999999999995"/>
    <n v="72.487099999999998"/>
    <n v="-1.0000000000331999E-4"/>
    <n v="60.711615204483003"/>
    <n v="60.711698959660097"/>
    <n v="-8.3755177075197496E-5"/>
  </r>
  <r>
    <s v="2021 июн"/>
    <x v="14"/>
    <s v="ЦЗ-110"/>
    <x v="0"/>
    <x v="1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23.77"/>
    <n v="23.77"/>
    <n v="0"/>
    <n v="19.908605590113599"/>
    <n v="19.908605590113599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38.97"/>
    <n v="38.97"/>
    <n v="0"/>
    <n v="32.639392505121002"/>
    <n v="32.639392505121002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1621"/>
    <s v="ГИПОХЛОРИТ НАТРИЯ"/>
    <x v="36"/>
    <x v="1"/>
    <s v="на технологию"/>
    <n v="5.28"/>
    <n v="5.2798999999999996"/>
    <n v="1.00000000000655E-4"/>
    <n v="4.4222733494236204"/>
    <n v="4.4221895942465501"/>
    <n v="8.3755177072965801E-5"/>
  </r>
  <r>
    <s v="2021 июн"/>
    <x v="14"/>
    <s v="ЦЗ-110"/>
    <x v="0"/>
    <x v="1"/>
    <n v="990"/>
    <s v="пар от ТЭЦ-3"/>
    <x v="12"/>
    <x v="12"/>
    <x v="1"/>
    <s v="основные"/>
    <s v="Гкал"/>
    <n v="1702"/>
    <s v="ЩЕЛОЧЬ ЭЛЕКТРОЛИТИЧ."/>
    <x v="100"/>
    <x v="1"/>
    <s v="на технологию"/>
    <n v="2925.68"/>
    <n v="2455.6799999999998"/>
    <n v="470"/>
    <n v="2450.4084645722901"/>
    <n v="2056.7591323319298"/>
    <n v="393.64933224036099"/>
  </r>
  <r>
    <s v="2021 июн"/>
    <x v="14"/>
    <s v="ЦЗ-110"/>
    <x v="0"/>
    <x v="1"/>
    <n v="990"/>
    <s v="пар от ТЭЦ-3"/>
    <x v="12"/>
    <x v="12"/>
    <x v="1"/>
    <s v="основные"/>
    <s v="Гкал"/>
    <n v="20191"/>
    <s v="РАССОЛ ОЧИЩЕННЫЙ"/>
    <x v="128"/>
    <x v="1"/>
    <s v="на технологию"/>
    <n v="0.48099999999999998"/>
    <n v="0.48099999999999998"/>
    <n v="0"/>
    <n v="0.40286240171832599"/>
    <n v="0.40286240171832599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20310"/>
    <s v="ЩЕЛОЧЬ ЭЛ.(ЦЕХУ 114)"/>
    <x v="101"/>
    <x v="1"/>
    <s v="на технологию"/>
    <n v="8.9600000000000009"/>
    <n v="8.9600000000000009"/>
    <n v="0"/>
    <n v="7.5044638656885798"/>
    <n v="7.5044638656885798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75764"/>
    <s v="ГИПОХЛ.НАТРИЯ М.А."/>
    <x v="37"/>
    <x v="1"/>
    <s v="на технологию"/>
    <n v="6.2169999999999996"/>
    <n v="6.2165999999999997"/>
    <n v="3.99999999999956E-4"/>
    <n v="5.2070593585921703"/>
    <n v="5.2067243378838803"/>
    <n v="3.3502070828963202E-4"/>
  </r>
  <r>
    <s v="2021 июн"/>
    <x v="24"/>
    <s v="ЦЗ-114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4.26"/>
    <n v="14.26"/>
    <n v="0"/>
    <n v="11.9434882505267"/>
    <n v="11.9434882505267"/>
    <n v="0"/>
  </r>
  <r>
    <s v="2021 июн"/>
    <x v="24"/>
    <s v="ЦЗ-114"/>
    <x v="0"/>
    <x v="0"/>
    <n v="990"/>
    <s v="пар от ТЭЦ-3"/>
    <x v="12"/>
    <x v="12"/>
    <x v="1"/>
    <s v="основные"/>
    <s v="Гкал"/>
    <n v="8768"/>
    <s v="ОБЕЗВР.СТ.ВОД"/>
    <x v="131"/>
    <x v="1"/>
    <s v="на технологию"/>
    <n v="11.244"/>
    <n v="16"/>
    <n v="-4.7560000000000002"/>
    <n v="9.4174321100225793"/>
    <n v="13.4008283315867"/>
    <n v="-3.9833962215641598"/>
  </r>
  <r>
    <s v="2021 июн"/>
    <x v="24"/>
    <s v="ЦЗ-114"/>
    <x v="0"/>
    <x v="0"/>
    <n v="990"/>
    <s v="пар от ТЭЦ-3"/>
    <x v="12"/>
    <x v="12"/>
    <x v="1"/>
    <s v="основные"/>
    <s v="Гкал"/>
    <n v="10074"/>
    <s v="ХЛОРН.ОЧ.СТ.Ц.62"/>
    <x v="132"/>
    <x v="1"/>
    <s v="на технологию"/>
    <n v="8.4329999999999998"/>
    <n v="12"/>
    <n v="-3.5670000000000002"/>
    <n v="7.0630740825169402"/>
    <n v="10.050621248690099"/>
    <n v="-2.9875471661731199"/>
  </r>
  <r>
    <s v="2021 июн"/>
    <x v="24"/>
    <s v="ЦЗ-114"/>
    <x v="0"/>
    <x v="0"/>
    <n v="990"/>
    <s v="пар от ТЭЦ-3"/>
    <x v="12"/>
    <x v="12"/>
    <x v="1"/>
    <s v="основные"/>
    <s v="Гкал"/>
    <n v="10917"/>
    <s v="ХЛОРНАЯ ОЧ.СТ.Ц.19"/>
    <x v="133"/>
    <x v="1"/>
    <s v="на технологию"/>
    <n v="0.105"/>
    <n v="0.15"/>
    <n v="-4.4999999999999998E-2"/>
    <n v="8.7942935926037996E-2"/>
    <n v="0.12563276560862599"/>
    <n v="-3.7689829682587703E-2"/>
  </r>
  <r>
    <s v="2021 июн"/>
    <x v="24"/>
    <s v="ЦЗ-114"/>
    <x v="0"/>
    <x v="0"/>
    <n v="990"/>
    <s v="пар от ТЭЦ-3"/>
    <x v="12"/>
    <x v="12"/>
    <x v="1"/>
    <s v="основные"/>
    <s v="Гкал"/>
    <n v="22898"/>
    <s v="ОБЕЗВР.СТ.ВОД Ц.2,72"/>
    <x v="135"/>
    <x v="1"/>
    <s v="на технологию"/>
    <n v="0.49199999999999999"/>
    <n v="0.7"/>
    <n v="-0.20799999999999999"/>
    <n v="0.41207547119629201"/>
    <n v="0.58628623950692005"/>
    <n v="-0.17421076831062801"/>
  </r>
  <r>
    <s v="2021 июн"/>
    <x v="24"/>
    <s v="ЦЗ-114"/>
    <x v="0"/>
    <x v="0"/>
    <n v="990"/>
    <s v="пар от ТЭЦ-3"/>
    <x v="12"/>
    <x v="12"/>
    <x v="1"/>
    <s v="основные"/>
    <s v="Гкал"/>
    <n v="67169"/>
    <s v="ОЧИСТКА СТ.ВОД ДФГ"/>
    <x v="137"/>
    <x v="1"/>
    <s v="на технологию"/>
    <n v="19.725999999999999"/>
    <n v="28.070399999999999"/>
    <n v="-8.3444000000000003"/>
    <n v="16.521546229304999"/>
    <n v="23.5104132249358"/>
    <n v="-6.9888669956307696"/>
  </r>
  <r>
    <s v="2021 июн"/>
    <x v="25"/>
    <s v="ЦЗ-115"/>
    <x v="1"/>
    <x v="0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83"/>
    <n v="91.26"/>
    <n v="-8.2600000000000104"/>
    <n v="69.516796970106199"/>
    <n v="76.434974596287901"/>
    <n v="-6.9181776261816603"/>
  </r>
  <r>
    <s v="2021 июн"/>
    <x v="25"/>
    <s v="ЦЗ-115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9"/>
    <n v="9.51"/>
    <n v="-0.51"/>
    <n v="7.5379659365175398"/>
    <n v="7.96511733958687"/>
    <n v="-0.42715140306932697"/>
  </r>
  <r>
    <s v="2021 июн"/>
    <x v="15"/>
    <s v="ЦЗ-300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.66"/>
    <n v="2.66"/>
    <n v="0"/>
    <n v="2.2278877101262999"/>
    <n v="2.2278877101262999"/>
    <n v="0"/>
  </r>
  <r>
    <s v="2021 июн"/>
    <x v="16"/>
    <s v="ЦЗ-501"/>
    <x v="0"/>
    <x v="1"/>
    <n v="990"/>
    <s v="пар от ТЭЦ-3"/>
    <x v="12"/>
    <x v="12"/>
    <x v="1"/>
    <s v="основные"/>
    <s v="Гкал"/>
    <n v="75"/>
    <s v="ВОДОРОДА ПЕРОКС.50%"/>
    <x v="138"/>
    <x v="1"/>
    <s v="на технологию"/>
    <n v="4385.9660000000003"/>
    <n v="4747.3595921453098"/>
    <n v="-361.39359214530901"/>
    <n v="3673.4735896360098"/>
    <n v="3976.15943266568"/>
    <n v="-302.68584302967201"/>
  </r>
  <r>
    <s v="2021 июн"/>
    <x v="16"/>
    <s v="ЦЗ-501"/>
    <x v="0"/>
    <x v="1"/>
    <n v="990"/>
    <s v="пар от ТЭЦ-3"/>
    <x v="12"/>
    <x v="12"/>
    <x v="1"/>
    <s v="основные"/>
    <s v="Гкал"/>
    <n v="520"/>
    <s v="СПИРТ ИЗОПРОПИЛ.ТЕХ."/>
    <x v="143"/>
    <x v="1"/>
    <s v="на технологию"/>
    <n v="17.306000000000001"/>
    <n v="17.306000000000001"/>
    <n v="0"/>
    <n v="14.494670944152499"/>
    <n v="14.494670944152499"/>
    <n v="0"/>
  </r>
  <r>
    <s v="2021 июн"/>
    <x v="16"/>
    <s v="ЦЗ-501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04.57"/>
    <n v="104.57"/>
    <n v="0"/>
    <n v="87.582788664626605"/>
    <n v="87.582788664626605"/>
    <n v="0"/>
  </r>
  <r>
    <s v="2021 июн"/>
    <x v="16"/>
    <s v="ЦЗ-501"/>
    <x v="0"/>
    <x v="1"/>
    <n v="990"/>
    <s v="пар от ТЭЦ-3"/>
    <x v="12"/>
    <x v="12"/>
    <x v="1"/>
    <s v="основные"/>
    <s v="Гкал"/>
    <n v="20356"/>
    <s v="ВОД.ПЕР.М Б-6 П/П"/>
    <x v="139"/>
    <x v="1"/>
    <s v="на технологию"/>
    <n v="5016.0675000000001"/>
    <n v="5429.3799101077902"/>
    <n v="-413.31241010778598"/>
    <n v="4201.2162166969702"/>
    <n v="4547.3867576450202"/>
    <n v="-346.17054094805098"/>
  </r>
  <r>
    <s v="2021 июн"/>
    <x v="16"/>
    <s v="ЦЗ-501"/>
    <x v="0"/>
    <x v="1"/>
    <n v="990"/>
    <s v="пар от ТЭЦ-3"/>
    <x v="12"/>
    <x v="12"/>
    <x v="1"/>
    <s v="основные"/>
    <s v="Гкал"/>
    <n v="76324"/>
    <s v="ВОДОРОДА ПЕРОКСИД 50"/>
    <x v="140"/>
    <x v="1"/>
    <s v="на технологию"/>
    <n v="279.19799999999998"/>
    <n v="302.20308218366102"/>
    <n v="-23.005082183660601"/>
    <n v="233.842779282647"/>
    <n v="253.11072660122699"/>
    <n v="-19.267947318579999"/>
  </r>
  <r>
    <s v="2021 июн"/>
    <x v="16"/>
    <s v="ЦЗ-501"/>
    <x v="0"/>
    <x v="1"/>
    <n v="990"/>
    <s v="пар от ТЭЦ-3"/>
    <x v="12"/>
    <x v="12"/>
    <x v="1"/>
    <s v="основные"/>
    <s v="Гкал"/>
    <n v="82628"/>
    <s v="ИПС"/>
    <x v="141"/>
    <x v="1"/>
    <s v="на технологию"/>
    <n v="2.7885"/>
    <n v="2.7885"/>
    <n v="0"/>
    <n v="2.33551311266435"/>
    <n v="2.33551311266435"/>
    <n v="0"/>
  </r>
  <r>
    <s v="2021 июн"/>
    <x v="16"/>
    <s v="ЦЗ-501"/>
    <x v="0"/>
    <x v="1"/>
    <n v="990"/>
    <s v="пар от ТЭЦ-3"/>
    <x v="12"/>
    <x v="12"/>
    <x v="1"/>
    <s v="основные"/>
    <s v="Гкал"/>
    <n v="89790"/>
    <s v="ВОДОРОДА ПЕРОКСИД 50"/>
    <x v="142"/>
    <x v="1"/>
    <s v="на технологию"/>
    <n v="44.103999999999999"/>
    <n v="47.737578005060399"/>
    <n v="-3.6335780050604098"/>
    <n v="36.939383296018903"/>
    <n v="39.982692988221601"/>
    <n v="-3.04330969220275"/>
  </r>
  <r>
    <s v="2021 июн"/>
    <x v="17"/>
    <s v="ЦЗ-502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4.72"/>
    <n v="4.72"/>
    <n v="0"/>
    <n v="3.95324435781809"/>
    <n v="3.95324435781809"/>
    <n v="0"/>
  </r>
  <r>
    <s v="2021 июн"/>
    <x v="17"/>
    <s v="ЦЗ-502"/>
    <x v="0"/>
    <x v="0"/>
    <n v="990"/>
    <s v="пар от ТЭЦ-3"/>
    <x v="12"/>
    <x v="12"/>
    <x v="1"/>
    <s v="основные"/>
    <s v="Гкал"/>
    <n v="83791"/>
    <s v="ПРИЕМ И ПЕР.АНИЛИНА"/>
    <x v="7"/>
    <x v="1"/>
    <s v="на технологию"/>
    <n v="40.98"/>
    <n v="157.24760000000001"/>
    <n v="-116.2676"/>
    <n v="34.322871564276497"/>
    <n v="131.70300582212599"/>
    <n v="-97.380134257849704"/>
  </r>
  <r>
    <s v="2021 июн"/>
    <x v="0"/>
    <s v="ЦЗ-002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50.188000000000002"/>
    <n v="53"/>
    <n v="-2.8119999999999998"/>
    <n v="32.000748768537697"/>
    <n v="33.793729272584997"/>
    <n v="-1.7929805040473401"/>
  </r>
  <r>
    <s v="2021 июн"/>
    <x v="1"/>
    <s v="ЦЗ-016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246.46799999999999"/>
    <n v="243"/>
    <n v="3.4679999999999902"/>
    <n v="157.152318233122"/>
    <n v="154.94106062713499"/>
    <n v="2.21125760598725"/>
  </r>
  <r>
    <s v="2021 июн"/>
    <x v="2"/>
    <s v="ЦЗ-017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480"/>
    <n v="480"/>
    <n v="0"/>
    <n v="306.0564160536"/>
    <n v="306.0564160536"/>
    <n v="0"/>
  </r>
  <r>
    <s v="2021 июн"/>
    <x v="3"/>
    <s v="ЦЗ-019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39.539000000000001"/>
    <n v="43"/>
    <n v="-3.4609999999999999"/>
    <n v="25.210759654881901"/>
    <n v="27.417553938135001"/>
    <n v="-2.20679428325314"/>
  </r>
  <r>
    <s v="2021 июн"/>
    <x v="18"/>
    <s v="ЦЗ-021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8.725000000000001"/>
    <n v="26"/>
    <n v="-7.2750000000000004"/>
    <n v="11.9393883137576"/>
    <n v="16.578055869570001"/>
    <n v="-4.6386675558123702"/>
  </r>
  <r>
    <s v="2021 июн"/>
    <x v="4"/>
    <s v="ЦЗ-023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75.129000000000005"/>
    <n v="90"/>
    <n v="-14.871"/>
    <n v="47.903567670189403"/>
    <n v="57.385578010049997"/>
    <n v="-9.4820103398605902"/>
  </r>
  <r>
    <s v="2021 июн"/>
    <x v="28"/>
    <s v="ЦЗ-027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20.687000000000001"/>
    <n v="23.27"/>
    <n v="-2.5830000000000002"/>
    <n v="13.190393914376701"/>
    <n v="14.8373600032652"/>
    <n v="-1.6469660888884301"/>
  </r>
  <r>
    <s v="2021 июн"/>
    <x v="5"/>
    <s v="ЦЗ-032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5.8999999999999997E-2"/>
    <n v="0.06"/>
    <n v="-1E-3"/>
    <n v="3.7619434473254998E-2"/>
    <n v="3.8257052006700001E-2"/>
    <n v="-6.37617533445001E-4"/>
  </r>
  <r>
    <s v="2021 июн"/>
    <x v="31"/>
    <s v="ЦЗ-043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0.38900000000000001"/>
    <n v="0.39"/>
    <n v="-1E-3"/>
    <n v="0.24803322051010501"/>
    <n v="0.24867083804355"/>
    <n v="-6.37617533445001E-4"/>
  </r>
  <r>
    <s v="2021 июн"/>
    <x v="6"/>
    <s v="ЦЗ-045"/>
    <x v="1"/>
    <x v="0"/>
    <n v="997"/>
    <s v="воздух кип и а"/>
    <x v="13"/>
    <x v="13"/>
    <x v="0"/>
    <s v="основные"/>
    <s v="тыс.м3"/>
    <n v="15633"/>
    <s v="ЭНЕРГИЯ НА ТЕХНОЛОГ"/>
    <x v="2"/>
    <x v="0"/>
    <s v="на технологию"/>
    <n v="14.826000000000001"/>
    <n v="20"/>
    <n v="-5.1740000000000004"/>
    <n v="9.4533175508555694"/>
    <n v="12.7523506689"/>
    <n v="-3.2990331180444299"/>
  </r>
  <r>
    <s v="2021 июн"/>
    <x v="7"/>
    <s v="ЦЗ-046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0.8"/>
    <n v="10.8"/>
    <n v="0"/>
    <n v="6.8862693612059998"/>
    <n v="6.8862693612059998"/>
    <n v="0"/>
  </r>
  <r>
    <s v="2021 июн"/>
    <x v="8"/>
    <s v="ЦЗ-056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90"/>
    <n v="194.4"/>
    <n v="-4.4000000000000101"/>
    <n v="121.14733135455"/>
    <n v="123.952848501708"/>
    <n v="-2.805517147158"/>
  </r>
  <r>
    <s v="2021 июн"/>
    <x v="9"/>
    <s v="ЦЗ-061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72.542000000000002"/>
    <n v="75"/>
    <n v="-2.4580000000000002"/>
    <n v="46.2540511111672"/>
    <n v="47.821315008375002"/>
    <n v="-1.5672638972078099"/>
  </r>
  <r>
    <s v="2021 июн"/>
    <x v="10"/>
    <s v="ЦЗ-062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318.98"/>
    <n v="480"/>
    <n v="-161.02000000000001"/>
    <n v="203.38724081828599"/>
    <n v="306.0564160536"/>
    <n v="-102.669175235314"/>
  </r>
  <r>
    <s v="2021 июн"/>
    <x v="11"/>
    <s v="ЦЗ-071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71"/>
    <n v="171"/>
    <n v="0"/>
    <n v="109.03259821909499"/>
    <n v="109.03259821909499"/>
    <n v="0"/>
  </r>
  <r>
    <s v="2021 июн"/>
    <x v="12"/>
    <s v="ЦЗ-081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0"/>
    <n v="10"/>
    <n v="0"/>
    <n v="6.3761753344500001"/>
    <n v="6.3761753344500001"/>
    <n v="0"/>
  </r>
  <r>
    <s v="2021 июн"/>
    <x v="13"/>
    <s v="ЦЗ-084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2.46"/>
    <n v="13"/>
    <n v="-0.53999999999999904"/>
    <n v="7.9447144667247001"/>
    <n v="8.2890279347850004"/>
    <n v="-0.344313468060299"/>
  </r>
  <r>
    <s v="2021 июн"/>
    <x v="14"/>
    <s v="ЦЗ-110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406.125"/>
    <n v="345"/>
    <n v="61.125"/>
    <n v="258.95242077035101"/>
    <n v="219.978049038525"/>
    <n v="38.974371731825599"/>
  </r>
  <r>
    <s v="2021 июн"/>
    <x v="24"/>
    <s v="ЦЗ-114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31.265000000000001"/>
    <n v="44"/>
    <n v="-12.734999999999999"/>
    <n v="19.935112183157901"/>
    <n v="28.05517147158"/>
    <n v="-8.1200592884220804"/>
  </r>
  <r>
    <s v="2021 июн"/>
    <x v="25"/>
    <s v="ЦЗ-115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4.8"/>
    <n v="4.8"/>
    <n v="0"/>
    <n v="3.0605641605359999"/>
    <n v="3.0605641605359999"/>
    <n v="0"/>
  </r>
  <r>
    <s v="2021 июн"/>
    <x v="15"/>
    <s v="ЦЗ-300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0.01"/>
    <n v="0.01"/>
    <n v="0"/>
    <n v="6.3761753344500002E-3"/>
    <n v="6.3761753344500002E-3"/>
    <n v="0"/>
  </r>
  <r>
    <s v="2021 июн"/>
    <x v="16"/>
    <s v="ЦЗ-501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340.19900000000001"/>
    <n v="370"/>
    <n v="-29.800999999999998"/>
    <n v="216.916847260456"/>
    <n v="235.91848737465"/>
    <n v="-19.001640114194402"/>
  </r>
  <r>
    <s v="2021 июн"/>
    <x v="17"/>
    <s v="ЦЗ-502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46.83"/>
    <n v="64"/>
    <n v="-17.170000000000002"/>
    <n v="29.859629091229401"/>
    <n v="40.807522140480003"/>
    <n v="-10.9478930492507"/>
  </r>
  <r>
    <s v="2021 июн"/>
    <x v="26"/>
    <s v="ЦЗ-034"/>
    <x v="1"/>
    <x v="0"/>
    <n v="1462"/>
    <s v="т\э на водоразбор"/>
    <x v="14"/>
    <x v="14"/>
    <x v="0"/>
    <s v="прочие"/>
    <s v="Гкал"/>
    <n v="944"/>
    <s v="ПЛАНИРУЕМОЕ ПОТРЕБЛ."/>
    <x v="0"/>
    <x v="0"/>
    <s v="общецеховые"/>
    <n v="82"/>
    <n v="82"/>
    <n v="0"/>
    <n v="99.8251923633388"/>
    <n v="99.8251923633388"/>
    <n v="0"/>
  </r>
  <r>
    <s v="2021 июн"/>
    <x v="35"/>
    <s v="ЦЗ-797"/>
    <x v="1"/>
    <x v="0"/>
    <n v="1462"/>
    <s v="т\э на водоразбор"/>
    <x v="14"/>
    <x v="14"/>
    <x v="0"/>
    <s v="прочие"/>
    <s v="Гкал"/>
    <n v="944"/>
    <s v="ПЛАНИРУЕМОЕ ПОТРЕБЛ."/>
    <x v="0"/>
    <x v="0"/>
    <s v="общецеховые"/>
    <n v="10"/>
    <n v="10"/>
    <n v="0"/>
    <n v="12.173803946748601"/>
    <n v="12.173803946748601"/>
    <n v="0"/>
  </r>
  <r>
    <s v="2021 июн"/>
    <x v="9"/>
    <s v="ЦЗ-061"/>
    <x v="0"/>
    <x v="0"/>
    <n v="16155"/>
    <s v="выраб.неосуш.воздуха"/>
    <x v="15"/>
    <x v="15"/>
    <x v="0"/>
    <s v="прочие"/>
    <s v="тыс.м3"/>
    <n v="944"/>
    <s v="ПЛАНИРУЕМОЕ ПОТРЕБЛ."/>
    <x v="0"/>
    <x v="0"/>
    <s v="общецеховые"/>
    <n v="63"/>
    <n v="63"/>
    <n v="0"/>
    <n v="18.900775472039999"/>
    <n v="18.900775472039999"/>
    <n v="0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1068"/>
    <s v="КИСЛОТА СЕРН(ИЗ ОЛЕУ"/>
    <x v="74"/>
    <x v="1"/>
    <s v="на технологию"/>
    <n v="3.0000000000000001E-3"/>
    <n v="2.8E-3"/>
    <n v="2.0000000000000001E-4"/>
    <n v="2.1977644875000001E-2"/>
    <n v="2.0512468549999999E-2"/>
    <n v="1.4651763249999999E-3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1484"/>
    <s v="ПЕРЕК.ХРАН.К-Т Ц.2"/>
    <x v="105"/>
    <x v="1"/>
    <s v="на технологию"/>
    <n v="0.53400000000000003"/>
    <n v="0.53439999999999999"/>
    <n v="-3.99999999999956E-4"/>
    <n v="3.91202078775"/>
    <n v="3.9149511403999999"/>
    <n v="-2.9303526499996802E-3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1741"/>
    <s v="ПРИЕМ,ХРАН.ОТГР.ОТР."/>
    <x v="106"/>
    <x v="1"/>
    <s v="на технологию"/>
    <n v="0.53"/>
    <n v="0.53"/>
    <n v="0"/>
    <n v="3.8827172612499998"/>
    <n v="3.8827172612499998"/>
    <n v="0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11328"/>
    <s v="УТИЛ.К-ТЫ СЕРН.ОТР."/>
    <x v="107"/>
    <x v="1"/>
    <s v="на технологию"/>
    <n v="12.041"/>
    <n v="1.3632"/>
    <n v="10.6778"/>
    <n v="88.210940646625005"/>
    <n v="9.9866418312"/>
    <n v="78.224298815425001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20135"/>
    <s v="ПОЛИАМИН М.Б"/>
    <x v="75"/>
    <x v="1"/>
    <s v="на технологию"/>
    <n v="0.14099999999999999"/>
    <n v="0.14080000000000001"/>
    <n v="1.99999999999978E-4"/>
    <n v="1.0329493091249999"/>
    <n v="1.0314841328"/>
    <n v="1.4651763249998401E-3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30325"/>
    <s v="НОВАНТОКС (100%)"/>
    <x v="76"/>
    <x v="1"/>
    <s v="на технологию"/>
    <n v="0.307"/>
    <n v="0.30730000000000002"/>
    <n v="-3.0000000000002198E-4"/>
    <n v="2.2490456588750001"/>
    <n v="2.2512434233624998"/>
    <n v="-2.1977644875001601E-3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528"/>
    <s v="КРЕМ.ЛАК КО-921"/>
    <x v="51"/>
    <x v="1"/>
    <s v="на технологию"/>
    <n v="0.64100000000000001"/>
    <n v="7.9399999999999998E-2"/>
    <n v="0.56159999999999999"/>
    <n v="4.6958901216250002"/>
    <n v="0.58167500102500003"/>
    <n v="4.1142151205999999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572"/>
    <s v="ТРИХЛОРСИЛ.М.А(ЭКСП)"/>
    <x v="8"/>
    <x v="1"/>
    <s v="на технологию"/>
    <n v="2.2250000000000001"/>
    <n v="0.27600000000000002"/>
    <n v="1.9490000000000001"/>
    <n v="16.300086615624998"/>
    <n v="2.0219433284999999"/>
    <n v="14.278143287124999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613"/>
    <s v="ТРИХЛОРСИЛАН-КОНД МВ"/>
    <x v="9"/>
    <x v="1"/>
    <s v="на технологию"/>
    <n v="1.1950000000000001"/>
    <n v="0.1482"/>
    <n v="1.0468"/>
    <n v="8.7544285418750007"/>
    <n v="1.085695656825"/>
    <n v="7.6687328850499998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619"/>
    <s v="СМОЛА134-276(Р-Р)"/>
    <x v="52"/>
    <x v="1"/>
    <s v="на технологию"/>
    <n v="0.28899999999999998"/>
    <n v="3.5799999999999998E-2"/>
    <n v="0.25319999999999998"/>
    <n v="2.1171797896250002"/>
    <n v="0.262266562175"/>
    <n v="1.85491322745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1015"/>
    <s v="ЛАК КО-916К М.А И Б"/>
    <x v="53"/>
    <x v="1"/>
    <s v="на технологию"/>
    <n v="0.67700000000000005"/>
    <n v="8.3900000000000002E-2"/>
    <n v="0.59309999999999996"/>
    <n v="4.9596218601249999"/>
    <n v="0.6146414683375"/>
    <n v="4.3449803917874998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8804"/>
    <s v="ФЕНИЛТРИХЛОРСИЛАН(ЭК"/>
    <x v="11"/>
    <x v="1"/>
    <s v="на технологию"/>
    <n v="3.1760000000000002"/>
    <n v="0.39389999999999997"/>
    <n v="2.7820999999999998"/>
    <n v="23.267000040999999"/>
    <n v="2.8856647720874999"/>
    <n v="20.381335268912501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8991"/>
    <s v="ЛАК КО-915 К/ОРГ.М.Б"/>
    <x v="54"/>
    <x v="1"/>
    <s v="на технологию"/>
    <n v="0.63100000000000001"/>
    <n v="7.8200000000000006E-2"/>
    <n v="0.55279999999999996"/>
    <n v="4.6226313053750001"/>
    <n v="0.57288394307500001"/>
    <n v="4.0497473622999998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20327"/>
    <s v="ФТХС-СЫРЕЦ М.А"/>
    <x v="12"/>
    <x v="1"/>
    <s v="на технологию"/>
    <n v="3.2229999999999999"/>
    <n v="0.39979999999999999"/>
    <n v="2.8231999999999999"/>
    <n v="23.611316477374999"/>
    <n v="2.9288874736750001"/>
    <n v="20.682429003700001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30356"/>
    <s v="ЛАК КРЕМНИЙОРГ.ЭЛЕКТ"/>
    <x v="55"/>
    <x v="1"/>
    <s v="на технологию"/>
    <n v="0.45100000000000001"/>
    <n v="5.5800000000000002E-2"/>
    <n v="0.3952"/>
    <n v="3.303972612875"/>
    <n v="0.40878419467499999"/>
    <n v="2.8951884182000001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30633"/>
    <s v="ХЛОРБЕНЗОЛ (ТОВАР)"/>
    <x v="13"/>
    <x v="1"/>
    <s v="на технологию"/>
    <n v="5.0999999999999997E-2"/>
    <n v="6.3E-3"/>
    <n v="4.4699999999999997E-2"/>
    <n v="0.37361996287499999"/>
    <n v="4.6153054237499998E-2"/>
    <n v="0.3274669086375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39498"/>
    <s v="СМОЛА134-276(Р-Р)"/>
    <x v="56"/>
    <x v="1"/>
    <s v="на технологию"/>
    <n v="0.19500000000000001"/>
    <n v="2.4199999999999999E-2"/>
    <n v="0.17080000000000001"/>
    <n v="1.428546916875"/>
    <n v="0.17728633532499999"/>
    <n v="1.25126058155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89220"/>
    <s v="ХЛОРБЕНЗОЛ ТЕХН.С.1"/>
    <x v="14"/>
    <x v="1"/>
    <s v="на технологию"/>
    <n v="2.5659999999999998"/>
    <n v="0.31830000000000003"/>
    <n v="2.2477"/>
    <n v="18.798212249750001"/>
    <n v="2.3318281212374998"/>
    <n v="16.466384128512502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220"/>
    <s v="СМОЛА ПМФС(РАСТВОР)"/>
    <x v="79"/>
    <x v="1"/>
    <s v="на технологию"/>
    <n v="6.9000000000000006E-2"/>
    <n v="1.1999999999999999E-3"/>
    <n v="6.7799999999999999E-2"/>
    <n v="0.50548583212499998"/>
    <n v="8.7910579500000002E-3"/>
    <n v="0.49669477417500002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629"/>
    <s v="ЭТИЛСИЛИКАТ-40"/>
    <x v="15"/>
    <x v="1"/>
    <s v="на технологию"/>
    <n v="9.2170000000000005"/>
    <n v="0.16"/>
    <n v="9.0570000000000004"/>
    <n v="67.522650937625002"/>
    <n v="1.17214106"/>
    <n v="66.350509877625001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636"/>
    <s v="ЖИД-ТЬ ГКЖ-11Н(БОЧК)"/>
    <x v="80"/>
    <x v="1"/>
    <s v="на технологию"/>
    <n v="2.3E-2"/>
    <n v="2.9999999999999997E-4"/>
    <n v="2.2700000000000001E-2"/>
    <n v="0.168495277375"/>
    <n v="2.1977644875000001E-3"/>
    <n v="0.1662975128875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654"/>
    <s v="СМОЛА 139-297"/>
    <x v="81"/>
    <x v="1"/>
    <s v="на технологию"/>
    <n v="3.5000000000000003E-2"/>
    <n v="5.9999999999999995E-4"/>
    <n v="3.44E-2"/>
    <n v="0.256405856875"/>
    <n v="4.3955289750000001E-3"/>
    <n v="0.2520103279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1035"/>
    <s v="ТЕТРАЭТОКСИСИЛ.(СЫРЕ"/>
    <x v="16"/>
    <x v="1"/>
    <s v="на технологию"/>
    <n v="8.1000000000000003E-2"/>
    <n v="1.2999999999999999E-3"/>
    <n v="7.9699999999999993E-2"/>
    <n v="0.59339641162500001"/>
    <n v="9.5236461125000008E-3"/>
    <n v="0.5838727655125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12842"/>
    <s v="ЖИДКОСТЬ ГКЖ-11Н"/>
    <x v="82"/>
    <x v="1"/>
    <s v="на технологию"/>
    <n v="2.3E-2"/>
    <n v="2.9999999999999997E-4"/>
    <n v="2.2700000000000001E-2"/>
    <n v="0.168495277375"/>
    <n v="2.1977644875000001E-3"/>
    <n v="0.1662975128875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20108"/>
    <s v="ФЕНИЛЭТОКСИСИЛОКС-50"/>
    <x v="17"/>
    <x v="1"/>
    <s v="на технологию"/>
    <n v="1.2E-2"/>
    <n v="1E-4"/>
    <n v="1.1900000000000001E-2"/>
    <n v="8.7910579500000002E-2"/>
    <n v="7.3258816249999995E-4"/>
    <n v="8.7177991337499997E-2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22612"/>
    <s v="ТЕТРАЭТОКСИСИЛАН М.А"/>
    <x v="18"/>
    <x v="1"/>
    <s v="на технологию"/>
    <n v="6.0000000000000001E-3"/>
    <n v="0"/>
    <n v="6.0000000000000001E-3"/>
    <n v="4.3955289750000001E-2"/>
    <n v="0"/>
    <n v="4.3955289750000001E-2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30139"/>
    <s v="ЖИДК.ГКЖ-11К"/>
    <x v="83"/>
    <x v="1"/>
    <s v="на технологию"/>
    <n v="0.3"/>
    <n v="5.1999999999999998E-3"/>
    <n v="0.29480000000000001"/>
    <n v="2.1977644875000002"/>
    <n v="3.8094584450000003E-2"/>
    <n v="2.1596699030500002"/>
  </r>
  <r>
    <s v="2021 июн"/>
    <x v="3"/>
    <s v="ЦЗ-019"/>
    <x v="0"/>
    <x v="0"/>
    <n v="20042"/>
    <s v="вода оборотная техн."/>
    <x v="16"/>
    <x v="16"/>
    <x v="0"/>
    <s v="прочие"/>
    <s v="тыс.м3"/>
    <n v="58673"/>
    <s v="ПРИСАДКА ЦД-7"/>
    <x v="84"/>
    <x v="1"/>
    <s v="на технологию"/>
    <n v="0.25700000000000001"/>
    <n v="0.28570000000000001"/>
    <n v="-2.87E-2"/>
    <n v="1.8827515776249999"/>
    <n v="2.0930043802624998"/>
    <n v="-0.21025280263750001"/>
  </r>
  <r>
    <s v="2021 июн"/>
    <x v="3"/>
    <s v="ЦЗ-019"/>
    <x v="0"/>
    <x v="0"/>
    <n v="20042"/>
    <s v="вода оборотная техн."/>
    <x v="16"/>
    <x v="16"/>
    <x v="0"/>
    <s v="прочие"/>
    <s v="тыс.м3"/>
    <n v="66394"/>
    <s v="ПРИСАДКА ЦД-7НЧ"/>
    <x v="85"/>
    <x v="1"/>
    <s v="на технологию"/>
    <n v="4.2999999999999997E-2"/>
    <n v="4.3400000000000001E-2"/>
    <n v="-4.0000000000000501E-4"/>
    <n v="0.31501290987500002"/>
    <n v="0.31794326252499999"/>
    <n v="-2.9303526500000301E-3"/>
  </r>
  <r>
    <s v="2021 июн"/>
    <x v="3"/>
    <s v="ЦЗ-019"/>
    <x v="0"/>
    <x v="0"/>
    <n v="20042"/>
    <s v="вода оборотная техн."/>
    <x v="16"/>
    <x v="16"/>
    <x v="0"/>
    <s v="прочие"/>
    <s v="тыс.м3"/>
    <n v="83759"/>
    <s v="ФЛОТОРЕАГЕНТ БТФСУПЕ"/>
    <x v="1"/>
    <x v="1"/>
    <s v="на технологию"/>
    <n v="0.2"/>
    <n v="0.20019999999999999"/>
    <n v="-1.99999999999978E-4"/>
    <n v="1.4651763250000001"/>
    <n v="1.466641501325"/>
    <n v="-1.4651763249998401E-3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941"/>
    <s v="МОЙКА ВАГОНОВ"/>
    <x v="146"/>
    <x v="1"/>
    <s v="на технологию"/>
    <n v="2.9000000000000001E-2"/>
    <n v="2.1999999999999999E-2"/>
    <n v="7.0000000000000001E-3"/>
    <n v="0.21245056712499999"/>
    <n v="0.16116939575"/>
    <n v="5.1281171374999997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969"/>
    <s v="ПРОМЫВКА ЦИСТЕРНЦ46"/>
    <x v="113"/>
    <x v="1"/>
    <s v="на технологию"/>
    <n v="2.1999999999999999E-2"/>
    <n v="1.7000000000000001E-2"/>
    <n v="5.0000000000000001E-3"/>
    <n v="0.16116939575"/>
    <n v="0.124539987625"/>
    <n v="3.6629408124999999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1175"/>
    <s v="ПРОМЫВ ЦИСТЕРН 1ПР-В"/>
    <x v="114"/>
    <x v="1"/>
    <s v="на технологию"/>
    <n v="3.9E-2"/>
    <n v="0.03"/>
    <n v="8.9999999999999993E-3"/>
    <n v="0.28570938337500001"/>
    <n v="0.21977644874999999"/>
    <n v="6.5932934624999995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18571"/>
    <s v="МОЙКА ЦИСТ.СОЛЯН.К-Т"/>
    <x v="116"/>
    <x v="1"/>
    <s v="на технологию"/>
    <n v="5.2999999999999999E-2"/>
    <n v="4.0500000000000001E-2"/>
    <n v="1.2500000000000001E-2"/>
    <n v="0.38827172612499999"/>
    <n v="0.2966982058125"/>
    <n v="9.1573520312500004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29969"/>
    <s v="МОЙКА ЦИС.ОСТ.ОРГ.ПР"/>
    <x v="117"/>
    <x v="1"/>
    <s v="на технологию"/>
    <n v="8.9999999999999993E-3"/>
    <n v="5.7999999999999996E-3"/>
    <n v="3.2000000000000002E-3"/>
    <n v="6.5932934624999995E-2"/>
    <n v="4.2490113425000003E-2"/>
    <n v="2.3442821199999998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67242"/>
    <s v="ПРОМЫВКА ЦИСТЕРН"/>
    <x v="118"/>
    <x v="1"/>
    <s v="на технологию"/>
    <n v="8.2000000000000003E-2"/>
    <n v="6.2E-2"/>
    <n v="0.02"/>
    <n v="0.60072229325000004"/>
    <n v="0.45420466074999999"/>
    <n v="0.14651763249999999"/>
  </r>
  <r>
    <s v="2021 июн"/>
    <x v="8"/>
    <s v="ЦЗ-056"/>
    <x v="0"/>
    <x v="1"/>
    <n v="20042"/>
    <s v="вода оборотная техн."/>
    <x v="16"/>
    <x v="16"/>
    <x v="0"/>
    <s v="прочие"/>
    <s v="тыс.м3"/>
    <n v="13536"/>
    <s v="МЕТИЛЕНХЛОРИД П/П"/>
    <x v="63"/>
    <x v="1"/>
    <s v="на технологию"/>
    <n v="0.45300000000000001"/>
    <n v="0.45960000000000001"/>
    <n v="-6.5999999999999904E-3"/>
    <n v="3.3186243761249998"/>
    <n v="3.3669751948500002"/>
    <n v="-4.8350818725000001E-2"/>
  </r>
  <r>
    <s v="2021 июн"/>
    <x v="8"/>
    <s v="ЦЗ-056"/>
    <x v="0"/>
    <x v="1"/>
    <n v="20042"/>
    <s v="вода оборотная техн."/>
    <x v="16"/>
    <x v="16"/>
    <x v="0"/>
    <s v="прочие"/>
    <s v="тыс.м3"/>
    <n v="13537"/>
    <s v="ХЛОРОФОРМ П/П"/>
    <x v="64"/>
    <x v="1"/>
    <s v="на технологию"/>
    <n v="0.64500000000000002"/>
    <n v="0.65359999999999996"/>
    <n v="-8.5999999999999393E-3"/>
    <n v="4.7251936481249999"/>
    <n v="4.7881962300999996"/>
    <n v="-6.3002581974999597E-2"/>
  </r>
  <r>
    <s v="2021 июн"/>
    <x v="8"/>
    <s v="ЦЗ-056"/>
    <x v="0"/>
    <x v="1"/>
    <n v="20042"/>
    <s v="вода оборотная техн."/>
    <x v="16"/>
    <x v="16"/>
    <x v="0"/>
    <s v="прочие"/>
    <s v="тыс.м3"/>
    <n v="15791"/>
    <s v="К-ТА СОЛ.АБГАЗ.ОЧИЩ."/>
    <x v="65"/>
    <x v="1"/>
    <s v="на технологию"/>
    <n v="0.54200000000000004"/>
    <n v="0.54969999999999997"/>
    <n v="-7.69999999999993E-3"/>
    <n v="3.9706278407500002"/>
    <n v="4.0270371292625002"/>
    <n v="-5.6409288512499503E-2"/>
  </r>
  <r>
    <s v="2021 июн"/>
    <x v="9"/>
    <s v="ЦЗ-061"/>
    <x v="0"/>
    <x v="0"/>
    <n v="20042"/>
    <s v="вода оборотная техн."/>
    <x v="16"/>
    <x v="16"/>
    <x v="0"/>
    <s v="прочие"/>
    <s v="тыс.м3"/>
    <n v="244"/>
    <s v="4-Нитробенз.к-та пор"/>
    <x v="25"/>
    <x v="1"/>
    <s v="на технологию"/>
    <n v="0.34499999999999997"/>
    <n v="0.34510000000000002"/>
    <n v="-1.00000000000044E-4"/>
    <n v="2.5274291606250001"/>
    <n v="2.5281617487874999"/>
    <n v="-7.3258816250032597E-4"/>
  </r>
  <r>
    <s v="2021 июн"/>
    <x v="9"/>
    <s v="ЦЗ-061"/>
    <x v="0"/>
    <x v="0"/>
    <n v="20042"/>
    <s v="вода оборотная техн."/>
    <x v="16"/>
    <x v="16"/>
    <x v="0"/>
    <s v="прочие"/>
    <s v="тыс.м3"/>
    <n v="66214"/>
    <s v="Р-Р П-НБХ В Х/БЕНЗ."/>
    <x v="3"/>
    <x v="1"/>
    <s v="на технологию"/>
    <n v="1.7070000000000001"/>
    <n v="2.6162000000000001"/>
    <n v="-0.90920000000000001"/>
    <n v="12.505279933875"/>
    <n v="19.165971507325001"/>
    <n v="-6.6606915734500003"/>
  </r>
  <r>
    <s v="2021 июн"/>
    <x v="9"/>
    <s v="ЦЗ-061"/>
    <x v="0"/>
    <x v="0"/>
    <n v="20042"/>
    <s v="вода оборотная техн."/>
    <x v="16"/>
    <x v="16"/>
    <x v="0"/>
    <s v="прочие"/>
    <s v="тыс.м3"/>
    <n v="75153"/>
    <s v="ПАРАФИНЫ ХЛОРИРОВАНН"/>
    <x v="97"/>
    <x v="1"/>
    <s v="на технологию"/>
    <n v="0.497"/>
    <n v="0.4965"/>
    <n v="5.0000000000000001E-4"/>
    <n v="3.6409631676249998"/>
    <n v="3.6373002268125001"/>
    <n v="3.6629408125E-3"/>
  </r>
  <r>
    <s v="2021 июн"/>
    <x v="10"/>
    <s v="ЦЗ-062"/>
    <x v="0"/>
    <x v="0"/>
    <n v="20042"/>
    <s v="вода оборотная техн."/>
    <x v="16"/>
    <x v="16"/>
    <x v="0"/>
    <s v="прочие"/>
    <s v="тыс.м3"/>
    <n v="74631"/>
    <s v="МЯГЧИТЕЛЬ - 2"/>
    <x v="34"/>
    <x v="1"/>
    <s v="на технологию"/>
    <n v="4.5"/>
    <n v="4.5"/>
    <n v="0"/>
    <n v="32.966467312500001"/>
    <n v="32.966467312500001"/>
    <n v="0"/>
  </r>
  <r>
    <s v="2021 июн"/>
    <x v="10"/>
    <s v="ЦЗ-062"/>
    <x v="0"/>
    <x v="0"/>
    <n v="20042"/>
    <s v="вода оборотная техн."/>
    <x v="16"/>
    <x v="16"/>
    <x v="0"/>
    <s v="прочие"/>
    <s v="тыс.м3"/>
    <n v="75900"/>
    <s v="ВОДОРОД ОЧИЩ.КОМПРИМ"/>
    <x v="6"/>
    <x v="1"/>
    <s v="на технологию"/>
    <n v="0.40500000000000003"/>
    <n v="0.40460000000000002"/>
    <n v="4.0000000000001102E-4"/>
    <n v="2.9669820581250002"/>
    <n v="2.9640517054750002"/>
    <n v="2.93035265000008E-3"/>
  </r>
  <r>
    <s v="2021 июн"/>
    <x v="22"/>
    <s v="ЦЗ-070"/>
    <x v="0"/>
    <x v="1"/>
    <n v="20042"/>
    <s v="вода оборотная техн."/>
    <x v="16"/>
    <x v="16"/>
    <x v="0"/>
    <s v="прочие"/>
    <s v="тыс.м3"/>
    <n v="20619"/>
    <s v="КАЛЬЦИЯ ГИПОХЛОРИТ"/>
    <x v="48"/>
    <x v="1"/>
    <s v="на технологию"/>
    <n v="3.4000000000000002E-2"/>
    <n v="2.5399999999999999E-2"/>
    <n v="8.6E-3"/>
    <n v="0.24907997525"/>
    <n v="0.186077393275"/>
    <n v="6.3002581974999999E-2"/>
  </r>
  <r>
    <s v="2021 июн"/>
    <x v="22"/>
    <s v="ЦЗ-070"/>
    <x v="0"/>
    <x v="1"/>
    <n v="20042"/>
    <s v="вода оборотная техн."/>
    <x v="16"/>
    <x v="16"/>
    <x v="0"/>
    <s v="прочие"/>
    <s v="тыс.м3"/>
    <n v="82368"/>
    <s v="КАЛЬЦИЯ ГИПОХЛОРИТ"/>
    <x v="49"/>
    <x v="1"/>
    <s v="на технологию"/>
    <n v="0.35399999999999998"/>
    <n v="0.2636"/>
    <n v="9.0399999999999994E-2"/>
    <n v="2.5933620952499998"/>
    <n v="1.93110239635"/>
    <n v="0.66225969890000003"/>
  </r>
  <r>
    <s v="2021 июн"/>
    <x v="11"/>
    <s v="ЦЗ-071"/>
    <x v="0"/>
    <x v="1"/>
    <n v="20042"/>
    <s v="вода оборотная техн."/>
    <x v="16"/>
    <x v="16"/>
    <x v="0"/>
    <s v="прочие"/>
    <s v="тыс.м3"/>
    <n v="20127"/>
    <s v="АЦЕТОНАНИЛ Н ГРАНУЛ."/>
    <x v="39"/>
    <x v="1"/>
    <s v="на технологию"/>
    <n v="0"/>
    <n v="5.9499999999999997E-2"/>
    <n v="-5.9499999999999997E-2"/>
    <n v="0"/>
    <n v="0.43588995668750002"/>
    <n v="-0.43588995668750002"/>
  </r>
  <r>
    <s v="2021 июн"/>
    <x v="13"/>
    <s v="ЦЗ-084"/>
    <x v="0"/>
    <x v="0"/>
    <n v="20042"/>
    <s v="вода оборотная техн."/>
    <x v="16"/>
    <x v="16"/>
    <x v="0"/>
    <s v="прочие"/>
    <s v="тыс.м3"/>
    <n v="395"/>
    <s v="Т-ОБЕЗВ.СТ.ВОД (М-2)"/>
    <x v="43"/>
    <x v="1"/>
    <s v="на технологию"/>
    <n v="0.45"/>
    <n v="0.45500000000000002"/>
    <n v="-5.0000000000000001E-3"/>
    <n v="3.2966467312500001"/>
    <n v="3.3332761393750001"/>
    <n v="-3.6629408124999999E-2"/>
  </r>
  <r>
    <s v="2021 июн"/>
    <x v="13"/>
    <s v="ЦЗ-084"/>
    <x v="0"/>
    <x v="0"/>
    <n v="20042"/>
    <s v="вода оборотная техн."/>
    <x v="16"/>
    <x v="16"/>
    <x v="0"/>
    <s v="прочие"/>
    <s v="тыс.м3"/>
    <n v="506"/>
    <s v="ТЕРМООБ.СТ.ВОД"/>
    <x v="44"/>
    <x v="1"/>
    <s v="на технологию"/>
    <n v="2.2040000000000002"/>
    <n v="3.6703000000000001"/>
    <n v="-1.4662999999999999"/>
    <n v="16.146243101500001"/>
    <n v="26.888183328237499"/>
    <n v="-10.741940226737499"/>
  </r>
  <r>
    <s v="2021 июн"/>
    <x v="13"/>
    <s v="ЦЗ-084"/>
    <x v="0"/>
    <x v="0"/>
    <n v="20042"/>
    <s v="вода оборотная техн."/>
    <x v="16"/>
    <x v="16"/>
    <x v="0"/>
    <s v="прочие"/>
    <s v="тыс.м3"/>
    <n v="944"/>
    <s v="ПЛАНИРУЕМОЕ ПОТРЕБЛ."/>
    <x v="0"/>
    <x v="0"/>
    <s v="общецеховые"/>
    <n v="0"/>
    <n v="2"/>
    <n v="-2"/>
    <n v="0"/>
    <n v="14.65176325"/>
    <n v="-14.65176325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193"/>
    <s v="ХЛОР ЖИДКИЙ СОРТ ВЫС"/>
    <x v="35"/>
    <x v="1"/>
    <s v="на технологию"/>
    <n v="0.88700000000000001"/>
    <n v="0.88719999999999999"/>
    <n v="-1.99999999999978E-4"/>
    <n v="6.4980570013749999"/>
    <n v="6.4995221777000003"/>
    <n v="-1.4651763249998401E-3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195"/>
    <s v="ХЛОР ЖИДК.В КОНТЕЙН."/>
    <x v="99"/>
    <x v="1"/>
    <s v="на технологию"/>
    <n v="0.16300000000000001"/>
    <n v="0.16259999999999999"/>
    <n v="4.0000000000001102E-4"/>
    <n v="1.1941187048749999"/>
    <n v="1.191188352225"/>
    <n v="2.93035265000008E-3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1621"/>
    <s v="ГИПОХЛОРИТ НАТРИЯ"/>
    <x v="36"/>
    <x v="1"/>
    <s v="на технологию"/>
    <n v="5.2999999999999999E-2"/>
    <n v="5.2699999999999997E-2"/>
    <n v="3.0000000000000198E-4"/>
    <n v="0.38827172612499999"/>
    <n v="0.38607396163750002"/>
    <n v="2.19776448750001E-3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1702"/>
    <s v="ЩЕЛОЧЬ ЭЛЕКТРОЛИТИЧ."/>
    <x v="100"/>
    <x v="1"/>
    <s v="на технологию"/>
    <n v="50.348999999999997"/>
    <n v="50.648400000000002"/>
    <n v="-0.29940000000000599"/>
    <n v="368.850813937125"/>
    <n v="371.04418289565001"/>
    <n v="-2.1933689585250402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20191"/>
    <s v="РАССОЛ ОЧИЩЕННЫЙ"/>
    <x v="128"/>
    <x v="1"/>
    <s v="на технологию"/>
    <n v="1.0999999999999999E-2"/>
    <n v="1.11E-2"/>
    <n v="-1.0000000000000099E-4"/>
    <n v="8.0584697875E-2"/>
    <n v="8.1317286037500006E-2"/>
    <n v="-7.3258816250000797E-4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20310"/>
    <s v="ЩЕЛОЧЬ ЭЛ.(ЦЕХУ 114)"/>
    <x v="101"/>
    <x v="1"/>
    <s v="на технологию"/>
    <n v="0.184"/>
    <n v="0.18440000000000001"/>
    <n v="-4.0000000000001102E-4"/>
    <n v="1.347962219"/>
    <n v="1.35089257165"/>
    <n v="-2.93035265000008E-3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20394"/>
    <s v="ГИПОХЛ.НАТРИЯ(Ц.114)"/>
    <x v="102"/>
    <x v="1"/>
    <s v="на технологию"/>
    <n v="0.29099999999999998"/>
    <n v="0.29089999999999999"/>
    <n v="9.9999999999989E-5"/>
    <n v="2.131831552875"/>
    <n v="2.1310989647124998"/>
    <n v="7.3258816249991896E-4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75764"/>
    <s v="ГИПОХЛ.НАТРИЯ М.А."/>
    <x v="37"/>
    <x v="1"/>
    <s v="на технологию"/>
    <n v="6.2E-2"/>
    <n v="6.2100000000000002E-2"/>
    <n v="-1.00000000000003E-4"/>
    <n v="0.45420466074999999"/>
    <n v="0.45493724891249998"/>
    <n v="-7.3258816250002098E-4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1816"/>
    <s v="КАЛЬЦИЙ ХЛОРИСТ.ТЕХ."/>
    <x v="130"/>
    <x v="1"/>
    <s v="на технологию"/>
    <n v="0.27600000000000002"/>
    <n v="0.28660000000000002"/>
    <n v="-1.06E-2"/>
    <n v="2.0219433284999999"/>
    <n v="2.0995976737249999"/>
    <n v="-7.7654345225000004E-2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8768"/>
    <s v="ОБЕЗВР.СТ.ВОД"/>
    <x v="131"/>
    <x v="1"/>
    <s v="на технологию"/>
    <n v="0.154"/>
    <n v="0.16"/>
    <n v="-6.0000000000000097E-3"/>
    <n v="1.12818577025"/>
    <n v="1.17214106"/>
    <n v="-4.3955289750000001E-2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10074"/>
    <s v="ХЛОРН.ОЧ.СТ.Ц.62"/>
    <x v="132"/>
    <x v="1"/>
    <s v="на технологию"/>
    <n v="0.11600000000000001"/>
    <n v="0.12"/>
    <n v="-3.9999999999999897E-3"/>
    <n v="0.84980226849999996"/>
    <n v="0.87910579499999997"/>
    <n v="-2.9303526499999899E-2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10917"/>
    <s v="ХЛОРНАЯ ОЧ.СТ.Ц.19"/>
    <x v="133"/>
    <x v="1"/>
    <s v="на технологию"/>
    <n v="1E-3"/>
    <n v="1.5E-3"/>
    <n v="-5.0000000000000001E-4"/>
    <n v="7.3258816249999999E-3"/>
    <n v="1.09888224375E-2"/>
    <n v="-3.6629408125E-3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19153"/>
    <s v="КАЛЬЦ.ХЛ.ТЕХН.(ВЗП)"/>
    <x v="134"/>
    <x v="1"/>
    <s v="на технологию"/>
    <n v="0.13100000000000001"/>
    <n v="0.13619999999999999"/>
    <n v="-5.1999999999999798E-3"/>
    <n v="0.95969049287499997"/>
    <n v="0.99778507732499999"/>
    <n v="-3.8094584449999899E-2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22898"/>
    <s v="ОБЕЗВР.СТ.ВОД Ц.2,72"/>
    <x v="135"/>
    <x v="1"/>
    <s v="на технологию"/>
    <n v="7.0000000000000001E-3"/>
    <n v="7.0000000000000001E-3"/>
    <n v="0"/>
    <n v="5.1281171374999997E-2"/>
    <n v="5.1281171374999997E-2"/>
    <n v="0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67169"/>
    <s v="ОЧИСТКА СТ.ВОД ДФГ"/>
    <x v="137"/>
    <x v="1"/>
    <s v="на технологию"/>
    <n v="0.315"/>
    <n v="0.32640000000000002"/>
    <n v="-1.14E-2"/>
    <n v="2.3076527118749999"/>
    <n v="2.3911677623999998"/>
    <n v="-8.3515050525000203E-2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301"/>
    <s v="ОКСАНОЛ КД-6"/>
    <x v="38"/>
    <x v="1"/>
    <s v="на технологию"/>
    <n v="5.76"/>
    <n v="6"/>
    <n v="-0.24"/>
    <n v="3.8103696648576002"/>
    <n v="3.9691350675599999"/>
    <n v="-0.1587654027024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945"/>
    <s v="ГОРЯЧИЙ ВОДОРАЗБОР"/>
    <x v="144"/>
    <x v="0"/>
    <s v="общецеховые"/>
    <n v="57"/>
    <n v="57"/>
    <n v="0"/>
    <n v="37.706783141819997"/>
    <n v="37.706783141819997"/>
    <n v="0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20127"/>
    <s v="АЦЕТОНАНИЛ Н ГРАНУЛ."/>
    <x v="39"/>
    <x v="1"/>
    <s v="на технологию"/>
    <n v="3083.1979999999999"/>
    <n v="3211.5875999999998"/>
    <n v="-128.3896"/>
    <n v="2039.6048836718101"/>
    <n v="2124.5374942834801"/>
    <n v="-84.932610611666902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26883"/>
    <s v="АЦЕТОНАНИЛ Н(ГР)Э(ПО"/>
    <x v="40"/>
    <x v="1"/>
    <s v="на технологию"/>
    <n v="422.12"/>
    <n v="439.69799999999998"/>
    <n v="-17.577999999999999"/>
    <n v="279.24188245307101"/>
    <n v="290.87012515599901"/>
    <n v="-11.628242702928301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88220"/>
    <s v="АЦЕТОНАНИЛ Н(ГР)Э(ПА"/>
    <x v="41"/>
    <x v="1"/>
    <s v="на технологию"/>
    <n v="2138.1080000000002"/>
    <n v="2227.1419999999998"/>
    <n v="-89.033999999999693"/>
    <n v="1414.4065735050999"/>
    <n v="1473.3045687726201"/>
    <n v="-58.897995267522603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94389"/>
    <s v="АЦЕТОНАНИЛ TMQ (ЭКС)"/>
    <x v="42"/>
    <x v="1"/>
    <s v="на технологию"/>
    <n v="103.634"/>
    <n v="107.9496"/>
    <n v="-4.3155999999999999"/>
    <n v="68.556223931918794"/>
    <n v="71.411090481512502"/>
    <n v="-2.8548665495936598"/>
  </r>
  <r>
    <s v="2021 июн"/>
    <x v="16"/>
    <s v="ЦЗ-501"/>
    <x v="0"/>
    <x v="1"/>
    <n v="28462"/>
    <s v="пар от котельной 370В"/>
    <x v="17"/>
    <x v="17"/>
    <x v="0"/>
    <s v="основные"/>
    <s v="Гкал"/>
    <n v="75"/>
    <s v="ВОДОРОДА ПЕРОКС.50%"/>
    <x v="138"/>
    <x v="1"/>
    <s v="на технологию"/>
    <n v="1195.106"/>
    <n v="1293.5800078546899"/>
    <n v="-98.474007854691493"/>
    <n v="790.58952234189405"/>
    <n v="855.73229531176605"/>
    <n v="-65.142772969872496"/>
  </r>
  <r>
    <s v="2021 июн"/>
    <x v="16"/>
    <s v="ЦЗ-501"/>
    <x v="0"/>
    <x v="1"/>
    <n v="28462"/>
    <s v="пар от котельной 370В"/>
    <x v="17"/>
    <x v="17"/>
    <x v="0"/>
    <s v="основные"/>
    <s v="Гкал"/>
    <n v="20356"/>
    <s v="ВОД.ПЕР.М Б-6 П/П"/>
    <x v="139"/>
    <x v="1"/>
    <s v="на технологию"/>
    <n v="1366.799"/>
    <n v="1479.4200898922099"/>
    <n v="-112.621089892214"/>
    <n v="904.16830686765695"/>
    <n v="978.66969307399199"/>
    <n v="-74.501386206335496"/>
  </r>
  <r>
    <s v="2021 июн"/>
    <x v="16"/>
    <s v="ЦЗ-501"/>
    <x v="0"/>
    <x v="1"/>
    <n v="28462"/>
    <s v="пар от котельной 370В"/>
    <x v="17"/>
    <x v="17"/>
    <x v="0"/>
    <s v="основные"/>
    <s v="Гкал"/>
    <n v="76324"/>
    <s v="ВОДОРОДА ПЕРОКСИД 50"/>
    <x v="140"/>
    <x v="1"/>
    <s v="на технологию"/>
    <n v="76.076999999999998"/>
    <n v="82.345517816339495"/>
    <n v="-6.2685178163394699"/>
    <n v="50.326648089126998"/>
    <n v="54.473413736869901"/>
    <n v="-4.1467656477429404"/>
  </r>
  <r>
    <s v="2021 июн"/>
    <x v="16"/>
    <s v="ЦЗ-501"/>
    <x v="0"/>
    <x v="1"/>
    <n v="28462"/>
    <s v="пар от котельной 370В"/>
    <x v="17"/>
    <x v="17"/>
    <x v="0"/>
    <s v="основные"/>
    <s v="Гкал"/>
    <n v="89790"/>
    <s v="ВОДОРОДА ПЕРОКСИД 50"/>
    <x v="142"/>
    <x v="1"/>
    <s v="на технологию"/>
    <n v="12.018000000000001"/>
    <n v="13.0081219949396"/>
    <n v="-0.99012199493959596"/>
    <n v="7.95017754032268"/>
    <n v="8.6051655288688806"/>
    <n v="-0.65498798854620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395E0-C527-4741-8085-E7DB354345F9}" name="Сводная таблица18" cacheId="9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>
  <location ref="O10:P11" firstHeaderRow="0" firstDataRow="1" firstDataCol="0" rowPageCount="1" colPageCount="1"/>
  <pivotFields count="15"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showAll="0"/>
    <pivotField showAll="0" sortType="descending"/>
  </pivotFields>
  <rowItems count="1">
    <i/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Фактические" fld="8" baseField="0" baseItem="1" numFmtId="164"/>
    <dataField name="Нормативные" fld="9" baseField="0" baseItem="1" numFmtId="164"/>
  </dataFields>
  <chartFormats count="6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3BCE9-201D-4C80-BC4C-AC094898BFFE}" name="Сводная таблица17" cacheId="9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O4:Q7" firstHeaderRow="0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dataField="1"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фaкт" fld="11" baseField="0" baseItem="0" numFmtId="164"/>
    <dataField name="% нoрм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337DA-B141-4946-9440-7BB1186F6143}" name="Сводная таблица19" cacheId="96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S4:T7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Фактические, тыс.руб." fld="8" baseField="0" baseItem="0" numFmtId="3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2C377-7EF5-4A99-A4A6-D1B1308DD06C}" name="Сводная таблица16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 rowHeaderCaption="Наименование">
  <location ref="G10:H13" firstHeaderRow="1" firstDataRow="1" firstDataCol="1"/>
  <pivotFields count="25">
    <pivotField showAll="0"/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13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315C1-9CF0-48F5-BA6C-70E6380D1CF4}" name="pivotTableDiffER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8">
  <location ref="H6:I19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34">
        <item m="1" x="24"/>
        <item m="1" x="26"/>
        <item m="1" x="29"/>
        <item m="1" x="18"/>
        <item m="1" x="32"/>
        <item m="1" x="23"/>
        <item m="1" x="21"/>
        <item m="1" x="22"/>
        <item m="1" x="27"/>
        <item m="1" x="30"/>
        <item m="1" x="25"/>
        <item m="1" x="19"/>
        <item m="1" x="31"/>
        <item m="1" x="28"/>
        <item m="1" x="20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3">
    <i>
      <x v="30"/>
    </i>
    <i>
      <x v="24"/>
    </i>
    <i>
      <x v="21"/>
    </i>
    <i>
      <x v="27"/>
    </i>
    <i>
      <x v="16"/>
    </i>
    <i>
      <x v="19"/>
    </i>
    <i>
      <x v="31"/>
    </i>
    <i>
      <x v="17"/>
    </i>
    <i>
      <x v="28"/>
    </i>
    <i>
      <x v="29"/>
    </i>
    <i>
      <x v="18"/>
    </i>
    <i>
      <x v="26"/>
    </i>
    <i t="grand">
      <x/>
    </i>
  </rowItems>
  <colItems count="1">
    <i/>
  </colItems>
  <dataFields count="1">
    <dataField name="Oткл, тыс.руб." fld="22" baseField="0" baseItem="0" numFmtId="164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8" type="valueNotBetween" evalOrder="-1" id="1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81E5D-BA34-4D94-8D48-7A1B788C5074}" name="pivotTableDiffER_Full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H27:I46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4">
        <item m="1" x="24"/>
        <item m="1" x="26"/>
        <item m="1" x="29"/>
        <item m="1" x="18"/>
        <item m="1" x="32"/>
        <item m="1" x="23"/>
        <item m="1" x="21"/>
        <item m="1" x="22"/>
        <item m="1" x="27"/>
        <item m="1" x="30"/>
        <item m="1" x="25"/>
        <item m="1" x="19"/>
        <item m="1" x="31"/>
        <item m="1" x="28"/>
        <item m="1" x="20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9">
    <i>
      <x v="30"/>
    </i>
    <i>
      <x v="24"/>
    </i>
    <i>
      <x v="21"/>
    </i>
    <i>
      <x v="27"/>
    </i>
    <i>
      <x v="16"/>
    </i>
    <i>
      <x v="23"/>
    </i>
    <i>
      <x v="32"/>
    </i>
    <i>
      <x v="15"/>
    </i>
    <i>
      <x v="20"/>
    </i>
    <i>
      <x v="22"/>
    </i>
    <i>
      <x v="25"/>
    </i>
    <i>
      <x v="19"/>
    </i>
    <i>
      <x v="31"/>
    </i>
    <i>
      <x v="17"/>
    </i>
    <i>
      <x v="28"/>
    </i>
    <i>
      <x v="29"/>
    </i>
    <i>
      <x v="18"/>
    </i>
    <i>
      <x v="26"/>
    </i>
    <i t="grand">
      <x/>
    </i>
  </rowItems>
  <colItems count="1">
    <i/>
  </colItems>
  <dataFields count="1">
    <dataField name="Oткл, тыс.руб." fld="22" baseField="0" baseItem="0" numFmtId="164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5EAA8-1524-4FCF-A692-B437747E478A}" name="pivotTableFactER_Full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B27:C46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34">
        <item m="1" x="24"/>
        <item m="1" x="26"/>
        <item m="1" x="29"/>
        <item m="1" x="18"/>
        <item m="1" x="32"/>
        <item m="1" x="23"/>
        <item m="1" x="21"/>
        <item m="1" x="22"/>
        <item m="1" x="27"/>
        <item m="1" x="30"/>
        <item m="1" x="25"/>
        <item m="1" x="19"/>
        <item m="1" x="31"/>
        <item m="1" x="28"/>
        <item m="1" x="20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9">
    <i>
      <x v="15"/>
    </i>
    <i>
      <x v="32"/>
    </i>
    <i>
      <x v="23"/>
    </i>
    <i>
      <x v="16"/>
    </i>
    <i>
      <x v="22"/>
    </i>
    <i>
      <x v="27"/>
    </i>
    <i>
      <x v="20"/>
    </i>
    <i>
      <x v="31"/>
    </i>
    <i>
      <x v="18"/>
    </i>
    <i>
      <x v="21"/>
    </i>
    <i>
      <x v="19"/>
    </i>
    <i>
      <x v="28"/>
    </i>
    <i>
      <x v="25"/>
    </i>
    <i>
      <x v="24"/>
    </i>
    <i>
      <x v="17"/>
    </i>
    <i>
      <x v="29"/>
    </i>
    <i>
      <x v="30"/>
    </i>
    <i>
      <x v="26"/>
    </i>
    <i t="grand">
      <x/>
    </i>
  </rowItems>
  <colItems count="1">
    <i/>
  </colItems>
  <dataFields count="1">
    <dataField name="Фaкт, тыс.руб." fld="20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58324-2D22-4745-A952-F1647C1AA2A0}" name="pivotTableFactER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B6:C14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ascending">
      <items count="34">
        <item m="1" x="24"/>
        <item m="1" x="26"/>
        <item m="1" x="29"/>
        <item m="1" x="18"/>
        <item m="1" x="32"/>
        <item m="1" x="23"/>
        <item m="1" x="21"/>
        <item m="1" x="22"/>
        <item m="1" x="27"/>
        <item m="1" x="30"/>
        <item m="1" x="25"/>
        <item m="1" x="19"/>
        <item m="1" x="31"/>
        <item m="1" x="28"/>
        <item m="1" x="20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8">
    <i>
      <x v="28"/>
    </i>
    <i>
      <x v="25"/>
    </i>
    <i>
      <x v="24"/>
    </i>
    <i>
      <x v="17"/>
    </i>
    <i>
      <x v="29"/>
    </i>
    <i>
      <x v="30"/>
    </i>
    <i>
      <x v="26"/>
    </i>
    <i t="grand">
      <x/>
    </i>
  </rowItems>
  <colItems count="1">
    <i/>
  </colItems>
  <dataFields count="1">
    <dataField name="Фaкт, тыс.руб." fld="20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8" type="percent" evalOrder="-1" id="8" iMeasureFld="0">
      <autoFilter ref="A1">
        <filterColumn colId="0">
          <top10 percent="1" val="90" filterVal="90"/>
        </filterColumn>
      </autoFilter>
    </filter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D6442-1F51-4402-849C-AFC07B80334B}" name="pivotTableFactCC_Full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E27:F66" firstHeaderRow="1" firstDataRow="1" firstDataCol="1"/>
  <pivotFields count="25">
    <pivotField showAll="0"/>
    <pivotField axis="axisRow" showAll="0" sortType="ascending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9">
    <i>
      <x v="23"/>
    </i>
    <i>
      <x v="32"/>
    </i>
    <i>
      <x v="26"/>
    </i>
    <i>
      <x v="24"/>
    </i>
    <i>
      <x v="28"/>
    </i>
    <i>
      <x v="9"/>
    </i>
    <i>
      <x v="33"/>
    </i>
    <i>
      <x v="15"/>
    </i>
    <i>
      <x v="31"/>
    </i>
    <i>
      <x v="11"/>
    </i>
    <i>
      <x v="7"/>
    </i>
    <i>
      <x v="34"/>
    </i>
    <i>
      <x v="8"/>
    </i>
    <i>
      <x v="14"/>
    </i>
    <i>
      <x v="37"/>
    </i>
    <i>
      <x v="13"/>
    </i>
    <i>
      <x v="17"/>
    </i>
    <i>
      <x v="36"/>
    </i>
    <i>
      <x v="10"/>
    </i>
    <i>
      <x v="30"/>
    </i>
    <i>
      <x v="16"/>
    </i>
    <i>
      <x v="3"/>
    </i>
    <i>
      <x v="5"/>
    </i>
    <i>
      <x v="4"/>
    </i>
    <i>
      <x v="12"/>
    </i>
    <i>
      <x v="25"/>
    </i>
    <i>
      <x v="29"/>
    </i>
    <i>
      <x v="2"/>
    </i>
    <i>
      <x/>
    </i>
    <i>
      <x v="21"/>
    </i>
    <i>
      <x v="19"/>
    </i>
    <i>
      <x v="20"/>
    </i>
    <i>
      <x v="1"/>
    </i>
    <i>
      <x v="22"/>
    </i>
    <i>
      <x v="18"/>
    </i>
    <i>
      <x v="35"/>
    </i>
    <i>
      <x v="6"/>
    </i>
    <i>
      <x v="27"/>
    </i>
    <i t="grand">
      <x/>
    </i>
  </rowItems>
  <colItems count="1">
    <i/>
  </colItems>
  <dataFields count="1">
    <dataField name="Фaкт, тыс.руб." fld="20" baseField="0" baseItem="0" numFmtId="164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6E72C-514B-49DC-95D6-7D140DCF11E0}" name="pivotTableDiffCC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1">
  <location ref="K6:L19" firstHeaderRow="1" firstDataRow="1" firstDataCol="1"/>
  <pivotFields count="25">
    <pivotField showAll="0"/>
    <pivotField axis="axisRow" showAll="0" measureFilter="1" sortType="descending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 v="27"/>
    </i>
    <i>
      <x v="6"/>
    </i>
    <i>
      <x v="21"/>
    </i>
    <i>
      <x/>
    </i>
    <i>
      <x v="4"/>
    </i>
    <i>
      <x v="36"/>
    </i>
    <i>
      <x v="22"/>
    </i>
    <i>
      <x v="25"/>
    </i>
    <i>
      <x v="20"/>
    </i>
    <i>
      <x v="18"/>
    </i>
    <i>
      <x v="1"/>
    </i>
    <i>
      <x v="35"/>
    </i>
    <i t="grand">
      <x/>
    </i>
  </rowItems>
  <colItems count="1">
    <i/>
  </colItems>
  <dataFields count="1">
    <dataField name="Oткл, тыс.руб." fld="22" baseField="0" baseItem="0" numFmtId="164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8" type="valueNotBetween" evalOrder="-1" id="3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1" type="valueNotBetween" evalOrder="-1" id="4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66904-9DBA-41B3-9A13-9F1BCC3DFB96}" name="pivotTableDiffCC_Full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1">
  <location ref="K27:L66" firstHeaderRow="1" firstDataRow="1" firstDataCol="1"/>
  <pivotFields count="25">
    <pivotField showAll="0"/>
    <pivotField axis="axisRow" showAll="0" sortType="descending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9">
    <i>
      <x v="27"/>
    </i>
    <i>
      <x v="6"/>
    </i>
    <i>
      <x v="21"/>
    </i>
    <i>
      <x/>
    </i>
    <i>
      <x v="16"/>
    </i>
    <i>
      <x v="37"/>
    </i>
    <i>
      <x v="32"/>
    </i>
    <i>
      <x v="7"/>
    </i>
    <i>
      <x v="34"/>
    </i>
    <i>
      <x v="14"/>
    </i>
    <i>
      <x v="5"/>
    </i>
    <i>
      <x v="23"/>
    </i>
    <i>
      <x v="8"/>
    </i>
    <i>
      <x v="26"/>
    </i>
    <i>
      <x v="28"/>
    </i>
    <i>
      <x v="9"/>
    </i>
    <i>
      <x v="11"/>
    </i>
    <i>
      <x v="33"/>
    </i>
    <i>
      <x v="31"/>
    </i>
    <i>
      <x v="2"/>
    </i>
    <i>
      <x v="13"/>
    </i>
    <i>
      <x v="15"/>
    </i>
    <i>
      <x v="19"/>
    </i>
    <i>
      <x v="10"/>
    </i>
    <i>
      <x v="29"/>
    </i>
    <i>
      <x v="3"/>
    </i>
    <i>
      <x v="24"/>
    </i>
    <i>
      <x v="17"/>
    </i>
    <i>
      <x v="12"/>
    </i>
    <i>
      <x v="30"/>
    </i>
    <i>
      <x v="4"/>
    </i>
    <i>
      <x v="36"/>
    </i>
    <i>
      <x v="22"/>
    </i>
    <i>
      <x v="25"/>
    </i>
    <i>
      <x v="20"/>
    </i>
    <i>
      <x v="18"/>
    </i>
    <i>
      <x v="1"/>
    </i>
    <i>
      <x v="35"/>
    </i>
    <i t="grand">
      <x/>
    </i>
  </rowItems>
  <colItems count="1">
    <i/>
  </colItems>
  <dataFields count="1">
    <dataField name="Oткл, тыс.руб." fld="22" baseField="0" baseItem="0" numFmtId="164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8" type="valueNotBetween" evalOrder="-1" id="3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3148-FF75-4F9A-B73C-86C58E7670C1}" name="Сводная таблица1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A4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1FAD4-9553-4CB5-9B45-19C161ED5525}" name="pivotTableFactCC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E6:F13" firstHeaderRow="1" firstDataRow="1" firstDataCol="1"/>
  <pivotFields count="25">
    <pivotField showAll="0"/>
    <pivotField axis="axisRow" showAll="0" measureFilter="1" sortType="ascending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 v="1"/>
    </i>
    <i>
      <x v="22"/>
    </i>
    <i>
      <x v="18"/>
    </i>
    <i>
      <x v="35"/>
    </i>
    <i>
      <x v="6"/>
    </i>
    <i>
      <x v="27"/>
    </i>
    <i t="grand">
      <x/>
    </i>
  </rowItems>
  <colItems count="1">
    <i/>
  </colItems>
  <dataFields count="1">
    <dataField name="Фaкт, тыс.руб." fld="20" baseField="0" baseItem="0" numFmtId="164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percent" evalOrder="-1" id="3" iMeasureFld="0">
      <autoFilter ref="A1">
        <filterColumn colId="0">
          <top10 percent="1" val="90" filterVal="90"/>
        </filterColumn>
      </autoFilter>
    </filter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6219A-4D86-4277-A1A6-BE12D15D4660}" name="pivotTableCompareER_Full" cacheId="9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B28:C47" firstHeaderRow="1" firstDataRow="1" firstDataCol="1"/>
  <pivotFields count="12">
    <pivotField showAll="0"/>
    <pivotField showAll="0"/>
    <pivotField showAll="0"/>
    <pivotField showAll="0"/>
    <pivotField axis="axisRow" showAll="0">
      <items count="19">
        <item x="0"/>
        <item x="15"/>
        <item x="17"/>
        <item x="3"/>
        <item x="9"/>
        <item x="11"/>
        <item x="2"/>
        <item x="8"/>
        <item x="5"/>
        <item x="14"/>
        <item x="12"/>
        <item x="1"/>
        <item x="16"/>
        <item x="7"/>
        <item x="13"/>
        <item x="10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PазнВсего, тыс.руб.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19729-9803-4EED-8932-E3AA56781F74}" name="pivotTableCompareER" cacheId="9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B5:C15" firstHeaderRow="1" firstDataRow="1" firstDataCol="1"/>
  <pivotFields count="12">
    <pivotField showAll="0"/>
    <pivotField showAll="0"/>
    <pivotField showAll="0"/>
    <pivotField showAll="0"/>
    <pivotField axis="axisRow" showAll="0" measureFilter="1" sortType="descending">
      <items count="19">
        <item x="0"/>
        <item x="15"/>
        <item x="17"/>
        <item x="3"/>
        <item x="9"/>
        <item x="11"/>
        <item x="2"/>
        <item x="8"/>
        <item x="5"/>
        <item x="14"/>
        <item x="12"/>
        <item x="1"/>
        <item x="16"/>
        <item x="7"/>
        <item x="13"/>
        <item x="1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11"/>
    </i>
    <i>
      <x v="12"/>
    </i>
    <i>
      <x v="8"/>
    </i>
    <i>
      <x v="13"/>
    </i>
    <i>
      <x v="16"/>
    </i>
    <i>
      <x v="3"/>
    </i>
    <i>
      <x v="4"/>
    </i>
    <i>
      <x/>
    </i>
    <i>
      <x v="17"/>
    </i>
    <i t="grand">
      <x/>
    </i>
  </rowItems>
  <colItems count="1">
    <i/>
  </colItems>
  <dataFields count="1">
    <dataField name="PазнВсего, тыс.руб." fld="11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7C0AF-1521-4112-9596-F5E8F26FDA02}" name="pivotTableCompareCC" cacheId="9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E5:F12" firstHeaderRow="1" firstDataRow="1" firstDataCol="1"/>
  <pivotFields count="12">
    <pivotField showAll="0"/>
    <pivotField axis="axisRow" showAll="0" measureFilter="1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26"/>
    </i>
    <i>
      <x v="6"/>
    </i>
    <i>
      <x v="18"/>
    </i>
    <i>
      <x v="35"/>
    </i>
    <i>
      <x/>
    </i>
    <i>
      <x v="1"/>
    </i>
    <i t="grand">
      <x/>
    </i>
  </rowItems>
  <colItems count="1">
    <i/>
  </colItems>
  <dataFields count="1">
    <dataField name="PазнВсего, тыс.руб." fld="11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1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959D3-EDD4-4592-9D72-3B40F353A979}" name="pivotTableCompareCC_Full" cacheId="9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E28:F66" firstHeaderRow="1" firstDataRow="1" firstDataCol="1"/>
  <pivotFields count="12"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PазнВсего, тыс.руб." fld="11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103F4-C3D1-5E4F-88AD-99CF17E05D8D}" name="pivotTableTotalCC" cacheId="106" applyNumberFormats="0" applyBorderFormats="0" applyFontFormats="0" applyPatternFormats="0" applyAlignmentFormats="0" applyWidthHeightFormats="1" dataCaption="Значения" updatedVersion="7" minRefreshableVersion="3" itemPrintTitles="1" createdVersion="7" indent="0" compact="0" outline="1" outlineData="1" compactData="0" multipleFieldFilters="0">
  <location ref="B4:K87" firstHeaderRow="0" firstDataRow="1" firstDataCol="3" rowPageCount="1" colPageCount="1"/>
  <pivotFields count="25">
    <pivotField compact="0" showAll="0"/>
    <pivotField axis="axisPage" compact="0" showAll="0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9">
        <item x="14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48">
        <item x="132"/>
        <item x="53"/>
        <item x="16"/>
        <item x="74"/>
        <item x="133"/>
        <item x="107"/>
        <item x="19"/>
        <item x="20"/>
        <item x="114"/>
        <item x="82"/>
        <item x="145"/>
        <item x="115"/>
        <item x="63"/>
        <item x="64"/>
        <item x="92"/>
        <item x="123"/>
        <item x="47"/>
        <item x="105"/>
        <item x="77"/>
        <item x="70"/>
        <item x="71"/>
        <item x="2"/>
        <item x="65"/>
        <item x="93"/>
        <item x="36"/>
        <item x="72"/>
        <item x="122"/>
        <item x="100"/>
        <item x="23"/>
        <item x="24"/>
        <item x="106"/>
        <item x="130"/>
        <item x="125"/>
        <item x="116"/>
        <item x="98"/>
        <item x="134"/>
        <item x="35"/>
        <item x="99"/>
        <item x="62"/>
        <item x="95"/>
        <item x="60"/>
        <item x="17"/>
        <item x="39"/>
        <item x="75"/>
        <item x="128"/>
        <item x="26"/>
        <item x="101"/>
        <item x="12"/>
        <item x="139"/>
        <item x="102"/>
        <item x="48"/>
        <item x="79"/>
        <item x="18"/>
        <item x="135"/>
        <item x="33"/>
        <item x="109"/>
        <item x="111"/>
        <item x="25"/>
        <item x="40"/>
        <item x="66"/>
        <item x="61"/>
        <item x="117"/>
        <item x="38"/>
        <item x="83"/>
        <item x="76"/>
        <item x="55"/>
        <item x="110"/>
        <item x="67"/>
        <item x="13"/>
        <item x="94"/>
        <item x="56"/>
        <item x="43"/>
        <item x="44"/>
        <item x="143"/>
        <item x="51"/>
        <item x="136"/>
        <item x="8"/>
        <item x="84"/>
        <item x="9"/>
        <item x="10"/>
        <item x="52"/>
        <item x="15"/>
        <item x="27"/>
        <item x="80"/>
        <item x="69"/>
        <item x="81"/>
        <item x="126"/>
        <item x="3"/>
        <item x="85"/>
        <item x="28"/>
        <item x="4"/>
        <item x="5"/>
        <item x="137"/>
        <item x="118"/>
        <item x="86"/>
        <item x="87"/>
        <item x="29"/>
        <item x="34"/>
        <item x="138"/>
        <item x="97"/>
        <item x="37"/>
        <item x="96"/>
        <item x="6"/>
        <item x="140"/>
        <item x="21"/>
        <item x="49"/>
        <item x="141"/>
        <item x="129"/>
        <item x="1"/>
        <item x="7"/>
        <item x="30"/>
        <item x="131"/>
        <item x="11"/>
        <item x="41"/>
        <item x="31"/>
        <item x="32"/>
        <item x="68"/>
        <item x="22"/>
        <item x="14"/>
        <item x="142"/>
        <item x="54"/>
        <item x="127"/>
        <item x="50"/>
        <item x="124"/>
        <item x="73"/>
        <item x="57"/>
        <item x="88"/>
        <item x="78"/>
        <item x="146"/>
        <item x="103"/>
        <item x="104"/>
        <item x="119"/>
        <item x="42"/>
        <item x="0"/>
        <item x="144"/>
        <item x="112"/>
        <item x="45"/>
        <item x="46"/>
        <item x="108"/>
        <item x="58"/>
        <item x="59"/>
        <item x="89"/>
        <item x="90"/>
        <item x="113"/>
        <item x="120"/>
        <item x="121"/>
        <item x="91"/>
        <item t="default"/>
      </items>
    </pivotField>
    <pivotField axis="axisRow" compact="0" showAll="0">
      <items count="3">
        <item sd="0" x="0"/>
        <item x="1"/>
        <item t="default"/>
      </items>
    </pivotField>
    <pivotField compact="0" showAll="0"/>
    <pivotField dataField="1" compact="0" numFmtId="4" showAll="0"/>
    <pivotField dataField="1" compact="0" numFmtId="4" showAll="0"/>
    <pivotField dataField="1" compact="0" numFmtId="4" showAll="0"/>
    <pivotField dataField="1" compact="0" numFmtId="164" showAll="0"/>
    <pivotField dataField="1" compact="0" numFmtId="164" showAll="0"/>
    <pivotField dataField="1" compact="0" numFmtId="164" showAll="0"/>
    <pivotField compact="0" dragToRow="0" dragToCol="0" dragToPage="0" showAll="0" defaultSubtotal="0"/>
    <pivotField dataField="1" compact="0" dragToRow="0" dragToCol="0" dragToPage="0" showAll="0" defaultSubtotal="0"/>
  </pivotFields>
  <rowFields count="3">
    <field x="15"/>
    <field x="7"/>
    <field x="14"/>
  </rowFields>
  <rowItems count="83">
    <i>
      <x/>
    </i>
    <i>
      <x v="1"/>
    </i>
    <i r="1">
      <x v="2"/>
    </i>
    <i r="2">
      <x v="1"/>
    </i>
    <i r="2">
      <x v="47"/>
    </i>
    <i r="2">
      <x v="65"/>
    </i>
    <i r="2">
      <x v="68"/>
    </i>
    <i r="2">
      <x v="70"/>
    </i>
    <i r="2">
      <x v="74"/>
    </i>
    <i r="2">
      <x v="76"/>
    </i>
    <i r="2">
      <x v="78"/>
    </i>
    <i r="2">
      <x v="80"/>
    </i>
    <i r="2">
      <x v="112"/>
    </i>
    <i r="2">
      <x v="118"/>
    </i>
    <i r="2">
      <x v="120"/>
    </i>
    <i r="1">
      <x v="7"/>
    </i>
    <i r="2">
      <x v="47"/>
    </i>
    <i r="2">
      <x v="68"/>
    </i>
    <i r="2">
      <x v="76"/>
    </i>
    <i r="2">
      <x v="78"/>
    </i>
    <i r="2">
      <x v="79"/>
    </i>
    <i r="2">
      <x v="112"/>
    </i>
    <i r="2">
      <x v="118"/>
    </i>
    <i r="1">
      <x v="10"/>
    </i>
    <i r="2">
      <x v="1"/>
    </i>
    <i r="2">
      <x v="65"/>
    </i>
    <i r="2">
      <x v="70"/>
    </i>
    <i r="2">
      <x v="74"/>
    </i>
    <i r="2">
      <x v="80"/>
    </i>
    <i r="2">
      <x v="120"/>
    </i>
    <i r="1">
      <x v="11"/>
    </i>
    <i r="2">
      <x v="1"/>
    </i>
    <i r="2">
      <x v="18"/>
    </i>
    <i r="2">
      <x v="47"/>
    </i>
    <i r="2">
      <x v="65"/>
    </i>
    <i r="2">
      <x v="68"/>
    </i>
    <i r="2">
      <x v="70"/>
    </i>
    <i r="2">
      <x v="74"/>
    </i>
    <i r="2">
      <x v="76"/>
    </i>
    <i r="2">
      <x v="78"/>
    </i>
    <i r="2">
      <x v="79"/>
    </i>
    <i r="2">
      <x v="80"/>
    </i>
    <i r="2">
      <x v="112"/>
    </i>
    <i r="2">
      <x v="118"/>
    </i>
    <i r="2">
      <x v="120"/>
    </i>
    <i r="2">
      <x v="127"/>
    </i>
    <i r="1">
      <x v="12"/>
    </i>
    <i r="2">
      <x v="1"/>
    </i>
    <i r="2">
      <x v="18"/>
    </i>
    <i r="2">
      <x v="47"/>
    </i>
    <i r="2">
      <x v="55"/>
    </i>
    <i r="2">
      <x v="65"/>
    </i>
    <i r="2">
      <x v="66"/>
    </i>
    <i r="2">
      <x v="68"/>
    </i>
    <i r="2">
      <x v="70"/>
    </i>
    <i r="2">
      <x v="74"/>
    </i>
    <i r="2">
      <x v="76"/>
    </i>
    <i r="2">
      <x v="78"/>
    </i>
    <i r="2">
      <x v="79"/>
    </i>
    <i r="2">
      <x v="80"/>
    </i>
    <i r="2">
      <x v="112"/>
    </i>
    <i r="2">
      <x v="118"/>
    </i>
    <i r="2">
      <x v="120"/>
    </i>
    <i r="2">
      <x v="127"/>
    </i>
    <i r="1">
      <x v="15"/>
    </i>
    <i r="2">
      <x v="47"/>
    </i>
    <i r="2">
      <x v="112"/>
    </i>
    <i r="1">
      <x v="16"/>
    </i>
    <i r="2">
      <x v="1"/>
    </i>
    <i r="2">
      <x v="47"/>
    </i>
    <i r="2">
      <x v="65"/>
    </i>
    <i r="2">
      <x v="66"/>
    </i>
    <i r="2">
      <x v="68"/>
    </i>
    <i r="2">
      <x v="70"/>
    </i>
    <i r="2">
      <x v="74"/>
    </i>
    <i r="2">
      <x v="76"/>
    </i>
    <i r="2">
      <x v="78"/>
    </i>
    <i r="2">
      <x v="79"/>
    </i>
    <i r="2">
      <x v="80"/>
    </i>
    <i r="2">
      <x v="112"/>
    </i>
    <i r="2">
      <x v="118"/>
    </i>
    <i r="2">
      <x v="12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item="1" hier="-1"/>
  </pageFields>
  <dataFields count="7">
    <dataField name="Фaкт" fld="17" baseField="0" baseItem="0" numFmtId="164"/>
    <dataField name="Плaн" fld="18" baseField="0" baseItem="0" numFmtId="164"/>
    <dataField name="Oткл" fld="19" baseField="0" baseItem="0" numFmtId="164"/>
    <dataField name="Фaкт, тыс.руб." fld="20" baseField="0" baseItem="0" numFmtId="164"/>
    <dataField name="Плaн, тыс.руб." fld="21" baseField="0" baseItem="0" numFmtId="164"/>
    <dataField name="Oткл, тыс.руб." fld="22" baseField="0" baseItem="0" numFmtId="164"/>
    <dataField name="Oткл %" fld="24" baseField="0" baseItem="0" numFmtId="164"/>
  </dataFields>
  <formats count="3">
    <format dxfId="5">
      <pivotArea field="1" type="button" dataOnly="0" labelOnly="1" outline="0" axis="axisPage" fieldPosition="0"/>
    </format>
    <format dxfId="4">
      <pivotArea field="1" type="button" dataOnly="0" labelOnly="1" outline="0" axis="axisPage" fieldPosition="0"/>
    </format>
    <format dxfId="3">
      <pivotArea dataOnly="0" labelOnly="1" outline="0" fieldPosition="0">
        <references count="1">
          <reference field="1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Medium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BD5C7-B224-444D-9757-2726363989D3}" name="Сводная таблица14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G4:H7" firstHeaderRow="1" firstDataRow="1" firstDataCol="1"/>
  <pivotFields count="25">
    <pivotField showAll="0"/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112CA-45AA-4F9C-99B3-9823A630D466}" name="Сводная таблица13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 rowHeaderCaption="Наименование">
  <location ref="D10:E13" firstHeaderRow="1" firstDataRow="1" firstDataCol="1"/>
  <pivotFields count="25"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21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08E72-6C2F-41F9-B4AD-51284A8BABE7}" name="Сводная таблица20" cacheId="96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>
  <location ref="J10:K13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Фaкт, тыс.руб." fld="8" baseField="0" baseItem="0" numFmtId="164"/>
  </dataFields>
  <chartFormats count="6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202E8-D617-4A97-B6F0-4F315620C46D}" name="Сводная таблица10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2" rowHeaderCaption="Наименование">
  <location ref="D4:E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12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4E93-0CA2-400B-BF04-F4FCF1057EC3}" name="Сводная таблица4" cacheId="96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J4:M7" firstHeaderRow="1" firstDataRow="2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showAll="0"/>
    <pivotField axis="axisCol" showAll="0" sortType="descending">
      <items count="3">
        <item x="1"/>
        <item x="0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14"/>
  </colFields>
  <colItems count="3">
    <i>
      <x/>
    </i>
    <i>
      <x v="1"/>
    </i>
    <i t="grand">
      <x/>
    </i>
  </colItems>
  <dataFields count="2">
    <dataField name="Фактические, тыс.руб." fld="8" baseField="0" baseItem="0" numFmtId="3"/>
    <dataField name="Нормативные, тыс.руб.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D25A1-D623-4BD3-A54B-4D2272F67245}" name="Сводная таблица12" cacheId="10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A10:B13" firstHeaderRow="1" firstDataRow="1" firstDataCol="1"/>
  <pivotFields count="25"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264DB-126D-4995-8816-89ED095300BB}" name="Сводная таблица21" cacheId="9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>
  <location ref="V4:W7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Oткл, тыс.руб." fld="10" baseField="0" baseItem="0" numFmtId="164"/>
  </dataFields>
  <chartFormats count="21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энергоресурса" xr10:uid="{BE2F0B17-3373-4F0F-B67B-01CA29B77D62}" sourceName="Тип энергоресурса">
  <pivotTables>
    <pivotTable tabId="18" name="pivotTableFactER"/>
    <pivotTable tabId="18" name="pivotTableFactCC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ЦЗ" xr10:uid="{FD4C1C7B-A436-4AE1-9B62-85C0CD2F55ED}" sourceName="Тип ЦЗ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руппа_ЦЗ" xr10:uid="{A73C684B-BF96-4956-AFF0-92A3194DE11B}" sourceName="Группа ЦЗ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потребления" xr10:uid="{F867665D-04EF-40AB-A34C-71B7E51156CD}" sourceName="Тип потребления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Тип энергоресурса" xr10:uid="{E0992269-9362-4950-A811-9EBB354AC006}" cache="Срез_Тип_энергоресурса" caption="Тип энергоресурса" style="SlicerStyleLight5" rowHeight="257175"/>
  <slicer name="Тип ЦЗ" xr10:uid="{4340A1D1-D80C-4930-91BA-D5DC86B35E2A}" cache="Срез_Тип_ЦЗ" caption="Тип ЦЗ" style="SlicerStyleLight5" rowHeight="257175"/>
  <slicer name="Группа ЦЗ" xr10:uid="{D4DAE59B-4190-4A94-A6D5-8346CD34D2B7}" cache="Срез_Группа_ЦЗ" caption="Группа ЦЗ" style="SlicerStyleLight5" rowHeight="257175"/>
  <slicer name="Тип потребления" xr10:uid="{0DC89C0A-183F-4251-AEE3-C68B30D73CA0}" cache="Срез_Тип_потребления" caption="Тип нормирования" style="SlicerStyleLight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DAEA7-C321-43A1-9222-B6C5A35D797D}" name="tblData" displayName="tblData" ref="A1:W777" totalsRowShown="0" headerRowDxfId="49" dataDxfId="48">
  <autoFilter ref="A1:W777" xr:uid="{D31DAEA7-C321-43A1-9222-B6C5A35D797D}"/>
  <tableColumns count="23">
    <tableColumn id="1" xr3:uid="{D81BB66A-005B-4340-8768-C8BB5119DDFB}" name="Период" dataDxfId="47"/>
    <tableColumn id="7" xr3:uid="{485815C9-1B81-47EB-A9DD-6DA33715EE6F}" name="Код ЦЗ" dataDxfId="46"/>
    <tableColumn id="8" xr3:uid="{EDA4674D-FB50-4822-A8A2-312B2921BE81}" name="ЦЗ" dataDxfId="45"/>
    <tableColumn id="10" xr3:uid="{50BC9739-671B-4DA7-8EA2-1CB6A30BD093}" name="Тип ЦЗ" dataDxfId="44"/>
    <tableColumn id="9" xr3:uid="{02C4D72D-F691-4E32-BDAC-00C65AFB7652}" name="Группа ЦЗ" dataDxfId="43"/>
    <tableColumn id="2" xr3:uid="{03EA83E6-564D-4C45-ADE6-FABB10C049DE}" name="Код ЭР" dataDxfId="42"/>
    <tableColumn id="3" xr3:uid="{22C1722E-86D4-43AC-870A-7C518B7F4EF8}" name="Энергоресурс" dataDxfId="41"/>
    <tableColumn id="27" xr3:uid="{CFE3F408-369C-914D-B363-BDD4EC29232D}" name="Наименование ресурса" dataDxfId="40"/>
    <tableColumn id="21" xr3:uid="{1C3BA2F0-6878-409B-AE06-0811C8ABB5AE}" name="Наименование ЭР" dataDxfId="39"/>
    <tableColumn id="5" xr3:uid="{95E82B07-9BFF-40DA-AF05-163E4F622531}" name="Тип энергоресурса" dataDxfId="38"/>
    <tableColumn id="4" xr3:uid="{B38D9FE0-8067-45AE-8C0E-D378B9569528}" name="Группа ЭР" dataDxfId="37"/>
    <tableColumn id="6" xr3:uid="{22AA48B4-9781-4B29-9E80-26BC16BF1BA8}" name="Разм" dataDxfId="36"/>
    <tableColumn id="14" xr3:uid="{BD41B782-B4E9-439A-A4DD-C3A372ED6611}" name="Код продукта" dataDxfId="35"/>
    <tableColumn id="15" xr3:uid="{05F2A7C4-19D3-4F32-B07A-3A067BF9F835}" name="ИмяПродукт" dataDxfId="34"/>
    <tableColumn id="22" xr3:uid="{D6A0EB7C-31B5-8442-A919-FEC259EC9D0D}" name="Продукт" dataDxfId="33"/>
    <tableColumn id="19" xr3:uid="{B5C1FBF2-BED3-4F40-8440-5990435D78DD}" name="Тип потребления" dataDxfId="32"/>
    <tableColumn id="20" xr3:uid="{3DE7C31A-2226-493F-9F4E-AF4EEACC6C21}" name="Вид затрат" dataDxfId="31"/>
    <tableColumn id="11" xr3:uid="{B4BDC947-E2EA-4C07-A975-EDFD776E136C}" name="Факт" dataDxfId="30"/>
    <tableColumn id="12" xr3:uid="{7ADF3479-99BA-4F53-8B7B-FD8E6AA06702}" name="План" dataDxfId="29"/>
    <tableColumn id="13" xr3:uid="{BC238A06-79DC-494E-8C0A-9CC6AEF1B86B}" name="Откл" dataDxfId="28"/>
    <tableColumn id="17" xr3:uid="{BBFB968C-7C70-4637-8605-FAC701285F40}" name="Факт, тыс.руб." dataDxfId="27"/>
    <tableColumn id="16" xr3:uid="{F80F9CBC-D324-4DC0-AF70-D07EA9E84C71}" name="План, тыс.руб." dataDxfId="26"/>
    <tableColumn id="18" xr3:uid="{C8CB635B-FC65-4F47-8A85-C7FF9CC98875}" name="Откл, тыс.руб.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E4D39-03B4-4821-BF23-231972BA758D}" name="Таблица2" displayName="Таблица2" ref="A1:O12" totalsRowShown="0" headerRowDxfId="24" dataDxfId="23">
  <autoFilter ref="A1:O12" xr:uid="{3EFE4D39-03B4-4821-BF23-231972BA758D}"/>
  <tableColumns count="15">
    <tableColumn id="1" xr3:uid="{82FB2DFC-A7EA-4BC1-A86F-2B1F72F79A81}" name="Период" dataDxfId="22"/>
    <tableColumn id="2" xr3:uid="{CB58C6CC-E82A-47A4-B2B5-B8A4527D4A34}" name="Код ЭР" dataDxfId="21"/>
    <tableColumn id="3" xr3:uid="{4C369314-C3A0-4CD0-8233-2C761F6F47B5}" name="Энергоресурс" dataDxfId="20"/>
    <tableColumn id="4" xr3:uid="{CC62227E-A618-45BF-A55C-743EBC077511}" name="Наименование ЭР" dataDxfId="19"/>
    <tableColumn id="5" xr3:uid="{239FAE7D-02B5-4E77-BF29-01720AED1261}" name="Разм" dataDxfId="18"/>
    <tableColumn id="6" xr3:uid="{C86A57B6-C46B-43BF-B729-C3E3450B1383}" name="Факт" dataDxfId="17"/>
    <tableColumn id="7" xr3:uid="{E6D949FA-3138-4980-8380-B65ADE2464A9}" name="Норм" dataDxfId="16"/>
    <tableColumn id="8" xr3:uid="{8D7A945C-EBA1-40C2-B62A-BE6ADF29807D}" name="Откл" dataDxfId="15"/>
    <tableColumn id="9" xr3:uid="{56F3EB91-9071-449C-834D-BA079C64A502}" name="Факт, тыс.руб." dataDxfId="14"/>
    <tableColumn id="10" xr3:uid="{498A0CF5-C60C-49E1-A2FD-D80861E29F4A}" name="Норм, тыс.руб." dataDxfId="13"/>
    <tableColumn id="11" xr3:uid="{E356BECD-386E-4993-9108-3BFBD3A3F90B}" name="Откл, тыс.руб." dataDxfId="12"/>
    <tableColumn id="12" xr3:uid="{06F11450-1171-410A-8A58-6D1F84146C77}" name="% факт" dataDxfId="11"/>
    <tableColumn id="13" xr3:uid="{0B3E58BE-C23C-4206-A979-E333404708A8}" name="% норм" dataDxfId="10"/>
    <tableColumn id="14" xr3:uid="{9C019DF8-A536-4840-B055-A0E655B33945}" name="Группа ЭР" dataDxfId="9"/>
    <tableColumn id="15" xr3:uid="{4D0E93D9-1F0F-44CC-ABDB-65A09B40E6AE}" name="Тип ЭР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F67A3F-8BEC-4690-BE81-C7C5CC38E2DC}" name="Таблица3" displayName="Таблица3" ref="A1:L246" totalsRowShown="0">
  <autoFilter ref="A1:L246" xr:uid="{2EF67A3F-8BEC-4690-BE81-C7C5CC38E2DC}"/>
  <tableColumns count="12">
    <tableColumn id="1" xr3:uid="{1B483C94-AB3C-4771-8221-274D8EC7253A}" name="Период"/>
    <tableColumn id="2" xr3:uid="{4188D397-7C6C-408F-ACAE-7509BC5AD4B7}" name="Код ЦЗ"/>
    <tableColumn id="3" xr3:uid="{1833FBFB-3C50-4E47-A702-16D55D42A5EB}" name="ЦЗ"/>
    <tableColumn id="4" xr3:uid="{794A74C5-7E92-4EB9-A33F-D010EB20473F}" name="Код ЭР"/>
    <tableColumn id="5" xr3:uid="{6B42A2BB-4F5B-4856-A6B1-731FB4C5DC34}" name="Энергоресурс"/>
    <tableColumn id="6" xr3:uid="{6889646E-C5B5-42BD-98DB-ADE75D7B2417}" name="Разм"/>
    <tableColumn id="7" xr3:uid="{9D2EC002-B1B6-414C-B2FD-2D0B945A1C26}" name="РазнЛимит"/>
    <tableColumn id="8" xr3:uid="{E07C5109-425B-4021-924B-CFA416EC7219}" name="РазнНорм"/>
    <tableColumn id="9" xr3:uid="{9E1C2CC5-0A27-475A-8949-FBC26909785A}" name="РазнВсего"/>
    <tableColumn id="10" xr3:uid="{E516BE28-885B-4920-B3BB-341238C3CCFB}" name="РазнЛимит, тыс.руб."/>
    <tableColumn id="11" xr3:uid="{8FFAFEAA-D3DB-448D-B43C-5B5A33A67DB9}" name="РазНорм, тыс.руб."/>
    <tableColumn id="12" xr3:uid="{906C247C-F840-4FE9-A058-1DB76C7B93D9}" name="РазнВсего, тыс.руб.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4" Type="http://schemas.openxmlformats.org/officeDocument/2006/relationships/pivotTable" Target="../pivotTables/pivotTable2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5D38-AC7D-C34A-A327-8D5BC7C0CACE}">
  <sheetPr codeName="Worksheet____2"/>
  <dimension ref="A1:W777"/>
  <sheetViews>
    <sheetView tabSelected="1" zoomScaleNormal="100" workbookViewId="0">
      <selection activeCell="F16" sqref="F16"/>
    </sheetView>
  </sheetViews>
  <sheetFormatPr defaultColWidth="11.125" defaultRowHeight="15.75"/>
  <cols>
    <col min="1" max="1" width="11.125" style="1"/>
    <col min="2" max="2" width="9.375" style="1" customWidth="1"/>
    <col min="3" max="3" width="8.625" style="1" customWidth="1"/>
    <col min="4" max="4" width="14.875" style="1" customWidth="1"/>
    <col min="5" max="5" width="11.625" style="1" customWidth="1"/>
    <col min="6" max="6" width="9.625" style="1" customWidth="1"/>
    <col min="7" max="7" width="14.875" style="1" customWidth="1"/>
    <col min="8" max="8" width="19.125" style="1" customWidth="1"/>
    <col min="9" max="9" width="15.875" style="1" customWidth="1"/>
    <col min="10" max="10" width="12.625" style="1" customWidth="1"/>
    <col min="11" max="11" width="8.125" style="2" customWidth="1"/>
    <col min="12" max="12" width="15.625" style="2" customWidth="1"/>
    <col min="13" max="13" width="24.125" style="1" customWidth="1"/>
    <col min="14" max="14" width="18.875" style="3" customWidth="1"/>
    <col min="15" max="15" width="28.625" style="3" customWidth="1"/>
    <col min="16" max="16" width="15.125" style="3" customWidth="1"/>
    <col min="17" max="17" width="11.125" style="3" customWidth="1"/>
    <col min="18" max="18" width="11.125" style="1" customWidth="1"/>
    <col min="19" max="19" width="9.875" style="1" customWidth="1"/>
    <col min="20" max="20" width="15.5" style="1" customWidth="1"/>
    <col min="21" max="21" width="16.375" style="1" customWidth="1"/>
    <col min="22" max="22" width="16.125" style="1" customWidth="1"/>
    <col min="23" max="16384" width="11.125" style="1"/>
  </cols>
  <sheetData>
    <row r="1" spans="1:23">
      <c r="A1" s="1" t="s">
        <v>243</v>
      </c>
      <c r="B1" s="1" t="s">
        <v>209</v>
      </c>
      <c r="C1" s="1" t="s">
        <v>210</v>
      </c>
      <c r="D1" s="1" t="s">
        <v>245</v>
      </c>
      <c r="E1" s="1" t="s">
        <v>244</v>
      </c>
      <c r="F1" s="1" t="s">
        <v>246</v>
      </c>
      <c r="G1" s="1" t="s">
        <v>211</v>
      </c>
      <c r="H1" s="3" t="s">
        <v>253</v>
      </c>
      <c r="I1" s="1" t="s">
        <v>252</v>
      </c>
      <c r="J1" s="1" t="s">
        <v>223</v>
      </c>
      <c r="K1" s="1" t="s">
        <v>247</v>
      </c>
      <c r="L1" s="1" t="s">
        <v>212</v>
      </c>
      <c r="M1" s="1" t="s">
        <v>215</v>
      </c>
      <c r="N1" s="1" t="s">
        <v>325</v>
      </c>
      <c r="O1" s="1" t="s">
        <v>216</v>
      </c>
      <c r="P1" s="1" t="s">
        <v>250</v>
      </c>
      <c r="Q1" s="1" t="s">
        <v>251</v>
      </c>
      <c r="R1" s="2" t="s">
        <v>204</v>
      </c>
      <c r="S1" s="2" t="s">
        <v>205</v>
      </c>
      <c r="T1" s="2" t="s">
        <v>249</v>
      </c>
      <c r="U1" s="3" t="s">
        <v>206</v>
      </c>
      <c r="V1" s="3" t="s">
        <v>207</v>
      </c>
      <c r="W1" s="3" t="s">
        <v>208</v>
      </c>
    </row>
    <row r="2" spans="1:23">
      <c r="A2" s="8" t="s">
        <v>242</v>
      </c>
      <c r="B2" s="4">
        <v>2</v>
      </c>
      <c r="C2" s="4" t="s">
        <v>2</v>
      </c>
      <c r="D2" s="4" t="s">
        <v>219</v>
      </c>
      <c r="E2" s="4" t="s">
        <v>238</v>
      </c>
      <c r="F2" s="5">
        <v>694</v>
      </c>
      <c r="G2" s="4" t="s">
        <v>0</v>
      </c>
      <c r="H2" s="4" t="s">
        <v>306</v>
      </c>
      <c r="I2" s="4" t="s">
        <v>291</v>
      </c>
      <c r="J2" s="4" t="s">
        <v>220</v>
      </c>
      <c r="K2" s="4" t="s">
        <v>239</v>
      </c>
      <c r="L2" s="4" t="s">
        <v>1</v>
      </c>
      <c r="M2" s="4">
        <v>944</v>
      </c>
      <c r="N2" s="4" t="s">
        <v>3</v>
      </c>
      <c r="O2" s="4" t="s">
        <v>326</v>
      </c>
      <c r="P2" s="4" t="s">
        <v>213</v>
      </c>
      <c r="Q2" s="4" t="s">
        <v>240</v>
      </c>
      <c r="R2" s="6">
        <v>32.11</v>
      </c>
      <c r="S2" s="6">
        <v>16.149999999999999</v>
      </c>
      <c r="T2" s="6">
        <v>15.96</v>
      </c>
      <c r="U2" s="7">
        <v>60.7208266653004</v>
      </c>
      <c r="V2" s="7">
        <v>30.540060748819698</v>
      </c>
      <c r="W2" s="7">
        <v>30.180765916480699</v>
      </c>
    </row>
    <row r="3" spans="1:23">
      <c r="A3" s="8" t="s">
        <v>242</v>
      </c>
      <c r="B3" s="4">
        <v>16</v>
      </c>
      <c r="C3" s="4" t="s">
        <v>4</v>
      </c>
      <c r="D3" s="4" t="s">
        <v>219</v>
      </c>
      <c r="E3" s="4" t="s">
        <v>239</v>
      </c>
      <c r="F3" s="5">
        <v>694</v>
      </c>
      <c r="G3" s="4" t="s">
        <v>0</v>
      </c>
      <c r="H3" s="4" t="s">
        <v>306</v>
      </c>
      <c r="I3" s="4" t="s">
        <v>291</v>
      </c>
      <c r="J3" s="4" t="s">
        <v>220</v>
      </c>
      <c r="K3" s="4" t="s">
        <v>239</v>
      </c>
      <c r="L3" s="4" t="s">
        <v>1</v>
      </c>
      <c r="M3" s="4">
        <v>944</v>
      </c>
      <c r="N3" s="4" t="s">
        <v>3</v>
      </c>
      <c r="O3" s="4" t="s">
        <v>326</v>
      </c>
      <c r="P3" s="4" t="s">
        <v>213</v>
      </c>
      <c r="Q3" s="4" t="s">
        <v>240</v>
      </c>
      <c r="R3" s="6">
        <v>130.96600000000001</v>
      </c>
      <c r="S3" s="6">
        <v>423</v>
      </c>
      <c r="T3" s="6">
        <v>-292.03399999999999</v>
      </c>
      <c r="U3" s="7">
        <v>247.660036905878</v>
      </c>
      <c r="V3" s="7">
        <v>799.903758312739</v>
      </c>
      <c r="W3" s="7">
        <v>-552.24372140686205</v>
      </c>
    </row>
    <row r="4" spans="1:23">
      <c r="A4" s="8" t="s">
        <v>242</v>
      </c>
      <c r="B4" s="4">
        <v>17</v>
      </c>
      <c r="C4" s="4" t="s">
        <v>5</v>
      </c>
      <c r="D4" s="4" t="s">
        <v>219</v>
      </c>
      <c r="E4" s="4" t="s">
        <v>238</v>
      </c>
      <c r="F4" s="5">
        <v>694</v>
      </c>
      <c r="G4" s="4" t="s">
        <v>0</v>
      </c>
      <c r="H4" s="4" t="s">
        <v>306</v>
      </c>
      <c r="I4" s="4" t="s">
        <v>291</v>
      </c>
      <c r="J4" s="4" t="s">
        <v>220</v>
      </c>
      <c r="K4" s="4" t="s">
        <v>239</v>
      </c>
      <c r="L4" s="4" t="s">
        <v>1</v>
      </c>
      <c r="M4" s="4">
        <v>944</v>
      </c>
      <c r="N4" s="4" t="s">
        <v>3</v>
      </c>
      <c r="O4" s="4" t="s">
        <v>326</v>
      </c>
      <c r="P4" s="4" t="s">
        <v>213</v>
      </c>
      <c r="Q4" s="4" t="s">
        <v>240</v>
      </c>
      <c r="R4" s="6">
        <v>74.099999999999994</v>
      </c>
      <c r="S4" s="6">
        <v>74.099999999999994</v>
      </c>
      <c r="T4" s="6">
        <v>0</v>
      </c>
      <c r="U4" s="7">
        <v>140.124984612232</v>
      </c>
      <c r="V4" s="7">
        <v>140.124984612232</v>
      </c>
      <c r="W4" s="7">
        <v>0</v>
      </c>
    </row>
    <row r="5" spans="1:23">
      <c r="A5" s="8" t="s">
        <v>242</v>
      </c>
      <c r="B5" s="4">
        <v>19</v>
      </c>
      <c r="C5" s="4" t="s">
        <v>6</v>
      </c>
      <c r="D5" s="4" t="s">
        <v>219</v>
      </c>
      <c r="E5" s="4" t="s">
        <v>238</v>
      </c>
      <c r="F5" s="5">
        <v>694</v>
      </c>
      <c r="G5" s="4" t="s">
        <v>0</v>
      </c>
      <c r="H5" s="4" t="s">
        <v>306</v>
      </c>
      <c r="I5" s="4" t="s">
        <v>291</v>
      </c>
      <c r="J5" s="4" t="s">
        <v>220</v>
      </c>
      <c r="K5" s="4" t="s">
        <v>239</v>
      </c>
      <c r="L5" s="4" t="s">
        <v>1</v>
      </c>
      <c r="M5" s="4">
        <v>944</v>
      </c>
      <c r="N5" s="4" t="s">
        <v>3</v>
      </c>
      <c r="O5" s="4" t="s">
        <v>326</v>
      </c>
      <c r="P5" s="4" t="s">
        <v>213</v>
      </c>
      <c r="Q5" s="4" t="s">
        <v>240</v>
      </c>
      <c r="R5" s="6">
        <v>0</v>
      </c>
      <c r="S5" s="6">
        <v>7</v>
      </c>
      <c r="T5" s="6">
        <v>-7</v>
      </c>
      <c r="U5" s="7">
        <v>0</v>
      </c>
      <c r="V5" s="7">
        <v>13.2371780335442</v>
      </c>
      <c r="W5" s="7">
        <v>-13.2371780335442</v>
      </c>
    </row>
    <row r="6" spans="1:23">
      <c r="A6" s="8" t="s">
        <v>242</v>
      </c>
      <c r="B6" s="4">
        <v>19</v>
      </c>
      <c r="C6" s="4" t="s">
        <v>6</v>
      </c>
      <c r="D6" s="4" t="s">
        <v>219</v>
      </c>
      <c r="E6" s="4" t="s">
        <v>238</v>
      </c>
      <c r="F6" s="5">
        <v>694</v>
      </c>
      <c r="G6" s="4" t="s">
        <v>0</v>
      </c>
      <c r="H6" s="4" t="s">
        <v>306</v>
      </c>
      <c r="I6" s="4" t="s">
        <v>291</v>
      </c>
      <c r="J6" s="4" t="s">
        <v>220</v>
      </c>
      <c r="K6" s="4" t="s">
        <v>239</v>
      </c>
      <c r="L6" s="4" t="s">
        <v>1</v>
      </c>
      <c r="M6" s="4">
        <v>83759</v>
      </c>
      <c r="N6" s="4" t="s">
        <v>7</v>
      </c>
      <c r="O6" s="4" t="s">
        <v>327</v>
      </c>
      <c r="P6" s="4" t="s">
        <v>214</v>
      </c>
      <c r="Q6" s="4" t="s">
        <v>241</v>
      </c>
      <c r="R6" s="6">
        <v>17.759</v>
      </c>
      <c r="S6" s="6">
        <v>18.165900000000001</v>
      </c>
      <c r="T6" s="6">
        <v>-0.40689999999999998</v>
      </c>
      <c r="U6" s="7">
        <v>33.582720671101498</v>
      </c>
      <c r="V6" s="7">
        <v>34.352178919937103</v>
      </c>
      <c r="W6" s="7">
        <v>-0.769458248835589</v>
      </c>
    </row>
    <row r="7" spans="1:23">
      <c r="A7" s="8" t="s">
        <v>242</v>
      </c>
      <c r="B7" s="4">
        <v>23</v>
      </c>
      <c r="C7" s="4" t="s">
        <v>8</v>
      </c>
      <c r="D7" s="4" t="s">
        <v>219</v>
      </c>
      <c r="E7" s="4" t="s">
        <v>239</v>
      </c>
      <c r="F7" s="5">
        <v>694</v>
      </c>
      <c r="G7" s="4" t="s">
        <v>0</v>
      </c>
      <c r="H7" s="4" t="s">
        <v>306</v>
      </c>
      <c r="I7" s="4" t="s">
        <v>291</v>
      </c>
      <c r="J7" s="4" t="s">
        <v>220</v>
      </c>
      <c r="K7" s="4" t="s">
        <v>239</v>
      </c>
      <c r="L7" s="4" t="s">
        <v>1</v>
      </c>
      <c r="M7" s="4">
        <v>944</v>
      </c>
      <c r="N7" s="4" t="s">
        <v>3</v>
      </c>
      <c r="O7" s="4" t="s">
        <v>326</v>
      </c>
      <c r="P7" s="4" t="s">
        <v>213</v>
      </c>
      <c r="Q7" s="4" t="s">
        <v>240</v>
      </c>
      <c r="R7" s="6">
        <v>27</v>
      </c>
      <c r="S7" s="6">
        <v>27</v>
      </c>
      <c r="T7" s="6">
        <v>0</v>
      </c>
      <c r="U7" s="7">
        <v>51.0576867008132</v>
      </c>
      <c r="V7" s="7">
        <v>51.0576867008132</v>
      </c>
      <c r="W7" s="7">
        <v>0</v>
      </c>
    </row>
    <row r="8" spans="1:23">
      <c r="A8" s="8" t="s">
        <v>242</v>
      </c>
      <c r="B8" s="4">
        <v>32</v>
      </c>
      <c r="C8" s="4" t="s">
        <v>9</v>
      </c>
      <c r="D8" s="4" t="s">
        <v>222</v>
      </c>
      <c r="E8" s="4" t="s">
        <v>238</v>
      </c>
      <c r="F8" s="5">
        <v>694</v>
      </c>
      <c r="G8" s="4" t="s">
        <v>0</v>
      </c>
      <c r="H8" s="4" t="s">
        <v>306</v>
      </c>
      <c r="I8" s="4" t="s">
        <v>291</v>
      </c>
      <c r="J8" s="4" t="s">
        <v>220</v>
      </c>
      <c r="K8" s="4" t="s">
        <v>239</v>
      </c>
      <c r="L8" s="4" t="s">
        <v>1</v>
      </c>
      <c r="M8" s="4">
        <v>944</v>
      </c>
      <c r="N8" s="4" t="s">
        <v>3</v>
      </c>
      <c r="O8" s="4" t="s">
        <v>326</v>
      </c>
      <c r="P8" s="4" t="s">
        <v>213</v>
      </c>
      <c r="Q8" s="4" t="s">
        <v>240</v>
      </c>
      <c r="R8" s="6">
        <v>0.81</v>
      </c>
      <c r="S8" s="6">
        <v>0.81</v>
      </c>
      <c r="T8" s="6">
        <v>0</v>
      </c>
      <c r="U8" s="7">
        <v>1.5317306010243901</v>
      </c>
      <c r="V8" s="7">
        <v>1.5317306010243901</v>
      </c>
      <c r="W8" s="7">
        <v>0</v>
      </c>
    </row>
    <row r="9" spans="1:23">
      <c r="A9" s="8" t="s">
        <v>242</v>
      </c>
      <c r="B9" s="4">
        <v>45</v>
      </c>
      <c r="C9" s="4" t="s">
        <v>10</v>
      </c>
      <c r="D9" s="4" t="s">
        <v>222</v>
      </c>
      <c r="E9" s="4" t="s">
        <v>238</v>
      </c>
      <c r="F9" s="5">
        <v>694</v>
      </c>
      <c r="G9" s="4" t="s">
        <v>0</v>
      </c>
      <c r="H9" s="4" t="s">
        <v>306</v>
      </c>
      <c r="I9" s="4" t="s">
        <v>291</v>
      </c>
      <c r="J9" s="4" t="s">
        <v>220</v>
      </c>
      <c r="K9" s="4" t="s">
        <v>239</v>
      </c>
      <c r="L9" s="4" t="s">
        <v>1</v>
      </c>
      <c r="M9" s="4">
        <v>15633</v>
      </c>
      <c r="N9" s="4" t="s">
        <v>11</v>
      </c>
      <c r="O9" s="4" t="s">
        <v>328</v>
      </c>
      <c r="P9" s="4" t="s">
        <v>213</v>
      </c>
      <c r="Q9" s="4" t="s">
        <v>241</v>
      </c>
      <c r="R9" s="6">
        <v>5.43</v>
      </c>
      <c r="S9" s="6">
        <v>7</v>
      </c>
      <c r="T9" s="6">
        <v>-1.57</v>
      </c>
      <c r="U9" s="7">
        <v>10.2682681031635</v>
      </c>
      <c r="V9" s="7">
        <v>13.2371780335442</v>
      </c>
      <c r="W9" s="7">
        <v>-2.9689099303806201</v>
      </c>
    </row>
    <row r="10" spans="1:23">
      <c r="A10" s="8" t="s">
        <v>242</v>
      </c>
      <c r="B10" s="4">
        <v>46</v>
      </c>
      <c r="C10" s="4" t="s">
        <v>12</v>
      </c>
      <c r="D10" s="4" t="s">
        <v>222</v>
      </c>
      <c r="E10" s="4" t="s">
        <v>238</v>
      </c>
      <c r="F10" s="5">
        <v>694</v>
      </c>
      <c r="G10" s="4" t="s">
        <v>0</v>
      </c>
      <c r="H10" s="4" t="s">
        <v>306</v>
      </c>
      <c r="I10" s="4" t="s">
        <v>291</v>
      </c>
      <c r="J10" s="4" t="s">
        <v>220</v>
      </c>
      <c r="K10" s="4" t="s">
        <v>239</v>
      </c>
      <c r="L10" s="4" t="s">
        <v>1</v>
      </c>
      <c r="M10" s="4">
        <v>944</v>
      </c>
      <c r="N10" s="4" t="s">
        <v>3</v>
      </c>
      <c r="O10" s="4" t="s">
        <v>326</v>
      </c>
      <c r="P10" s="4" t="s">
        <v>213</v>
      </c>
      <c r="Q10" s="4" t="s">
        <v>240</v>
      </c>
      <c r="R10" s="6">
        <v>0</v>
      </c>
      <c r="S10" s="6">
        <v>0.52</v>
      </c>
      <c r="T10" s="6">
        <v>-0.52</v>
      </c>
      <c r="U10" s="7">
        <v>0</v>
      </c>
      <c r="V10" s="7">
        <v>0.98333322534899403</v>
      </c>
      <c r="W10" s="7">
        <v>-0.98333322534899403</v>
      </c>
    </row>
    <row r="11" spans="1:23">
      <c r="A11" s="8" t="s">
        <v>242</v>
      </c>
      <c r="B11" s="4">
        <v>56</v>
      </c>
      <c r="C11" s="4" t="s">
        <v>13</v>
      </c>
      <c r="D11" s="4" t="s">
        <v>219</v>
      </c>
      <c r="E11" s="4" t="s">
        <v>239</v>
      </c>
      <c r="F11" s="5">
        <v>694</v>
      </c>
      <c r="G11" s="4" t="s">
        <v>0</v>
      </c>
      <c r="H11" s="4" t="s">
        <v>306</v>
      </c>
      <c r="I11" s="4" t="s">
        <v>291</v>
      </c>
      <c r="J11" s="4" t="s">
        <v>220</v>
      </c>
      <c r="K11" s="4" t="s">
        <v>239</v>
      </c>
      <c r="L11" s="4" t="s">
        <v>1</v>
      </c>
      <c r="M11" s="4">
        <v>944</v>
      </c>
      <c r="N11" s="4" t="s">
        <v>3</v>
      </c>
      <c r="O11" s="4" t="s">
        <v>326</v>
      </c>
      <c r="P11" s="4" t="s">
        <v>213</v>
      </c>
      <c r="Q11" s="4" t="s">
        <v>240</v>
      </c>
      <c r="R11" s="6">
        <v>120</v>
      </c>
      <c r="S11" s="6">
        <v>145.80000000000001</v>
      </c>
      <c r="T11" s="6">
        <v>-25.8</v>
      </c>
      <c r="U11" s="7">
        <v>226.923052003614</v>
      </c>
      <c r="V11" s="7">
        <v>275.71150818439099</v>
      </c>
      <c r="W11" s="7">
        <v>-48.788456180776997</v>
      </c>
    </row>
    <row r="12" spans="1:23">
      <c r="A12" s="8" t="s">
        <v>242</v>
      </c>
      <c r="B12" s="4">
        <v>61</v>
      </c>
      <c r="C12" s="4" t="s">
        <v>14</v>
      </c>
      <c r="D12" s="4" t="s">
        <v>219</v>
      </c>
      <c r="E12" s="4" t="s">
        <v>238</v>
      </c>
      <c r="F12" s="5">
        <v>694</v>
      </c>
      <c r="G12" s="4" t="s">
        <v>0</v>
      </c>
      <c r="H12" s="4" t="s">
        <v>306</v>
      </c>
      <c r="I12" s="4" t="s">
        <v>291</v>
      </c>
      <c r="J12" s="4" t="s">
        <v>220</v>
      </c>
      <c r="K12" s="4" t="s">
        <v>239</v>
      </c>
      <c r="L12" s="4" t="s">
        <v>1</v>
      </c>
      <c r="M12" s="4">
        <v>944</v>
      </c>
      <c r="N12" s="4" t="s">
        <v>3</v>
      </c>
      <c r="O12" s="4" t="s">
        <v>326</v>
      </c>
      <c r="P12" s="4" t="s">
        <v>213</v>
      </c>
      <c r="Q12" s="4" t="s">
        <v>240</v>
      </c>
      <c r="R12" s="6">
        <v>54.6</v>
      </c>
      <c r="S12" s="6">
        <v>54.6</v>
      </c>
      <c r="T12" s="6">
        <v>0</v>
      </c>
      <c r="U12" s="7">
        <v>103.249988661644</v>
      </c>
      <c r="V12" s="7">
        <v>103.249988661644</v>
      </c>
      <c r="W12" s="7">
        <v>0</v>
      </c>
    </row>
    <row r="13" spans="1:23">
      <c r="A13" s="8" t="s">
        <v>242</v>
      </c>
      <c r="B13" s="4">
        <v>61</v>
      </c>
      <c r="C13" s="4" t="s">
        <v>14</v>
      </c>
      <c r="D13" s="4" t="s">
        <v>219</v>
      </c>
      <c r="E13" s="4" t="s">
        <v>238</v>
      </c>
      <c r="F13" s="5">
        <v>694</v>
      </c>
      <c r="G13" s="4" t="s">
        <v>0</v>
      </c>
      <c r="H13" s="4" t="s">
        <v>306</v>
      </c>
      <c r="I13" s="4" t="s">
        <v>291</v>
      </c>
      <c r="J13" s="4" t="s">
        <v>220</v>
      </c>
      <c r="K13" s="4" t="s">
        <v>239</v>
      </c>
      <c r="L13" s="4" t="s">
        <v>1</v>
      </c>
      <c r="M13" s="4">
        <v>66214</v>
      </c>
      <c r="N13" s="4" t="s">
        <v>15</v>
      </c>
      <c r="O13" s="4" t="s">
        <v>329</v>
      </c>
      <c r="P13" s="4" t="s">
        <v>214</v>
      </c>
      <c r="Q13" s="4" t="s">
        <v>241</v>
      </c>
      <c r="R13" s="6">
        <v>28.84</v>
      </c>
      <c r="S13" s="6">
        <v>28.84</v>
      </c>
      <c r="T13" s="6">
        <v>0</v>
      </c>
      <c r="U13" s="7">
        <v>54.537173498201902</v>
      </c>
      <c r="V13" s="7">
        <v>54.537173498201902</v>
      </c>
      <c r="W13" s="7">
        <v>0</v>
      </c>
    </row>
    <row r="14" spans="1:23">
      <c r="A14" s="8" t="s">
        <v>242</v>
      </c>
      <c r="B14" s="4">
        <v>62</v>
      </c>
      <c r="C14" s="4" t="s">
        <v>16</v>
      </c>
      <c r="D14" s="4" t="s">
        <v>219</v>
      </c>
      <c r="E14" s="4" t="s">
        <v>238</v>
      </c>
      <c r="F14" s="5">
        <v>694</v>
      </c>
      <c r="G14" s="4" t="s">
        <v>0</v>
      </c>
      <c r="H14" s="4" t="s">
        <v>306</v>
      </c>
      <c r="I14" s="4" t="s">
        <v>291</v>
      </c>
      <c r="J14" s="4" t="s">
        <v>220</v>
      </c>
      <c r="K14" s="4" t="s">
        <v>239</v>
      </c>
      <c r="L14" s="4" t="s">
        <v>1</v>
      </c>
      <c r="M14" s="4">
        <v>944</v>
      </c>
      <c r="N14" s="4" t="s">
        <v>3</v>
      </c>
      <c r="O14" s="4" t="s">
        <v>326</v>
      </c>
      <c r="P14" s="4" t="s">
        <v>213</v>
      </c>
      <c r="Q14" s="4" t="s">
        <v>240</v>
      </c>
      <c r="R14" s="6">
        <v>234.11199999999999</v>
      </c>
      <c r="S14" s="6">
        <v>393</v>
      </c>
      <c r="T14" s="6">
        <v>-158.88800000000001</v>
      </c>
      <c r="U14" s="7">
        <v>442.71174625558399</v>
      </c>
      <c r="V14" s="7">
        <v>743.17299531183596</v>
      </c>
      <c r="W14" s="7">
        <v>-300.46124905625197</v>
      </c>
    </row>
    <row r="15" spans="1:23">
      <c r="A15" s="8" t="s">
        <v>242</v>
      </c>
      <c r="B15" s="4">
        <v>62</v>
      </c>
      <c r="C15" s="4" t="s">
        <v>16</v>
      </c>
      <c r="D15" s="4" t="s">
        <v>219</v>
      </c>
      <c r="E15" s="4" t="s">
        <v>238</v>
      </c>
      <c r="F15" s="5">
        <v>694</v>
      </c>
      <c r="G15" s="4" t="s">
        <v>0</v>
      </c>
      <c r="H15" s="4" t="s">
        <v>306</v>
      </c>
      <c r="I15" s="4" t="s">
        <v>291</v>
      </c>
      <c r="J15" s="4" t="s">
        <v>220</v>
      </c>
      <c r="K15" s="4" t="s">
        <v>239</v>
      </c>
      <c r="L15" s="4" t="s">
        <v>1</v>
      </c>
      <c r="M15" s="4">
        <v>66742</v>
      </c>
      <c r="N15" s="4" t="s">
        <v>17</v>
      </c>
      <c r="O15" s="4" t="s">
        <v>330</v>
      </c>
      <c r="P15" s="4" t="s">
        <v>214</v>
      </c>
      <c r="Q15" s="4" t="s">
        <v>241</v>
      </c>
      <c r="R15" s="6">
        <v>1.58</v>
      </c>
      <c r="S15" s="6">
        <v>1.58</v>
      </c>
      <c r="T15" s="6">
        <v>0</v>
      </c>
      <c r="U15" s="7">
        <v>2.9878201847142498</v>
      </c>
      <c r="V15" s="7">
        <v>2.9878201847142498</v>
      </c>
      <c r="W15" s="7">
        <v>0</v>
      </c>
    </row>
    <row r="16" spans="1:23">
      <c r="A16" s="8" t="s">
        <v>242</v>
      </c>
      <c r="B16" s="4">
        <v>62</v>
      </c>
      <c r="C16" s="4" t="s">
        <v>16</v>
      </c>
      <c r="D16" s="4" t="s">
        <v>219</v>
      </c>
      <c r="E16" s="4" t="s">
        <v>238</v>
      </c>
      <c r="F16" s="5">
        <v>694</v>
      </c>
      <c r="G16" s="4" t="s">
        <v>0</v>
      </c>
      <c r="H16" s="4" t="s">
        <v>306</v>
      </c>
      <c r="I16" s="4" t="s">
        <v>291</v>
      </c>
      <c r="J16" s="4" t="s">
        <v>220</v>
      </c>
      <c r="K16" s="4" t="s">
        <v>239</v>
      </c>
      <c r="L16" s="4" t="s">
        <v>1</v>
      </c>
      <c r="M16" s="4">
        <v>66746</v>
      </c>
      <c r="N16" s="4" t="s">
        <v>18</v>
      </c>
      <c r="O16" s="4" t="s">
        <v>331</v>
      </c>
      <c r="P16" s="4" t="s">
        <v>214</v>
      </c>
      <c r="Q16" s="4" t="s">
        <v>241</v>
      </c>
      <c r="R16" s="6">
        <v>2.0139999999999998</v>
      </c>
      <c r="S16" s="6">
        <v>2.0072999999999999</v>
      </c>
      <c r="T16" s="6">
        <v>6.69999999999993E-3</v>
      </c>
      <c r="U16" s="7">
        <v>3.8085252227939899</v>
      </c>
      <c r="V16" s="7">
        <v>3.7958553523904501</v>
      </c>
      <c r="W16" s="7">
        <v>1.2669870403535E-2</v>
      </c>
    </row>
    <row r="17" spans="1:23">
      <c r="A17" s="8" t="s">
        <v>242</v>
      </c>
      <c r="B17" s="4">
        <v>62</v>
      </c>
      <c r="C17" s="4" t="s">
        <v>16</v>
      </c>
      <c r="D17" s="4" t="s">
        <v>219</v>
      </c>
      <c r="E17" s="4" t="s">
        <v>238</v>
      </c>
      <c r="F17" s="5">
        <v>694</v>
      </c>
      <c r="G17" s="4" t="s">
        <v>0</v>
      </c>
      <c r="H17" s="4" t="s">
        <v>306</v>
      </c>
      <c r="I17" s="4" t="s">
        <v>291</v>
      </c>
      <c r="J17" s="4" t="s">
        <v>220</v>
      </c>
      <c r="K17" s="4" t="s">
        <v>239</v>
      </c>
      <c r="L17" s="4" t="s">
        <v>1</v>
      </c>
      <c r="M17" s="4">
        <v>75900</v>
      </c>
      <c r="N17" s="4" t="s">
        <v>19</v>
      </c>
      <c r="O17" s="4" t="s">
        <v>332</v>
      </c>
      <c r="P17" s="4" t="s">
        <v>214</v>
      </c>
      <c r="Q17" s="4" t="s">
        <v>241</v>
      </c>
      <c r="R17" s="6">
        <v>1.546</v>
      </c>
      <c r="S17" s="6">
        <v>1.5456000000000001</v>
      </c>
      <c r="T17" s="6">
        <v>3.99999999999956E-4</v>
      </c>
      <c r="U17" s="7">
        <v>2.9235253199798898</v>
      </c>
      <c r="V17" s="7">
        <v>2.9227689098065501</v>
      </c>
      <c r="W17" s="7">
        <v>7.56410173345297E-4</v>
      </c>
    </row>
    <row r="18" spans="1:23">
      <c r="A18" s="8" t="s">
        <v>242</v>
      </c>
      <c r="B18" s="4">
        <v>71</v>
      </c>
      <c r="C18" s="4" t="s">
        <v>20</v>
      </c>
      <c r="D18" s="4" t="s">
        <v>219</v>
      </c>
      <c r="E18" s="4" t="s">
        <v>239</v>
      </c>
      <c r="F18" s="5">
        <v>694</v>
      </c>
      <c r="G18" s="4" t="s">
        <v>0</v>
      </c>
      <c r="H18" s="4" t="s">
        <v>306</v>
      </c>
      <c r="I18" s="4" t="s">
        <v>291</v>
      </c>
      <c r="J18" s="4" t="s">
        <v>220</v>
      </c>
      <c r="K18" s="4" t="s">
        <v>239</v>
      </c>
      <c r="L18" s="4" t="s">
        <v>1</v>
      </c>
      <c r="M18" s="4">
        <v>944</v>
      </c>
      <c r="N18" s="4" t="s">
        <v>3</v>
      </c>
      <c r="O18" s="4" t="s">
        <v>326</v>
      </c>
      <c r="P18" s="4" t="s">
        <v>213</v>
      </c>
      <c r="Q18" s="4" t="s">
        <v>240</v>
      </c>
      <c r="R18" s="6">
        <v>102</v>
      </c>
      <c r="S18" s="6">
        <v>82.6</v>
      </c>
      <c r="T18" s="6">
        <v>19.399999999999999</v>
      </c>
      <c r="U18" s="7">
        <v>192.884594203072</v>
      </c>
      <c r="V18" s="7">
        <v>156.198700795821</v>
      </c>
      <c r="W18" s="7">
        <v>36.685893407251001</v>
      </c>
    </row>
    <row r="19" spans="1:23">
      <c r="A19" s="8" t="s">
        <v>242</v>
      </c>
      <c r="B19" s="4">
        <v>81</v>
      </c>
      <c r="C19" s="4" t="s">
        <v>21</v>
      </c>
      <c r="D19" s="4" t="s">
        <v>222</v>
      </c>
      <c r="E19" s="4" t="s">
        <v>238</v>
      </c>
      <c r="F19" s="5">
        <v>694</v>
      </c>
      <c r="G19" s="4" t="s">
        <v>0</v>
      </c>
      <c r="H19" s="4" t="s">
        <v>306</v>
      </c>
      <c r="I19" s="4" t="s">
        <v>291</v>
      </c>
      <c r="J19" s="4" t="s">
        <v>220</v>
      </c>
      <c r="K19" s="4" t="s">
        <v>239</v>
      </c>
      <c r="L19" s="4" t="s">
        <v>1</v>
      </c>
      <c r="M19" s="4">
        <v>944</v>
      </c>
      <c r="N19" s="4" t="s">
        <v>3</v>
      </c>
      <c r="O19" s="4" t="s">
        <v>326</v>
      </c>
      <c r="P19" s="4" t="s">
        <v>213</v>
      </c>
      <c r="Q19" s="4" t="s">
        <v>240</v>
      </c>
      <c r="R19" s="6">
        <v>0.64800000000000002</v>
      </c>
      <c r="S19" s="6">
        <v>1</v>
      </c>
      <c r="T19" s="6">
        <v>-0.35199999999999998</v>
      </c>
      <c r="U19" s="7">
        <v>1.22538448081952</v>
      </c>
      <c r="V19" s="7">
        <v>1.89102543336345</v>
      </c>
      <c r="W19" s="7">
        <v>-0.66564095254393496</v>
      </c>
    </row>
    <row r="20" spans="1:23">
      <c r="A20" s="8" t="s">
        <v>242</v>
      </c>
      <c r="B20" s="4">
        <v>84</v>
      </c>
      <c r="C20" s="4" t="s">
        <v>22</v>
      </c>
      <c r="D20" s="4" t="s">
        <v>219</v>
      </c>
      <c r="E20" s="4" t="s">
        <v>238</v>
      </c>
      <c r="F20" s="5">
        <v>694</v>
      </c>
      <c r="G20" s="4" t="s">
        <v>0</v>
      </c>
      <c r="H20" s="4" t="s">
        <v>306</v>
      </c>
      <c r="I20" s="4" t="s">
        <v>291</v>
      </c>
      <c r="J20" s="4" t="s">
        <v>220</v>
      </c>
      <c r="K20" s="4" t="s">
        <v>239</v>
      </c>
      <c r="L20" s="4" t="s">
        <v>1</v>
      </c>
      <c r="M20" s="4">
        <v>944</v>
      </c>
      <c r="N20" s="4" t="s">
        <v>3</v>
      </c>
      <c r="O20" s="4" t="s">
        <v>326</v>
      </c>
      <c r="P20" s="4" t="s">
        <v>213</v>
      </c>
      <c r="Q20" s="4" t="s">
        <v>240</v>
      </c>
      <c r="R20" s="6">
        <v>2.4159999999999999</v>
      </c>
      <c r="S20" s="6">
        <v>3</v>
      </c>
      <c r="T20" s="6">
        <v>-0.58399999999999996</v>
      </c>
      <c r="U20" s="7">
        <v>4.5687174470061001</v>
      </c>
      <c r="V20" s="7">
        <v>5.6730763000903499</v>
      </c>
      <c r="W20" s="7">
        <v>-1.1043588530842501</v>
      </c>
    </row>
    <row r="21" spans="1:23">
      <c r="A21" s="8" t="s">
        <v>242</v>
      </c>
      <c r="B21" s="4">
        <v>110</v>
      </c>
      <c r="C21" s="4" t="s">
        <v>23</v>
      </c>
      <c r="D21" s="4" t="s">
        <v>219</v>
      </c>
      <c r="E21" s="4" t="s">
        <v>239</v>
      </c>
      <c r="F21" s="5">
        <v>694</v>
      </c>
      <c r="G21" s="4" t="s">
        <v>0</v>
      </c>
      <c r="H21" s="4" t="s">
        <v>306</v>
      </c>
      <c r="I21" s="4" t="s">
        <v>291</v>
      </c>
      <c r="J21" s="4" t="s">
        <v>220</v>
      </c>
      <c r="K21" s="4" t="s">
        <v>239</v>
      </c>
      <c r="L21" s="4" t="s">
        <v>1</v>
      </c>
      <c r="M21" s="4">
        <v>944</v>
      </c>
      <c r="N21" s="4" t="s">
        <v>3</v>
      </c>
      <c r="O21" s="4" t="s">
        <v>326</v>
      </c>
      <c r="P21" s="4" t="s">
        <v>213</v>
      </c>
      <c r="Q21" s="4" t="s">
        <v>240</v>
      </c>
      <c r="R21" s="6">
        <v>129.625</v>
      </c>
      <c r="S21" s="6">
        <v>215</v>
      </c>
      <c r="T21" s="6">
        <v>-85.375</v>
      </c>
      <c r="U21" s="7">
        <v>245.12417179973701</v>
      </c>
      <c r="V21" s="7">
        <v>406.57046817314199</v>
      </c>
      <c r="W21" s="7">
        <v>-161.446296373405</v>
      </c>
    </row>
    <row r="22" spans="1:23">
      <c r="A22" s="8" t="s">
        <v>242</v>
      </c>
      <c r="B22" s="4">
        <v>300</v>
      </c>
      <c r="C22" s="4" t="s">
        <v>24</v>
      </c>
      <c r="D22" s="4" t="s">
        <v>222</v>
      </c>
      <c r="E22" s="4" t="s">
        <v>238</v>
      </c>
      <c r="F22" s="5">
        <v>694</v>
      </c>
      <c r="G22" s="4" t="s">
        <v>0</v>
      </c>
      <c r="H22" s="4" t="s">
        <v>306</v>
      </c>
      <c r="I22" s="4" t="s">
        <v>291</v>
      </c>
      <c r="J22" s="4" t="s">
        <v>220</v>
      </c>
      <c r="K22" s="4" t="s">
        <v>239</v>
      </c>
      <c r="L22" s="4" t="s">
        <v>1</v>
      </c>
      <c r="M22" s="4">
        <v>944</v>
      </c>
      <c r="N22" s="4" t="s">
        <v>3</v>
      </c>
      <c r="O22" s="4" t="s">
        <v>326</v>
      </c>
      <c r="P22" s="4" t="s">
        <v>213</v>
      </c>
      <c r="Q22" s="4" t="s">
        <v>240</v>
      </c>
      <c r="R22" s="6">
        <v>0.81</v>
      </c>
      <c r="S22" s="6">
        <v>0.81</v>
      </c>
      <c r="T22" s="6">
        <v>0</v>
      </c>
      <c r="U22" s="7">
        <v>1.5317306010243901</v>
      </c>
      <c r="V22" s="7">
        <v>1.5317306010243901</v>
      </c>
      <c r="W22" s="7">
        <v>0</v>
      </c>
    </row>
    <row r="23" spans="1:23">
      <c r="A23" s="8" t="s">
        <v>242</v>
      </c>
      <c r="B23" s="4">
        <v>501</v>
      </c>
      <c r="C23" s="4" t="s">
        <v>25</v>
      </c>
      <c r="D23" s="4" t="s">
        <v>219</v>
      </c>
      <c r="E23" s="4" t="s">
        <v>239</v>
      </c>
      <c r="F23" s="5">
        <v>694</v>
      </c>
      <c r="G23" s="4" t="s">
        <v>0</v>
      </c>
      <c r="H23" s="4" t="s">
        <v>306</v>
      </c>
      <c r="I23" s="4" t="s">
        <v>291</v>
      </c>
      <c r="J23" s="4" t="s">
        <v>220</v>
      </c>
      <c r="K23" s="4" t="s">
        <v>239</v>
      </c>
      <c r="L23" s="4" t="s">
        <v>1</v>
      </c>
      <c r="M23" s="4">
        <v>944</v>
      </c>
      <c r="N23" s="4" t="s">
        <v>3</v>
      </c>
      <c r="O23" s="4" t="s">
        <v>326</v>
      </c>
      <c r="P23" s="4" t="s">
        <v>213</v>
      </c>
      <c r="Q23" s="4" t="s">
        <v>240</v>
      </c>
      <c r="R23" s="6">
        <v>56.680999999999997</v>
      </c>
      <c r="S23" s="6">
        <v>40.5</v>
      </c>
      <c r="T23" s="6">
        <v>16.181000000000001</v>
      </c>
      <c r="U23" s="7">
        <v>107.185212588474</v>
      </c>
      <c r="V23" s="7">
        <v>76.586530051219697</v>
      </c>
      <c r="W23" s="7">
        <v>30.598682537254</v>
      </c>
    </row>
    <row r="24" spans="1:23">
      <c r="A24" s="8" t="s">
        <v>242</v>
      </c>
      <c r="B24" s="4">
        <v>502</v>
      </c>
      <c r="C24" s="4" t="s">
        <v>26</v>
      </c>
      <c r="D24" s="4" t="s">
        <v>219</v>
      </c>
      <c r="E24" s="4" t="s">
        <v>238</v>
      </c>
      <c r="F24" s="5">
        <v>694</v>
      </c>
      <c r="G24" s="4" t="s">
        <v>0</v>
      </c>
      <c r="H24" s="4" t="s">
        <v>306</v>
      </c>
      <c r="I24" s="4" t="s">
        <v>291</v>
      </c>
      <c r="J24" s="4" t="s">
        <v>220</v>
      </c>
      <c r="K24" s="4" t="s">
        <v>239</v>
      </c>
      <c r="L24" s="4" t="s">
        <v>1</v>
      </c>
      <c r="M24" s="4">
        <v>944</v>
      </c>
      <c r="N24" s="4" t="s">
        <v>3</v>
      </c>
      <c r="O24" s="4" t="s">
        <v>326</v>
      </c>
      <c r="P24" s="4" t="s">
        <v>213</v>
      </c>
      <c r="Q24" s="4" t="s">
        <v>240</v>
      </c>
      <c r="R24" s="6">
        <v>5.0000000000000001E-3</v>
      </c>
      <c r="S24" s="6">
        <v>0.2</v>
      </c>
      <c r="T24" s="6">
        <v>-0.19500000000000001</v>
      </c>
      <c r="U24" s="7">
        <v>9.4551271668172499E-3</v>
      </c>
      <c r="V24" s="7">
        <v>0.37820508667268998</v>
      </c>
      <c r="W24" s="7">
        <v>-0.36874995950587303</v>
      </c>
    </row>
    <row r="25" spans="1:23">
      <c r="A25" s="8" t="s">
        <v>242</v>
      </c>
      <c r="B25" s="4">
        <v>502</v>
      </c>
      <c r="C25" s="4" t="s">
        <v>26</v>
      </c>
      <c r="D25" s="4" t="s">
        <v>219</v>
      </c>
      <c r="E25" s="4" t="s">
        <v>238</v>
      </c>
      <c r="F25" s="5">
        <v>694</v>
      </c>
      <c r="G25" s="4" t="s">
        <v>0</v>
      </c>
      <c r="H25" s="4" t="s">
        <v>306</v>
      </c>
      <c r="I25" s="4" t="s">
        <v>291</v>
      </c>
      <c r="J25" s="4" t="s">
        <v>220</v>
      </c>
      <c r="K25" s="4" t="s">
        <v>239</v>
      </c>
      <c r="L25" s="4" t="s">
        <v>1</v>
      </c>
      <c r="M25" s="4">
        <v>83791</v>
      </c>
      <c r="N25" s="4" t="s">
        <v>27</v>
      </c>
      <c r="O25" s="4" t="s">
        <v>333</v>
      </c>
      <c r="P25" s="4" t="s">
        <v>214</v>
      </c>
      <c r="Q25" s="4" t="s">
        <v>241</v>
      </c>
      <c r="R25" s="6">
        <v>0</v>
      </c>
      <c r="S25" s="6">
        <v>9.4347999999999992</v>
      </c>
      <c r="T25" s="6">
        <v>-9.4347999999999992</v>
      </c>
      <c r="U25" s="7">
        <v>0</v>
      </c>
      <c r="V25" s="7">
        <v>17.841446758697501</v>
      </c>
      <c r="W25" s="7">
        <v>-17.841446758697501</v>
      </c>
    </row>
    <row r="26" spans="1:23">
      <c r="A26" s="8" t="s">
        <v>242</v>
      </c>
      <c r="B26" s="4">
        <v>2</v>
      </c>
      <c r="C26" s="4" t="s">
        <v>2</v>
      </c>
      <c r="D26" s="4" t="s">
        <v>219</v>
      </c>
      <c r="E26" s="4" t="s">
        <v>238</v>
      </c>
      <c r="F26" s="5">
        <v>695</v>
      </c>
      <c r="G26" s="4" t="s">
        <v>28</v>
      </c>
      <c r="H26" s="4" t="s">
        <v>307</v>
      </c>
      <c r="I26" s="4" t="s">
        <v>292</v>
      </c>
      <c r="J26" s="4" t="s">
        <v>220</v>
      </c>
      <c r="K26" s="4" t="s">
        <v>239</v>
      </c>
      <c r="L26" s="4" t="s">
        <v>1</v>
      </c>
      <c r="M26" s="4">
        <v>944</v>
      </c>
      <c r="N26" s="4" t="s">
        <v>3</v>
      </c>
      <c r="O26" s="4" t="s">
        <v>326</v>
      </c>
      <c r="P26" s="4" t="s">
        <v>213</v>
      </c>
      <c r="Q26" s="4" t="s">
        <v>240</v>
      </c>
      <c r="R26" s="6">
        <v>2.4E-2</v>
      </c>
      <c r="S26" s="6">
        <v>2.4E-2</v>
      </c>
      <c r="T26" s="6">
        <v>0</v>
      </c>
      <c r="U26" s="7">
        <v>7.40693244408E-2</v>
      </c>
      <c r="V26" s="7">
        <v>7.40693244408E-2</v>
      </c>
      <c r="W26" s="7">
        <v>0</v>
      </c>
    </row>
    <row r="27" spans="1:23">
      <c r="A27" s="8" t="s">
        <v>242</v>
      </c>
      <c r="B27" s="4">
        <v>16</v>
      </c>
      <c r="C27" s="4" t="s">
        <v>4</v>
      </c>
      <c r="D27" s="4" t="s">
        <v>219</v>
      </c>
      <c r="E27" s="4" t="s">
        <v>239</v>
      </c>
      <c r="F27" s="5">
        <v>695</v>
      </c>
      <c r="G27" s="4" t="s">
        <v>28</v>
      </c>
      <c r="H27" s="4" t="s">
        <v>307</v>
      </c>
      <c r="I27" s="4" t="s">
        <v>292</v>
      </c>
      <c r="J27" s="4" t="s">
        <v>220</v>
      </c>
      <c r="K27" s="4" t="s">
        <v>239</v>
      </c>
      <c r="L27" s="4" t="s">
        <v>1</v>
      </c>
      <c r="M27" s="4">
        <v>944</v>
      </c>
      <c r="N27" s="4" t="s">
        <v>3</v>
      </c>
      <c r="O27" s="4" t="s">
        <v>326</v>
      </c>
      <c r="P27" s="4" t="s">
        <v>213</v>
      </c>
      <c r="Q27" s="4" t="s">
        <v>240</v>
      </c>
      <c r="R27" s="6">
        <v>5.3999999999999999E-2</v>
      </c>
      <c r="S27" s="6">
        <v>9.6000000000000002E-2</v>
      </c>
      <c r="T27" s="6">
        <v>-4.2000000000000003E-2</v>
      </c>
      <c r="U27" s="7">
        <v>0.16665597999180001</v>
      </c>
      <c r="V27" s="7">
        <v>0.2962772977632</v>
      </c>
      <c r="W27" s="7">
        <v>-0.12962131777140001</v>
      </c>
    </row>
    <row r="28" spans="1:23">
      <c r="A28" s="8" t="s">
        <v>242</v>
      </c>
      <c r="B28" s="4">
        <v>17</v>
      </c>
      <c r="C28" s="4" t="s">
        <v>5</v>
      </c>
      <c r="D28" s="4" t="s">
        <v>219</v>
      </c>
      <c r="E28" s="4" t="s">
        <v>238</v>
      </c>
      <c r="F28" s="5">
        <v>695</v>
      </c>
      <c r="G28" s="4" t="s">
        <v>28</v>
      </c>
      <c r="H28" s="4" t="s">
        <v>307</v>
      </c>
      <c r="I28" s="4" t="s">
        <v>292</v>
      </c>
      <c r="J28" s="4" t="s">
        <v>220</v>
      </c>
      <c r="K28" s="4" t="s">
        <v>239</v>
      </c>
      <c r="L28" s="4" t="s">
        <v>1</v>
      </c>
      <c r="M28" s="4">
        <v>944</v>
      </c>
      <c r="N28" s="4" t="s">
        <v>3</v>
      </c>
      <c r="O28" s="4" t="s">
        <v>326</v>
      </c>
      <c r="P28" s="4" t="s">
        <v>213</v>
      </c>
      <c r="Q28" s="4" t="s">
        <v>240</v>
      </c>
      <c r="R28" s="6">
        <v>0</v>
      </c>
      <c r="S28" s="6">
        <v>4.2000000000000003E-2</v>
      </c>
      <c r="T28" s="6">
        <v>-4.2000000000000003E-2</v>
      </c>
      <c r="U28" s="7">
        <v>0</v>
      </c>
      <c r="V28" s="7">
        <v>0.12962131777140001</v>
      </c>
      <c r="W28" s="7">
        <v>-0.12962131777140001</v>
      </c>
    </row>
    <row r="29" spans="1:23">
      <c r="A29" s="8" t="s">
        <v>242</v>
      </c>
      <c r="B29" s="4">
        <v>21</v>
      </c>
      <c r="C29" s="4" t="s">
        <v>29</v>
      </c>
      <c r="D29" s="4" t="s">
        <v>222</v>
      </c>
      <c r="E29" s="4" t="s">
        <v>238</v>
      </c>
      <c r="F29" s="5">
        <v>695</v>
      </c>
      <c r="G29" s="4" t="s">
        <v>28</v>
      </c>
      <c r="H29" s="4" t="s">
        <v>307</v>
      </c>
      <c r="I29" s="4" t="s">
        <v>292</v>
      </c>
      <c r="J29" s="4" t="s">
        <v>220</v>
      </c>
      <c r="K29" s="4" t="s">
        <v>239</v>
      </c>
      <c r="L29" s="4" t="s">
        <v>1</v>
      </c>
      <c r="M29" s="4">
        <v>944</v>
      </c>
      <c r="N29" s="4" t="s">
        <v>3</v>
      </c>
      <c r="O29" s="4" t="s">
        <v>326</v>
      </c>
      <c r="P29" s="4" t="s">
        <v>213</v>
      </c>
      <c r="Q29" s="4" t="s">
        <v>240</v>
      </c>
      <c r="R29" s="6">
        <v>0.96699999999999997</v>
      </c>
      <c r="S29" s="6">
        <v>1.5</v>
      </c>
      <c r="T29" s="6">
        <v>-0.53300000000000003</v>
      </c>
      <c r="U29" s="7">
        <v>2.9843765305939001</v>
      </c>
      <c r="V29" s="7">
        <v>4.6293327775500002</v>
      </c>
      <c r="W29" s="7">
        <v>-1.6449562469561001</v>
      </c>
    </row>
    <row r="30" spans="1:23">
      <c r="A30" s="8" t="s">
        <v>242</v>
      </c>
      <c r="B30" s="4">
        <v>22</v>
      </c>
      <c r="C30" s="4" t="s">
        <v>30</v>
      </c>
      <c r="D30" s="4" t="s">
        <v>222</v>
      </c>
      <c r="E30" s="4" t="s">
        <v>238</v>
      </c>
      <c r="F30" s="5">
        <v>695</v>
      </c>
      <c r="G30" s="4" t="s">
        <v>28</v>
      </c>
      <c r="H30" s="4" t="s">
        <v>307</v>
      </c>
      <c r="I30" s="4" t="s">
        <v>292</v>
      </c>
      <c r="J30" s="4" t="s">
        <v>220</v>
      </c>
      <c r="K30" s="4" t="s">
        <v>239</v>
      </c>
      <c r="L30" s="4" t="s">
        <v>1</v>
      </c>
      <c r="M30" s="4">
        <v>944</v>
      </c>
      <c r="N30" s="4" t="s">
        <v>3</v>
      </c>
      <c r="O30" s="4" t="s">
        <v>326</v>
      </c>
      <c r="P30" s="4" t="s">
        <v>213</v>
      </c>
      <c r="Q30" s="4" t="s">
        <v>240</v>
      </c>
      <c r="R30" s="6">
        <v>5.3999999999999999E-2</v>
      </c>
      <c r="S30" s="6">
        <v>0.09</v>
      </c>
      <c r="T30" s="6">
        <v>-3.5999999999999997E-2</v>
      </c>
      <c r="U30" s="7">
        <v>0.16665597999180001</v>
      </c>
      <c r="V30" s="7">
        <v>0.27775996665300001</v>
      </c>
      <c r="W30" s="7">
        <v>-0.1111039866612</v>
      </c>
    </row>
    <row r="31" spans="1:23">
      <c r="A31" s="8" t="s">
        <v>242</v>
      </c>
      <c r="B31" s="4">
        <v>23</v>
      </c>
      <c r="C31" s="4" t="s">
        <v>8</v>
      </c>
      <c r="D31" s="4" t="s">
        <v>219</v>
      </c>
      <c r="E31" s="4" t="s">
        <v>239</v>
      </c>
      <c r="F31" s="5">
        <v>695</v>
      </c>
      <c r="G31" s="4" t="s">
        <v>28</v>
      </c>
      <c r="H31" s="4" t="s">
        <v>307</v>
      </c>
      <c r="I31" s="4" t="s">
        <v>292</v>
      </c>
      <c r="J31" s="4" t="s">
        <v>220</v>
      </c>
      <c r="K31" s="4" t="s">
        <v>239</v>
      </c>
      <c r="L31" s="4" t="s">
        <v>1</v>
      </c>
      <c r="M31" s="4">
        <v>944</v>
      </c>
      <c r="N31" s="4" t="s">
        <v>3</v>
      </c>
      <c r="O31" s="4" t="s">
        <v>326</v>
      </c>
      <c r="P31" s="4" t="s">
        <v>213</v>
      </c>
      <c r="Q31" s="4" t="s">
        <v>240</v>
      </c>
      <c r="R31" s="6">
        <v>3.5999999999999997E-2</v>
      </c>
      <c r="S31" s="6">
        <v>4.8000000000000001E-2</v>
      </c>
      <c r="T31" s="6">
        <v>-1.2E-2</v>
      </c>
      <c r="U31" s="7">
        <v>0.1111039866612</v>
      </c>
      <c r="V31" s="7">
        <v>0.1481386488816</v>
      </c>
      <c r="W31" s="7">
        <v>-3.70346622204E-2</v>
      </c>
    </row>
    <row r="32" spans="1:23">
      <c r="A32" s="8" t="s">
        <v>242</v>
      </c>
      <c r="B32" s="4">
        <v>26</v>
      </c>
      <c r="C32" s="4" t="s">
        <v>31</v>
      </c>
      <c r="D32" s="4" t="s">
        <v>222</v>
      </c>
      <c r="E32" s="4" t="s">
        <v>238</v>
      </c>
      <c r="F32" s="5">
        <v>695</v>
      </c>
      <c r="G32" s="4" t="s">
        <v>28</v>
      </c>
      <c r="H32" s="4" t="s">
        <v>307</v>
      </c>
      <c r="I32" s="4" t="s">
        <v>292</v>
      </c>
      <c r="J32" s="4" t="s">
        <v>220</v>
      </c>
      <c r="K32" s="4" t="s">
        <v>239</v>
      </c>
      <c r="L32" s="4" t="s">
        <v>1</v>
      </c>
      <c r="M32" s="4">
        <v>944</v>
      </c>
      <c r="N32" s="4" t="s">
        <v>3</v>
      </c>
      <c r="O32" s="4" t="s">
        <v>326</v>
      </c>
      <c r="P32" s="4" t="s">
        <v>213</v>
      </c>
      <c r="Q32" s="4" t="s">
        <v>240</v>
      </c>
      <c r="R32" s="6">
        <v>0.03</v>
      </c>
      <c r="S32" s="6">
        <v>0.09</v>
      </c>
      <c r="T32" s="6">
        <v>-0.06</v>
      </c>
      <c r="U32" s="7">
        <v>9.2586655550999999E-2</v>
      </c>
      <c r="V32" s="7">
        <v>0.27775996665300001</v>
      </c>
      <c r="W32" s="7">
        <v>-0.185173311102</v>
      </c>
    </row>
    <row r="33" spans="1:23">
      <c r="A33" s="8" t="s">
        <v>242</v>
      </c>
      <c r="B33" s="4">
        <v>44</v>
      </c>
      <c r="C33" s="4" t="s">
        <v>32</v>
      </c>
      <c r="D33" s="4" t="s">
        <v>222</v>
      </c>
      <c r="E33" s="4" t="s">
        <v>238</v>
      </c>
      <c r="F33" s="5">
        <v>695</v>
      </c>
      <c r="G33" s="4" t="s">
        <v>28</v>
      </c>
      <c r="H33" s="4" t="s">
        <v>307</v>
      </c>
      <c r="I33" s="4" t="s">
        <v>292</v>
      </c>
      <c r="J33" s="4" t="s">
        <v>220</v>
      </c>
      <c r="K33" s="4" t="s">
        <v>239</v>
      </c>
      <c r="L33" s="4" t="s">
        <v>1</v>
      </c>
      <c r="M33" s="4">
        <v>944</v>
      </c>
      <c r="N33" s="4" t="s">
        <v>3</v>
      </c>
      <c r="O33" s="4" t="s">
        <v>326</v>
      </c>
      <c r="P33" s="4" t="s">
        <v>213</v>
      </c>
      <c r="Q33" s="4" t="s">
        <v>240</v>
      </c>
      <c r="R33" s="6">
        <v>0.318</v>
      </c>
      <c r="S33" s="6">
        <v>0.47399999999999998</v>
      </c>
      <c r="T33" s="6">
        <v>-0.156</v>
      </c>
      <c r="U33" s="7">
        <v>0.98141854884059998</v>
      </c>
      <c r="V33" s="7">
        <v>1.4628691577057999</v>
      </c>
      <c r="W33" s="7">
        <v>-0.48145060886520002</v>
      </c>
    </row>
    <row r="34" spans="1:23">
      <c r="A34" s="8" t="s">
        <v>242</v>
      </c>
      <c r="B34" s="4">
        <v>46</v>
      </c>
      <c r="C34" s="4" t="s">
        <v>12</v>
      </c>
      <c r="D34" s="4" t="s">
        <v>222</v>
      </c>
      <c r="E34" s="4" t="s">
        <v>238</v>
      </c>
      <c r="F34" s="5">
        <v>695</v>
      </c>
      <c r="G34" s="4" t="s">
        <v>28</v>
      </c>
      <c r="H34" s="4" t="s">
        <v>307</v>
      </c>
      <c r="I34" s="4" t="s">
        <v>292</v>
      </c>
      <c r="J34" s="4" t="s">
        <v>220</v>
      </c>
      <c r="K34" s="4" t="s">
        <v>239</v>
      </c>
      <c r="L34" s="4" t="s">
        <v>1</v>
      </c>
      <c r="M34" s="4">
        <v>944</v>
      </c>
      <c r="N34" s="4" t="s">
        <v>3</v>
      </c>
      <c r="O34" s="4" t="s">
        <v>326</v>
      </c>
      <c r="P34" s="4" t="s">
        <v>213</v>
      </c>
      <c r="Q34" s="4" t="s">
        <v>240</v>
      </c>
      <c r="R34" s="6">
        <v>0</v>
      </c>
      <c r="S34" s="6">
        <v>1.7999999999999999E-2</v>
      </c>
      <c r="T34" s="6">
        <v>-1.7999999999999999E-2</v>
      </c>
      <c r="U34" s="7">
        <v>0</v>
      </c>
      <c r="V34" s="7">
        <v>5.55519933306E-2</v>
      </c>
      <c r="W34" s="7">
        <v>-5.55519933306E-2</v>
      </c>
    </row>
    <row r="35" spans="1:23">
      <c r="A35" s="8" t="s">
        <v>242</v>
      </c>
      <c r="B35" s="4">
        <v>56</v>
      </c>
      <c r="C35" s="4" t="s">
        <v>13</v>
      </c>
      <c r="D35" s="4" t="s">
        <v>219</v>
      </c>
      <c r="E35" s="4" t="s">
        <v>239</v>
      </c>
      <c r="F35" s="5">
        <v>695</v>
      </c>
      <c r="G35" s="4" t="s">
        <v>28</v>
      </c>
      <c r="H35" s="4" t="s">
        <v>307</v>
      </c>
      <c r="I35" s="4" t="s">
        <v>292</v>
      </c>
      <c r="J35" s="4" t="s">
        <v>220</v>
      </c>
      <c r="K35" s="4" t="s">
        <v>239</v>
      </c>
      <c r="L35" s="4" t="s">
        <v>1</v>
      </c>
      <c r="M35" s="4">
        <v>944</v>
      </c>
      <c r="N35" s="4" t="s">
        <v>3</v>
      </c>
      <c r="O35" s="4" t="s">
        <v>326</v>
      </c>
      <c r="P35" s="4" t="s">
        <v>213</v>
      </c>
      <c r="Q35" s="4" t="s">
        <v>240</v>
      </c>
      <c r="R35" s="6">
        <v>0</v>
      </c>
      <c r="S35" s="6">
        <v>0.09</v>
      </c>
      <c r="T35" s="6">
        <v>-0.09</v>
      </c>
      <c r="U35" s="7">
        <v>0</v>
      </c>
      <c r="V35" s="7">
        <v>0.27775996665300001</v>
      </c>
      <c r="W35" s="7">
        <v>-0.27775996665300001</v>
      </c>
    </row>
    <row r="36" spans="1:23">
      <c r="A36" s="8" t="s">
        <v>242</v>
      </c>
      <c r="B36" s="4">
        <v>61</v>
      </c>
      <c r="C36" s="4" t="s">
        <v>14</v>
      </c>
      <c r="D36" s="4" t="s">
        <v>219</v>
      </c>
      <c r="E36" s="4" t="s">
        <v>238</v>
      </c>
      <c r="F36" s="5">
        <v>695</v>
      </c>
      <c r="G36" s="4" t="s">
        <v>28</v>
      </c>
      <c r="H36" s="4" t="s">
        <v>307</v>
      </c>
      <c r="I36" s="4" t="s">
        <v>292</v>
      </c>
      <c r="J36" s="4" t="s">
        <v>220</v>
      </c>
      <c r="K36" s="4" t="s">
        <v>239</v>
      </c>
      <c r="L36" s="4" t="s">
        <v>1</v>
      </c>
      <c r="M36" s="4">
        <v>944</v>
      </c>
      <c r="N36" s="4" t="s">
        <v>3</v>
      </c>
      <c r="O36" s="4" t="s">
        <v>326</v>
      </c>
      <c r="P36" s="4" t="s">
        <v>213</v>
      </c>
      <c r="Q36" s="4" t="s">
        <v>240</v>
      </c>
      <c r="R36" s="6">
        <v>3.5999999999999997E-2</v>
      </c>
      <c r="S36" s="6">
        <v>7.8E-2</v>
      </c>
      <c r="T36" s="6">
        <v>-4.2000000000000003E-2</v>
      </c>
      <c r="U36" s="7">
        <v>0.1111039866612</v>
      </c>
      <c r="V36" s="7">
        <v>0.24072530443260001</v>
      </c>
      <c r="W36" s="7">
        <v>-0.12962131777140001</v>
      </c>
    </row>
    <row r="37" spans="1:23">
      <c r="A37" s="8" t="s">
        <v>242</v>
      </c>
      <c r="B37" s="4">
        <v>62</v>
      </c>
      <c r="C37" s="4" t="s">
        <v>16</v>
      </c>
      <c r="D37" s="4" t="s">
        <v>219</v>
      </c>
      <c r="E37" s="4" t="s">
        <v>238</v>
      </c>
      <c r="F37" s="5">
        <v>695</v>
      </c>
      <c r="G37" s="4" t="s">
        <v>28</v>
      </c>
      <c r="H37" s="4" t="s">
        <v>307</v>
      </c>
      <c r="I37" s="4" t="s">
        <v>292</v>
      </c>
      <c r="J37" s="4" t="s">
        <v>220</v>
      </c>
      <c r="K37" s="4" t="s">
        <v>239</v>
      </c>
      <c r="L37" s="4" t="s">
        <v>1</v>
      </c>
      <c r="M37" s="4">
        <v>944</v>
      </c>
      <c r="N37" s="4" t="s">
        <v>3</v>
      </c>
      <c r="O37" s="4" t="s">
        <v>326</v>
      </c>
      <c r="P37" s="4" t="s">
        <v>213</v>
      </c>
      <c r="Q37" s="4" t="s">
        <v>240</v>
      </c>
      <c r="R37" s="6">
        <v>0</v>
      </c>
      <c r="S37" s="6">
        <v>0.114</v>
      </c>
      <c r="T37" s="6">
        <v>-0.114</v>
      </c>
      <c r="U37" s="7">
        <v>0</v>
      </c>
      <c r="V37" s="7">
        <v>0.35182929109380001</v>
      </c>
      <c r="W37" s="7">
        <v>-0.35182929109380001</v>
      </c>
    </row>
    <row r="38" spans="1:23">
      <c r="A38" s="8" t="s">
        <v>242</v>
      </c>
      <c r="B38" s="4">
        <v>70</v>
      </c>
      <c r="C38" s="4" t="s">
        <v>33</v>
      </c>
      <c r="D38" s="4" t="s">
        <v>219</v>
      </c>
      <c r="E38" s="4" t="s">
        <v>239</v>
      </c>
      <c r="F38" s="5">
        <v>695</v>
      </c>
      <c r="G38" s="4" t="s">
        <v>28</v>
      </c>
      <c r="H38" s="4" t="s">
        <v>307</v>
      </c>
      <c r="I38" s="4" t="s">
        <v>292</v>
      </c>
      <c r="J38" s="4" t="s">
        <v>220</v>
      </c>
      <c r="K38" s="4" t="s">
        <v>239</v>
      </c>
      <c r="L38" s="4" t="s">
        <v>1</v>
      </c>
      <c r="M38" s="4">
        <v>944</v>
      </c>
      <c r="N38" s="4" t="s">
        <v>3</v>
      </c>
      <c r="O38" s="4" t="s">
        <v>326</v>
      </c>
      <c r="P38" s="4" t="s">
        <v>213</v>
      </c>
      <c r="Q38" s="4" t="s">
        <v>240</v>
      </c>
      <c r="R38" s="6">
        <v>0</v>
      </c>
      <c r="S38" s="6">
        <v>0.03</v>
      </c>
      <c r="T38" s="6">
        <v>-0.03</v>
      </c>
      <c r="U38" s="7">
        <v>0</v>
      </c>
      <c r="V38" s="7">
        <v>9.2586655550999999E-2</v>
      </c>
      <c r="W38" s="7">
        <v>-9.2586655550999999E-2</v>
      </c>
    </row>
    <row r="39" spans="1:23">
      <c r="A39" s="8" t="s">
        <v>242</v>
      </c>
      <c r="B39" s="4">
        <v>71</v>
      </c>
      <c r="C39" s="4" t="s">
        <v>20</v>
      </c>
      <c r="D39" s="4" t="s">
        <v>219</v>
      </c>
      <c r="E39" s="4" t="s">
        <v>239</v>
      </c>
      <c r="F39" s="5">
        <v>695</v>
      </c>
      <c r="G39" s="4" t="s">
        <v>28</v>
      </c>
      <c r="H39" s="4" t="s">
        <v>307</v>
      </c>
      <c r="I39" s="4" t="s">
        <v>292</v>
      </c>
      <c r="J39" s="4" t="s">
        <v>220</v>
      </c>
      <c r="K39" s="4" t="s">
        <v>239</v>
      </c>
      <c r="L39" s="4" t="s">
        <v>1</v>
      </c>
      <c r="M39" s="4">
        <v>944</v>
      </c>
      <c r="N39" s="4" t="s">
        <v>3</v>
      </c>
      <c r="O39" s="4" t="s">
        <v>326</v>
      </c>
      <c r="P39" s="4" t="s">
        <v>213</v>
      </c>
      <c r="Q39" s="4" t="s">
        <v>240</v>
      </c>
      <c r="R39" s="6">
        <v>0</v>
      </c>
      <c r="S39" s="6">
        <v>1.2E-2</v>
      </c>
      <c r="T39" s="6">
        <v>-1.2E-2</v>
      </c>
      <c r="U39" s="7">
        <v>0</v>
      </c>
      <c r="V39" s="7">
        <v>3.70346622204E-2</v>
      </c>
      <c r="W39" s="7">
        <v>-3.70346622204E-2</v>
      </c>
    </row>
    <row r="40" spans="1:23">
      <c r="A40" s="8" t="s">
        <v>242</v>
      </c>
      <c r="B40" s="4">
        <v>75</v>
      </c>
      <c r="C40" s="4" t="s">
        <v>34</v>
      </c>
      <c r="D40" s="4" t="s">
        <v>222</v>
      </c>
      <c r="E40" s="4" t="s">
        <v>238</v>
      </c>
      <c r="F40" s="5">
        <v>695</v>
      </c>
      <c r="G40" s="4" t="s">
        <v>28</v>
      </c>
      <c r="H40" s="4" t="s">
        <v>307</v>
      </c>
      <c r="I40" s="4" t="s">
        <v>292</v>
      </c>
      <c r="J40" s="4" t="s">
        <v>220</v>
      </c>
      <c r="K40" s="4" t="s">
        <v>239</v>
      </c>
      <c r="L40" s="4" t="s">
        <v>1</v>
      </c>
      <c r="M40" s="4">
        <v>944</v>
      </c>
      <c r="N40" s="4" t="s">
        <v>3</v>
      </c>
      <c r="O40" s="4" t="s">
        <v>326</v>
      </c>
      <c r="P40" s="4" t="s">
        <v>213</v>
      </c>
      <c r="Q40" s="4" t="s">
        <v>240</v>
      </c>
      <c r="R40" s="6">
        <v>0</v>
      </c>
      <c r="S40" s="6">
        <v>4.8000000000000001E-2</v>
      </c>
      <c r="T40" s="6">
        <v>-4.8000000000000001E-2</v>
      </c>
      <c r="U40" s="7">
        <v>0</v>
      </c>
      <c r="V40" s="7">
        <v>0.1481386488816</v>
      </c>
      <c r="W40" s="7">
        <v>-0.1481386488816</v>
      </c>
    </row>
    <row r="41" spans="1:23">
      <c r="A41" s="8" t="s">
        <v>242</v>
      </c>
      <c r="B41" s="4">
        <v>81</v>
      </c>
      <c r="C41" s="4" t="s">
        <v>21</v>
      </c>
      <c r="D41" s="4" t="s">
        <v>222</v>
      </c>
      <c r="E41" s="4" t="s">
        <v>238</v>
      </c>
      <c r="F41" s="5">
        <v>695</v>
      </c>
      <c r="G41" s="4" t="s">
        <v>28</v>
      </c>
      <c r="H41" s="4" t="s">
        <v>307</v>
      </c>
      <c r="I41" s="4" t="s">
        <v>292</v>
      </c>
      <c r="J41" s="4" t="s">
        <v>220</v>
      </c>
      <c r="K41" s="4" t="s">
        <v>239</v>
      </c>
      <c r="L41" s="4" t="s">
        <v>1</v>
      </c>
      <c r="M41" s="4">
        <v>944</v>
      </c>
      <c r="N41" s="4" t="s">
        <v>3</v>
      </c>
      <c r="O41" s="4" t="s">
        <v>326</v>
      </c>
      <c r="P41" s="4" t="s">
        <v>213</v>
      </c>
      <c r="Q41" s="4" t="s">
        <v>240</v>
      </c>
      <c r="R41" s="6">
        <v>0</v>
      </c>
      <c r="S41" s="6">
        <v>2.4E-2</v>
      </c>
      <c r="T41" s="6">
        <v>-2.4E-2</v>
      </c>
      <c r="U41" s="7">
        <v>0</v>
      </c>
      <c r="V41" s="7">
        <v>7.40693244408E-2</v>
      </c>
      <c r="W41" s="7">
        <v>-7.40693244408E-2</v>
      </c>
    </row>
    <row r="42" spans="1:23">
      <c r="A42" s="8" t="s">
        <v>242</v>
      </c>
      <c r="B42" s="4">
        <v>110</v>
      </c>
      <c r="C42" s="4" t="s">
        <v>23</v>
      </c>
      <c r="D42" s="4" t="s">
        <v>219</v>
      </c>
      <c r="E42" s="4" t="s">
        <v>239</v>
      </c>
      <c r="F42" s="5">
        <v>695</v>
      </c>
      <c r="G42" s="4" t="s">
        <v>28</v>
      </c>
      <c r="H42" s="4" t="s">
        <v>307</v>
      </c>
      <c r="I42" s="4" t="s">
        <v>292</v>
      </c>
      <c r="J42" s="4" t="s">
        <v>220</v>
      </c>
      <c r="K42" s="4" t="s">
        <v>239</v>
      </c>
      <c r="L42" s="4" t="s">
        <v>1</v>
      </c>
      <c r="M42" s="4">
        <v>944</v>
      </c>
      <c r="N42" s="4" t="s">
        <v>3</v>
      </c>
      <c r="O42" s="4" t="s">
        <v>326</v>
      </c>
      <c r="P42" s="4" t="s">
        <v>213</v>
      </c>
      <c r="Q42" s="4" t="s">
        <v>240</v>
      </c>
      <c r="R42" s="6">
        <v>4.984</v>
      </c>
      <c r="S42" s="6">
        <v>5.21</v>
      </c>
      <c r="T42" s="6">
        <v>-0.22600000000000001</v>
      </c>
      <c r="U42" s="7">
        <v>15.3817297088728</v>
      </c>
      <c r="V42" s="7">
        <v>16.079215847356998</v>
      </c>
      <c r="W42" s="7">
        <v>-0.69748613848420005</v>
      </c>
    </row>
    <row r="43" spans="1:23">
      <c r="A43" s="8" t="s">
        <v>242</v>
      </c>
      <c r="B43" s="4">
        <v>114</v>
      </c>
      <c r="C43" s="4" t="s">
        <v>35</v>
      </c>
      <c r="D43" s="4" t="s">
        <v>219</v>
      </c>
      <c r="E43" s="4" t="s">
        <v>238</v>
      </c>
      <c r="F43" s="5">
        <v>695</v>
      </c>
      <c r="G43" s="4" t="s">
        <v>28</v>
      </c>
      <c r="H43" s="4" t="s">
        <v>307</v>
      </c>
      <c r="I43" s="4" t="s">
        <v>292</v>
      </c>
      <c r="J43" s="4" t="s">
        <v>220</v>
      </c>
      <c r="K43" s="4" t="s">
        <v>239</v>
      </c>
      <c r="L43" s="4" t="s">
        <v>1</v>
      </c>
      <c r="M43" s="4">
        <v>944</v>
      </c>
      <c r="N43" s="4" t="s">
        <v>3</v>
      </c>
      <c r="O43" s="4" t="s">
        <v>326</v>
      </c>
      <c r="P43" s="4" t="s">
        <v>213</v>
      </c>
      <c r="Q43" s="4" t="s">
        <v>240</v>
      </c>
      <c r="R43" s="6">
        <v>0</v>
      </c>
      <c r="S43" s="6">
        <v>4.8000000000000001E-2</v>
      </c>
      <c r="T43" s="6">
        <v>-4.8000000000000001E-2</v>
      </c>
      <c r="U43" s="7">
        <v>0</v>
      </c>
      <c r="V43" s="7">
        <v>0.1481386488816</v>
      </c>
      <c r="W43" s="7">
        <v>-0.1481386488816</v>
      </c>
    </row>
    <row r="44" spans="1:23">
      <c r="A44" s="8" t="s">
        <v>242</v>
      </c>
      <c r="B44" s="4">
        <v>115</v>
      </c>
      <c r="C44" s="4" t="s">
        <v>36</v>
      </c>
      <c r="D44" s="4" t="s">
        <v>222</v>
      </c>
      <c r="E44" s="4" t="s">
        <v>238</v>
      </c>
      <c r="F44" s="5">
        <v>695</v>
      </c>
      <c r="G44" s="4" t="s">
        <v>28</v>
      </c>
      <c r="H44" s="4" t="s">
        <v>307</v>
      </c>
      <c r="I44" s="4" t="s">
        <v>292</v>
      </c>
      <c r="J44" s="4" t="s">
        <v>220</v>
      </c>
      <c r="K44" s="4" t="s">
        <v>239</v>
      </c>
      <c r="L44" s="4" t="s">
        <v>1</v>
      </c>
      <c r="M44" s="4">
        <v>944</v>
      </c>
      <c r="N44" s="4" t="s">
        <v>3</v>
      </c>
      <c r="O44" s="4" t="s">
        <v>326</v>
      </c>
      <c r="P44" s="4" t="s">
        <v>213</v>
      </c>
      <c r="Q44" s="4" t="s">
        <v>240</v>
      </c>
      <c r="R44" s="6">
        <v>0</v>
      </c>
      <c r="S44" s="6">
        <v>0.16200000000000001</v>
      </c>
      <c r="T44" s="6">
        <v>-0.16200000000000001</v>
      </c>
      <c r="U44" s="7">
        <v>0</v>
      </c>
      <c r="V44" s="7">
        <v>0.49996793997540001</v>
      </c>
      <c r="W44" s="7">
        <v>-0.49996793997540001</v>
      </c>
    </row>
    <row r="45" spans="1:23">
      <c r="A45" s="8" t="s">
        <v>242</v>
      </c>
      <c r="B45" s="4">
        <v>115</v>
      </c>
      <c r="C45" s="4" t="s">
        <v>36</v>
      </c>
      <c r="D45" s="4" t="s">
        <v>222</v>
      </c>
      <c r="E45" s="4" t="s">
        <v>238</v>
      </c>
      <c r="F45" s="5">
        <v>695</v>
      </c>
      <c r="G45" s="4" t="s">
        <v>28</v>
      </c>
      <c r="H45" s="4" t="s">
        <v>307</v>
      </c>
      <c r="I45" s="4" t="s">
        <v>292</v>
      </c>
      <c r="J45" s="4" t="s">
        <v>220</v>
      </c>
      <c r="K45" s="4" t="s">
        <v>239</v>
      </c>
      <c r="L45" s="4" t="s">
        <v>1</v>
      </c>
      <c r="M45" s="4">
        <v>15633</v>
      </c>
      <c r="N45" s="4" t="s">
        <v>11</v>
      </c>
      <c r="O45" s="4" t="s">
        <v>328</v>
      </c>
      <c r="P45" s="4" t="s">
        <v>213</v>
      </c>
      <c r="Q45" s="4" t="s">
        <v>241</v>
      </c>
      <c r="R45" s="6">
        <v>0.192</v>
      </c>
      <c r="S45" s="6">
        <v>0.21</v>
      </c>
      <c r="T45" s="6">
        <v>-1.7999999999999999E-2</v>
      </c>
      <c r="U45" s="7">
        <v>0.5925545955264</v>
      </c>
      <c r="V45" s="7">
        <v>0.64810658885700001</v>
      </c>
      <c r="W45" s="7">
        <v>-5.55519933306E-2</v>
      </c>
    </row>
    <row r="46" spans="1:23">
      <c r="A46" s="8" t="s">
        <v>242</v>
      </c>
      <c r="B46" s="4">
        <v>300</v>
      </c>
      <c r="C46" s="4" t="s">
        <v>24</v>
      </c>
      <c r="D46" s="4" t="s">
        <v>222</v>
      </c>
      <c r="E46" s="4" t="s">
        <v>238</v>
      </c>
      <c r="F46" s="5">
        <v>695</v>
      </c>
      <c r="G46" s="4" t="s">
        <v>28</v>
      </c>
      <c r="H46" s="4" t="s">
        <v>307</v>
      </c>
      <c r="I46" s="4" t="s">
        <v>292</v>
      </c>
      <c r="J46" s="4" t="s">
        <v>220</v>
      </c>
      <c r="K46" s="4" t="s">
        <v>239</v>
      </c>
      <c r="L46" s="4" t="s">
        <v>1</v>
      </c>
      <c r="M46" s="4">
        <v>944</v>
      </c>
      <c r="N46" s="4" t="s">
        <v>3</v>
      </c>
      <c r="O46" s="4" t="s">
        <v>326</v>
      </c>
      <c r="P46" s="4" t="s">
        <v>213</v>
      </c>
      <c r="Q46" s="4" t="s">
        <v>240</v>
      </c>
      <c r="R46" s="6">
        <v>1.7999999999999999E-2</v>
      </c>
      <c r="S46" s="6">
        <v>1.7999999999999999E-2</v>
      </c>
      <c r="T46" s="6">
        <v>0</v>
      </c>
      <c r="U46" s="7">
        <v>5.55519933306E-2</v>
      </c>
      <c r="V46" s="7">
        <v>5.55519933306E-2</v>
      </c>
      <c r="W46" s="7">
        <v>0</v>
      </c>
    </row>
    <row r="47" spans="1:23">
      <c r="A47" s="8" t="s">
        <v>242</v>
      </c>
      <c r="B47" s="4">
        <v>501</v>
      </c>
      <c r="C47" s="4" t="s">
        <v>25</v>
      </c>
      <c r="D47" s="4" t="s">
        <v>219</v>
      </c>
      <c r="E47" s="4" t="s">
        <v>239</v>
      </c>
      <c r="F47" s="5">
        <v>695</v>
      </c>
      <c r="G47" s="4" t="s">
        <v>28</v>
      </c>
      <c r="H47" s="4" t="s">
        <v>307</v>
      </c>
      <c r="I47" s="4" t="s">
        <v>292</v>
      </c>
      <c r="J47" s="4" t="s">
        <v>220</v>
      </c>
      <c r="K47" s="4" t="s">
        <v>239</v>
      </c>
      <c r="L47" s="4" t="s">
        <v>1</v>
      </c>
      <c r="M47" s="4">
        <v>944</v>
      </c>
      <c r="N47" s="4" t="s">
        <v>3</v>
      </c>
      <c r="O47" s="4" t="s">
        <v>326</v>
      </c>
      <c r="P47" s="4" t="s">
        <v>213</v>
      </c>
      <c r="Q47" s="4" t="s">
        <v>240</v>
      </c>
      <c r="R47" s="6">
        <v>825.94500000000005</v>
      </c>
      <c r="S47" s="6">
        <v>864.27700000000004</v>
      </c>
      <c r="T47" s="6">
        <v>-38.332000000000001</v>
      </c>
      <c r="U47" s="7">
        <v>2549.0495073023599</v>
      </c>
      <c r="V47" s="7">
        <v>2667.3505633217201</v>
      </c>
      <c r="W47" s="7">
        <v>-118.301056019364</v>
      </c>
    </row>
    <row r="48" spans="1:23">
      <c r="A48" s="8" t="s">
        <v>242</v>
      </c>
      <c r="B48" s="4">
        <v>110</v>
      </c>
      <c r="C48" s="4" t="s">
        <v>23</v>
      </c>
      <c r="D48" s="4" t="s">
        <v>219</v>
      </c>
      <c r="E48" s="4" t="s">
        <v>239</v>
      </c>
      <c r="F48" s="5">
        <v>935</v>
      </c>
      <c r="G48" s="4" t="s">
        <v>37</v>
      </c>
      <c r="H48" s="4" t="s">
        <v>308</v>
      </c>
      <c r="I48" s="4" t="s">
        <v>293</v>
      </c>
      <c r="J48" s="4" t="s">
        <v>220</v>
      </c>
      <c r="K48" s="4" t="s">
        <v>239</v>
      </c>
      <c r="L48" s="4" t="s">
        <v>1</v>
      </c>
      <c r="M48" s="4">
        <v>944</v>
      </c>
      <c r="N48" s="4" t="s">
        <v>3</v>
      </c>
      <c r="O48" s="4" t="s">
        <v>326</v>
      </c>
      <c r="P48" s="4" t="s">
        <v>213</v>
      </c>
      <c r="Q48" s="4" t="s">
        <v>240</v>
      </c>
      <c r="R48" s="6">
        <v>864</v>
      </c>
      <c r="S48" s="6">
        <v>864</v>
      </c>
      <c r="T48" s="6">
        <v>0</v>
      </c>
      <c r="U48" s="7">
        <v>1536.6325406399999</v>
      </c>
      <c r="V48" s="7">
        <v>1536.6325406399999</v>
      </c>
      <c r="W48" s="7">
        <v>0</v>
      </c>
    </row>
    <row r="49" spans="1:23">
      <c r="A49" s="8" t="s">
        <v>242</v>
      </c>
      <c r="B49" s="4">
        <v>16</v>
      </c>
      <c r="C49" s="4" t="s">
        <v>4</v>
      </c>
      <c r="D49" s="4" t="s">
        <v>219</v>
      </c>
      <c r="E49" s="4" t="s">
        <v>239</v>
      </c>
      <c r="F49" s="5">
        <v>937</v>
      </c>
      <c r="G49" s="4" t="s">
        <v>38</v>
      </c>
      <c r="H49" s="4" t="s">
        <v>309</v>
      </c>
      <c r="I49" s="4" t="s">
        <v>294</v>
      </c>
      <c r="J49" s="4" t="s">
        <v>220</v>
      </c>
      <c r="K49" s="4" t="s">
        <v>239</v>
      </c>
      <c r="L49" s="4" t="s">
        <v>39</v>
      </c>
      <c r="M49" s="4">
        <v>572</v>
      </c>
      <c r="N49" s="4" t="s">
        <v>40</v>
      </c>
      <c r="O49" s="4" t="s">
        <v>334</v>
      </c>
      <c r="P49" s="4" t="s">
        <v>214</v>
      </c>
      <c r="Q49" s="4" t="s">
        <v>241</v>
      </c>
      <c r="R49" s="6">
        <v>244.15700000000001</v>
      </c>
      <c r="S49" s="6">
        <v>185.97980000000001</v>
      </c>
      <c r="T49" s="6">
        <v>58.177199999999999</v>
      </c>
      <c r="U49" s="7">
        <v>428.31035357887998</v>
      </c>
      <c r="V49" s="7">
        <v>326.25349220595501</v>
      </c>
      <c r="W49" s="7">
        <v>102.056861372925</v>
      </c>
    </row>
    <row r="50" spans="1:23">
      <c r="A50" s="8" t="s">
        <v>242</v>
      </c>
      <c r="B50" s="4">
        <v>16</v>
      </c>
      <c r="C50" s="4" t="s">
        <v>4</v>
      </c>
      <c r="D50" s="4" t="s">
        <v>219</v>
      </c>
      <c r="E50" s="4" t="s">
        <v>239</v>
      </c>
      <c r="F50" s="5">
        <v>937</v>
      </c>
      <c r="G50" s="4" t="s">
        <v>38</v>
      </c>
      <c r="H50" s="4" t="s">
        <v>309</v>
      </c>
      <c r="I50" s="4" t="s">
        <v>294</v>
      </c>
      <c r="J50" s="4" t="s">
        <v>220</v>
      </c>
      <c r="K50" s="4" t="s">
        <v>239</v>
      </c>
      <c r="L50" s="4" t="s">
        <v>39</v>
      </c>
      <c r="M50" s="4">
        <v>613</v>
      </c>
      <c r="N50" s="4" t="s">
        <v>41</v>
      </c>
      <c r="O50" s="4" t="s">
        <v>335</v>
      </c>
      <c r="P50" s="4" t="s">
        <v>214</v>
      </c>
      <c r="Q50" s="4" t="s">
        <v>241</v>
      </c>
      <c r="R50" s="6">
        <v>91.811000000000007</v>
      </c>
      <c r="S50" s="6">
        <v>69.934799999999996</v>
      </c>
      <c r="T50" s="6">
        <v>21.876200000000001</v>
      </c>
      <c r="U50" s="7">
        <v>161.05867074231099</v>
      </c>
      <c r="V50" s="7">
        <v>122.682531794985</v>
      </c>
      <c r="W50" s="7">
        <v>38.376138947326098</v>
      </c>
    </row>
    <row r="51" spans="1:23">
      <c r="A51" s="8" t="s">
        <v>242</v>
      </c>
      <c r="B51" s="4">
        <v>16</v>
      </c>
      <c r="C51" s="4" t="s">
        <v>4</v>
      </c>
      <c r="D51" s="4" t="s">
        <v>219</v>
      </c>
      <c r="E51" s="4" t="s">
        <v>239</v>
      </c>
      <c r="F51" s="5">
        <v>937</v>
      </c>
      <c r="G51" s="4" t="s">
        <v>38</v>
      </c>
      <c r="H51" s="4" t="s">
        <v>309</v>
      </c>
      <c r="I51" s="4" t="s">
        <v>294</v>
      </c>
      <c r="J51" s="4" t="s">
        <v>220</v>
      </c>
      <c r="K51" s="4" t="s">
        <v>239</v>
      </c>
      <c r="L51" s="4" t="s">
        <v>39</v>
      </c>
      <c r="M51" s="4">
        <v>614</v>
      </c>
      <c r="N51" s="4" t="s">
        <v>42</v>
      </c>
      <c r="O51" s="4" t="s">
        <v>336</v>
      </c>
      <c r="P51" s="4" t="s">
        <v>214</v>
      </c>
      <c r="Q51" s="4" t="s">
        <v>241</v>
      </c>
      <c r="R51" s="6">
        <v>31.975000000000001</v>
      </c>
      <c r="S51" s="6">
        <v>24.355799999999999</v>
      </c>
      <c r="T51" s="6">
        <v>7.6192000000000002</v>
      </c>
      <c r="U51" s="7">
        <v>56.091873489945698</v>
      </c>
      <c r="V51" s="7">
        <v>42.725956289176601</v>
      </c>
      <c r="W51" s="7">
        <v>13.3659172007692</v>
      </c>
    </row>
    <row r="52" spans="1:23">
      <c r="A52" s="8" t="s">
        <v>242</v>
      </c>
      <c r="B52" s="4">
        <v>16</v>
      </c>
      <c r="C52" s="4" t="s">
        <v>4</v>
      </c>
      <c r="D52" s="4" t="s">
        <v>219</v>
      </c>
      <c r="E52" s="4" t="s">
        <v>239</v>
      </c>
      <c r="F52" s="5">
        <v>937</v>
      </c>
      <c r="G52" s="4" t="s">
        <v>38</v>
      </c>
      <c r="H52" s="4" t="s">
        <v>309</v>
      </c>
      <c r="I52" s="4" t="s">
        <v>294</v>
      </c>
      <c r="J52" s="4" t="s">
        <v>220</v>
      </c>
      <c r="K52" s="4" t="s">
        <v>239</v>
      </c>
      <c r="L52" s="4" t="s">
        <v>39</v>
      </c>
      <c r="M52" s="4">
        <v>8804</v>
      </c>
      <c r="N52" s="4" t="s">
        <v>43</v>
      </c>
      <c r="O52" s="4" t="s">
        <v>337</v>
      </c>
      <c r="P52" s="4" t="s">
        <v>214</v>
      </c>
      <c r="Q52" s="4" t="s">
        <v>241</v>
      </c>
      <c r="R52" s="6">
        <v>98.918999999999997</v>
      </c>
      <c r="S52" s="6">
        <v>75.349100000000007</v>
      </c>
      <c r="T52" s="6">
        <v>23.569900000000001</v>
      </c>
      <c r="U52" s="7">
        <v>173.52781966386101</v>
      </c>
      <c r="V52" s="7">
        <v>132.18052180707701</v>
      </c>
      <c r="W52" s="7">
        <v>41.347297856784103</v>
      </c>
    </row>
    <row r="53" spans="1:23">
      <c r="A53" s="8" t="s">
        <v>242</v>
      </c>
      <c r="B53" s="4">
        <v>16</v>
      </c>
      <c r="C53" s="4" t="s">
        <v>4</v>
      </c>
      <c r="D53" s="4" t="s">
        <v>219</v>
      </c>
      <c r="E53" s="4" t="s">
        <v>239</v>
      </c>
      <c r="F53" s="5">
        <v>937</v>
      </c>
      <c r="G53" s="4" t="s">
        <v>38</v>
      </c>
      <c r="H53" s="4" t="s">
        <v>309</v>
      </c>
      <c r="I53" s="4" t="s">
        <v>294</v>
      </c>
      <c r="J53" s="4" t="s">
        <v>220</v>
      </c>
      <c r="K53" s="4" t="s">
        <v>239</v>
      </c>
      <c r="L53" s="4" t="s">
        <v>39</v>
      </c>
      <c r="M53" s="4">
        <v>20327</v>
      </c>
      <c r="N53" s="4" t="s">
        <v>44</v>
      </c>
      <c r="O53" s="4" t="s">
        <v>338</v>
      </c>
      <c r="P53" s="4" t="s">
        <v>214</v>
      </c>
      <c r="Q53" s="4" t="s">
        <v>241</v>
      </c>
      <c r="R53" s="6">
        <v>58.582000000000001</v>
      </c>
      <c r="S53" s="6">
        <v>44.623399999999997</v>
      </c>
      <c r="T53" s="6">
        <v>13.958600000000001</v>
      </c>
      <c r="U53" s="7">
        <v>102.766978351462</v>
      </c>
      <c r="V53" s="7">
        <v>78.280222282759794</v>
      </c>
      <c r="W53" s="7">
        <v>24.486756068702299</v>
      </c>
    </row>
    <row r="54" spans="1:23">
      <c r="A54" s="8" t="s">
        <v>242</v>
      </c>
      <c r="B54" s="4">
        <v>16</v>
      </c>
      <c r="C54" s="4" t="s">
        <v>4</v>
      </c>
      <c r="D54" s="4" t="s">
        <v>219</v>
      </c>
      <c r="E54" s="4" t="s">
        <v>239</v>
      </c>
      <c r="F54" s="5">
        <v>937</v>
      </c>
      <c r="G54" s="4" t="s">
        <v>38</v>
      </c>
      <c r="H54" s="4" t="s">
        <v>309</v>
      </c>
      <c r="I54" s="4" t="s">
        <v>294</v>
      </c>
      <c r="J54" s="4" t="s">
        <v>220</v>
      </c>
      <c r="K54" s="4" t="s">
        <v>239</v>
      </c>
      <c r="L54" s="4" t="s">
        <v>39</v>
      </c>
      <c r="M54" s="4">
        <v>30633</v>
      </c>
      <c r="N54" s="4" t="s">
        <v>45</v>
      </c>
      <c r="O54" s="4" t="s">
        <v>339</v>
      </c>
      <c r="P54" s="4" t="s">
        <v>214</v>
      </c>
      <c r="Q54" s="4" t="s">
        <v>241</v>
      </c>
      <c r="R54" s="6">
        <v>3.512</v>
      </c>
      <c r="S54" s="6">
        <v>2.6755</v>
      </c>
      <c r="T54" s="6">
        <v>0.83650000000000002</v>
      </c>
      <c r="U54" s="7">
        <v>6.1608963157682402</v>
      </c>
      <c r="V54" s="7">
        <v>4.6934732610586298</v>
      </c>
      <c r="W54" s="7">
        <v>1.4674230547096001</v>
      </c>
    </row>
    <row r="55" spans="1:23">
      <c r="A55" s="8" t="s">
        <v>242</v>
      </c>
      <c r="B55" s="4">
        <v>16</v>
      </c>
      <c r="C55" s="4" t="s">
        <v>4</v>
      </c>
      <c r="D55" s="4" t="s">
        <v>219</v>
      </c>
      <c r="E55" s="4" t="s">
        <v>239</v>
      </c>
      <c r="F55" s="5">
        <v>937</v>
      </c>
      <c r="G55" s="4" t="s">
        <v>38</v>
      </c>
      <c r="H55" s="4" t="s">
        <v>309</v>
      </c>
      <c r="I55" s="4" t="s">
        <v>294</v>
      </c>
      <c r="J55" s="4" t="s">
        <v>220</v>
      </c>
      <c r="K55" s="4" t="s">
        <v>239</v>
      </c>
      <c r="L55" s="4" t="s">
        <v>39</v>
      </c>
      <c r="M55" s="4">
        <v>89220</v>
      </c>
      <c r="N55" s="4" t="s">
        <v>46</v>
      </c>
      <c r="O55" s="4" t="s">
        <v>340</v>
      </c>
      <c r="P55" s="4" t="s">
        <v>214</v>
      </c>
      <c r="Q55" s="4" t="s">
        <v>241</v>
      </c>
      <c r="R55" s="6">
        <v>1.768</v>
      </c>
      <c r="S55" s="6">
        <v>1.3466</v>
      </c>
      <c r="T55" s="6">
        <v>0.4214</v>
      </c>
      <c r="U55" s="7">
        <v>3.1014990564573601</v>
      </c>
      <c r="V55" s="7">
        <v>2.3622616682270801</v>
      </c>
      <c r="W55" s="7">
        <v>0.73923738823027796</v>
      </c>
    </row>
    <row r="56" spans="1:23">
      <c r="A56" s="8" t="s">
        <v>242</v>
      </c>
      <c r="B56" s="4">
        <v>17</v>
      </c>
      <c r="C56" s="4" t="s">
        <v>5</v>
      </c>
      <c r="D56" s="4" t="s">
        <v>219</v>
      </c>
      <c r="E56" s="4" t="s">
        <v>238</v>
      </c>
      <c r="F56" s="5">
        <v>937</v>
      </c>
      <c r="G56" s="4" t="s">
        <v>38</v>
      </c>
      <c r="H56" s="4" t="s">
        <v>309</v>
      </c>
      <c r="I56" s="4" t="s">
        <v>294</v>
      </c>
      <c r="J56" s="4" t="s">
        <v>220</v>
      </c>
      <c r="K56" s="4" t="s">
        <v>239</v>
      </c>
      <c r="L56" s="4" t="s">
        <v>39</v>
      </c>
      <c r="M56" s="4">
        <v>629</v>
      </c>
      <c r="N56" s="4" t="s">
        <v>47</v>
      </c>
      <c r="O56" s="4" t="s">
        <v>341</v>
      </c>
      <c r="P56" s="4" t="s">
        <v>214</v>
      </c>
      <c r="Q56" s="4" t="s">
        <v>241</v>
      </c>
      <c r="R56" s="6">
        <v>18.942</v>
      </c>
      <c r="S56" s="6">
        <v>18.968800000000002</v>
      </c>
      <c r="T56" s="6">
        <v>-2.68000000000015E-2</v>
      </c>
      <c r="U56" s="7">
        <v>33.228843397859301</v>
      </c>
      <c r="V56" s="7">
        <v>33.275857071339601</v>
      </c>
      <c r="W56" s="7">
        <v>-4.7013673480238598E-2</v>
      </c>
    </row>
    <row r="57" spans="1:23">
      <c r="A57" s="8" t="s">
        <v>242</v>
      </c>
      <c r="B57" s="4">
        <v>17</v>
      </c>
      <c r="C57" s="4" t="s">
        <v>5</v>
      </c>
      <c r="D57" s="4" t="s">
        <v>219</v>
      </c>
      <c r="E57" s="4" t="s">
        <v>238</v>
      </c>
      <c r="F57" s="5">
        <v>937</v>
      </c>
      <c r="G57" s="4" t="s">
        <v>38</v>
      </c>
      <c r="H57" s="4" t="s">
        <v>309</v>
      </c>
      <c r="I57" s="4" t="s">
        <v>294</v>
      </c>
      <c r="J57" s="4" t="s">
        <v>220</v>
      </c>
      <c r="K57" s="4" t="s">
        <v>239</v>
      </c>
      <c r="L57" s="4" t="s">
        <v>39</v>
      </c>
      <c r="M57" s="4">
        <v>1035</v>
      </c>
      <c r="N57" s="4" t="s">
        <v>48</v>
      </c>
      <c r="O57" s="4" t="s">
        <v>342</v>
      </c>
      <c r="P57" s="4" t="s">
        <v>214</v>
      </c>
      <c r="Q57" s="4" t="s">
        <v>241</v>
      </c>
      <c r="R57" s="6">
        <v>12.112</v>
      </c>
      <c r="S57" s="6">
        <v>12.1295</v>
      </c>
      <c r="T57" s="6">
        <v>-1.7500000000000099E-2</v>
      </c>
      <c r="U57" s="7">
        <v>21.2473736265902</v>
      </c>
      <c r="V57" s="7">
        <v>21.2780728536762</v>
      </c>
      <c r="W57" s="7">
        <v>-3.0699227085975101E-2</v>
      </c>
    </row>
    <row r="58" spans="1:23">
      <c r="A58" s="8" t="s">
        <v>242</v>
      </c>
      <c r="B58" s="4">
        <v>17</v>
      </c>
      <c r="C58" s="4" t="s">
        <v>5</v>
      </c>
      <c r="D58" s="4" t="s">
        <v>219</v>
      </c>
      <c r="E58" s="4" t="s">
        <v>238</v>
      </c>
      <c r="F58" s="5">
        <v>937</v>
      </c>
      <c r="G58" s="4" t="s">
        <v>38</v>
      </c>
      <c r="H58" s="4" t="s">
        <v>309</v>
      </c>
      <c r="I58" s="4" t="s">
        <v>294</v>
      </c>
      <c r="J58" s="4" t="s">
        <v>220</v>
      </c>
      <c r="K58" s="4" t="s">
        <v>239</v>
      </c>
      <c r="L58" s="4" t="s">
        <v>39</v>
      </c>
      <c r="M58" s="4">
        <v>20108</v>
      </c>
      <c r="N58" s="4" t="s">
        <v>49</v>
      </c>
      <c r="O58" s="4" t="s">
        <v>343</v>
      </c>
      <c r="P58" s="4" t="s">
        <v>214</v>
      </c>
      <c r="Q58" s="4" t="s">
        <v>241</v>
      </c>
      <c r="R58" s="6">
        <v>0.224</v>
      </c>
      <c r="S58" s="6">
        <v>0.22439999999999999</v>
      </c>
      <c r="T58" s="6">
        <v>-3.9999999999998397E-4</v>
      </c>
      <c r="U58" s="7">
        <v>0.39295010670047997</v>
      </c>
      <c r="V58" s="7">
        <v>0.39365180331958799</v>
      </c>
      <c r="W58" s="7">
        <v>-7.0169661910797097E-4</v>
      </c>
    </row>
    <row r="59" spans="1:23">
      <c r="A59" s="8" t="s">
        <v>242</v>
      </c>
      <c r="B59" s="4">
        <v>17</v>
      </c>
      <c r="C59" s="4" t="s">
        <v>5</v>
      </c>
      <c r="D59" s="4" t="s">
        <v>219</v>
      </c>
      <c r="E59" s="4" t="s">
        <v>238</v>
      </c>
      <c r="F59" s="5">
        <v>937</v>
      </c>
      <c r="G59" s="4" t="s">
        <v>38</v>
      </c>
      <c r="H59" s="4" t="s">
        <v>309</v>
      </c>
      <c r="I59" s="4" t="s">
        <v>294</v>
      </c>
      <c r="J59" s="4" t="s">
        <v>220</v>
      </c>
      <c r="K59" s="4" t="s">
        <v>239</v>
      </c>
      <c r="L59" s="4" t="s">
        <v>39</v>
      </c>
      <c r="M59" s="4">
        <v>22612</v>
      </c>
      <c r="N59" s="4" t="s">
        <v>50</v>
      </c>
      <c r="O59" s="4" t="s">
        <v>344</v>
      </c>
      <c r="P59" s="4" t="s">
        <v>214</v>
      </c>
      <c r="Q59" s="4" t="s">
        <v>241</v>
      </c>
      <c r="R59" s="6">
        <v>0.52200000000000002</v>
      </c>
      <c r="S59" s="6">
        <v>0.52290000000000003</v>
      </c>
      <c r="T59" s="6">
        <v>-9.0000000000001201E-4</v>
      </c>
      <c r="U59" s="7">
        <v>0.91571408793594</v>
      </c>
      <c r="V59" s="7">
        <v>0.91729290532893304</v>
      </c>
      <c r="W59" s="7">
        <v>-1.57881739299302E-3</v>
      </c>
    </row>
    <row r="60" spans="1:23">
      <c r="A60" s="8" t="s">
        <v>242</v>
      </c>
      <c r="B60" s="4">
        <v>34</v>
      </c>
      <c r="C60" s="4" t="s">
        <v>51</v>
      </c>
      <c r="D60" s="4" t="s">
        <v>222</v>
      </c>
      <c r="E60" s="4" t="s">
        <v>238</v>
      </c>
      <c r="F60" s="5">
        <v>937</v>
      </c>
      <c r="G60" s="4" t="s">
        <v>38</v>
      </c>
      <c r="H60" s="4" t="s">
        <v>309</v>
      </c>
      <c r="I60" s="4" t="s">
        <v>294</v>
      </c>
      <c r="J60" s="4" t="s">
        <v>220</v>
      </c>
      <c r="K60" s="4" t="s">
        <v>239</v>
      </c>
      <c r="L60" s="4" t="s">
        <v>39</v>
      </c>
      <c r="M60" s="4">
        <v>944</v>
      </c>
      <c r="N60" s="4" t="s">
        <v>3</v>
      </c>
      <c r="O60" s="4" t="s">
        <v>326</v>
      </c>
      <c r="P60" s="4" t="s">
        <v>213</v>
      </c>
      <c r="Q60" s="4" t="s">
        <v>240</v>
      </c>
      <c r="R60" s="6">
        <v>17</v>
      </c>
      <c r="S60" s="6">
        <v>17</v>
      </c>
      <c r="T60" s="6">
        <v>0</v>
      </c>
      <c r="U60" s="7">
        <v>29.82210631209</v>
      </c>
      <c r="V60" s="7">
        <v>29.82210631209</v>
      </c>
      <c r="W60" s="7">
        <v>0</v>
      </c>
    </row>
    <row r="61" spans="1:23">
      <c r="A61" s="8" t="s">
        <v>242</v>
      </c>
      <c r="B61" s="4">
        <v>56</v>
      </c>
      <c r="C61" s="4" t="s">
        <v>13</v>
      </c>
      <c r="D61" s="4" t="s">
        <v>219</v>
      </c>
      <c r="E61" s="4" t="s">
        <v>239</v>
      </c>
      <c r="F61" s="5">
        <v>937</v>
      </c>
      <c r="G61" s="4" t="s">
        <v>38</v>
      </c>
      <c r="H61" s="4" t="s">
        <v>309</v>
      </c>
      <c r="I61" s="4" t="s">
        <v>294</v>
      </c>
      <c r="J61" s="4" t="s">
        <v>220</v>
      </c>
      <c r="K61" s="4" t="s">
        <v>239</v>
      </c>
      <c r="L61" s="4" t="s">
        <v>39</v>
      </c>
      <c r="M61" s="4">
        <v>11377</v>
      </c>
      <c r="N61" s="4" t="s">
        <v>52</v>
      </c>
      <c r="O61" s="4" t="s">
        <v>345</v>
      </c>
      <c r="P61" s="4" t="s">
        <v>214</v>
      </c>
      <c r="Q61" s="4" t="s">
        <v>241</v>
      </c>
      <c r="R61" s="6">
        <v>0</v>
      </c>
      <c r="S61" s="6">
        <v>0.40660000000000002</v>
      </c>
      <c r="T61" s="6">
        <v>-0.40660000000000002</v>
      </c>
      <c r="U61" s="7">
        <v>0</v>
      </c>
      <c r="V61" s="7">
        <v>0.71327461332328201</v>
      </c>
      <c r="W61" s="7">
        <v>-0.71327461332328201</v>
      </c>
    </row>
    <row r="62" spans="1:23">
      <c r="A62" s="8" t="s">
        <v>242</v>
      </c>
      <c r="B62" s="4">
        <v>56</v>
      </c>
      <c r="C62" s="4" t="s">
        <v>13</v>
      </c>
      <c r="D62" s="4" t="s">
        <v>219</v>
      </c>
      <c r="E62" s="4" t="s">
        <v>239</v>
      </c>
      <c r="F62" s="5">
        <v>937</v>
      </c>
      <c r="G62" s="4" t="s">
        <v>38</v>
      </c>
      <c r="H62" s="4" t="s">
        <v>309</v>
      </c>
      <c r="I62" s="4" t="s">
        <v>294</v>
      </c>
      <c r="J62" s="4" t="s">
        <v>220</v>
      </c>
      <c r="K62" s="4" t="s">
        <v>239</v>
      </c>
      <c r="L62" s="4" t="s">
        <v>39</v>
      </c>
      <c r="M62" s="4">
        <v>11381</v>
      </c>
      <c r="N62" s="4" t="s">
        <v>53</v>
      </c>
      <c r="O62" s="4" t="s">
        <v>346</v>
      </c>
      <c r="P62" s="4" t="s">
        <v>214</v>
      </c>
      <c r="Q62" s="4" t="s">
        <v>241</v>
      </c>
      <c r="R62" s="6">
        <v>0</v>
      </c>
      <c r="S62" s="6">
        <v>0.45</v>
      </c>
      <c r="T62" s="6">
        <v>-0.45</v>
      </c>
      <c r="U62" s="7">
        <v>0</v>
      </c>
      <c r="V62" s="7">
        <v>0.78940869649650003</v>
      </c>
      <c r="W62" s="7">
        <v>-0.78940869649650003</v>
      </c>
    </row>
    <row r="63" spans="1:23">
      <c r="A63" s="8" t="s">
        <v>242</v>
      </c>
      <c r="B63" s="4">
        <v>56</v>
      </c>
      <c r="C63" s="4" t="s">
        <v>13</v>
      </c>
      <c r="D63" s="4" t="s">
        <v>219</v>
      </c>
      <c r="E63" s="4" t="s">
        <v>239</v>
      </c>
      <c r="F63" s="5">
        <v>937</v>
      </c>
      <c r="G63" s="4" t="s">
        <v>38</v>
      </c>
      <c r="H63" s="4" t="s">
        <v>309</v>
      </c>
      <c r="I63" s="4" t="s">
        <v>294</v>
      </c>
      <c r="J63" s="4" t="s">
        <v>220</v>
      </c>
      <c r="K63" s="4" t="s">
        <v>239</v>
      </c>
      <c r="L63" s="4" t="s">
        <v>39</v>
      </c>
      <c r="M63" s="4">
        <v>76326</v>
      </c>
      <c r="N63" s="4" t="s">
        <v>54</v>
      </c>
      <c r="O63" s="4" t="s">
        <v>347</v>
      </c>
      <c r="P63" s="4" t="s">
        <v>214</v>
      </c>
      <c r="Q63" s="4" t="s">
        <v>241</v>
      </c>
      <c r="R63" s="6">
        <v>0</v>
      </c>
      <c r="S63" s="6">
        <v>3.6799999999999999E-2</v>
      </c>
      <c r="T63" s="6">
        <v>-3.6799999999999999E-2</v>
      </c>
      <c r="U63" s="7">
        <v>0</v>
      </c>
      <c r="V63" s="7">
        <v>6.4556088957936006E-2</v>
      </c>
      <c r="W63" s="7">
        <v>-6.4556088957936006E-2</v>
      </c>
    </row>
    <row r="64" spans="1:23">
      <c r="A64" s="8" t="s">
        <v>242</v>
      </c>
      <c r="B64" s="4">
        <v>56</v>
      </c>
      <c r="C64" s="4" t="s">
        <v>13</v>
      </c>
      <c r="D64" s="4" t="s">
        <v>219</v>
      </c>
      <c r="E64" s="4" t="s">
        <v>239</v>
      </c>
      <c r="F64" s="5">
        <v>937</v>
      </c>
      <c r="G64" s="4" t="s">
        <v>38</v>
      </c>
      <c r="H64" s="4" t="s">
        <v>309</v>
      </c>
      <c r="I64" s="4" t="s">
        <v>294</v>
      </c>
      <c r="J64" s="4" t="s">
        <v>220</v>
      </c>
      <c r="K64" s="4" t="s">
        <v>239</v>
      </c>
      <c r="L64" s="4" t="s">
        <v>39</v>
      </c>
      <c r="M64" s="4">
        <v>88545</v>
      </c>
      <c r="N64" s="4" t="s">
        <v>55</v>
      </c>
      <c r="O64" s="4" t="s">
        <v>348</v>
      </c>
      <c r="P64" s="4" t="s">
        <v>214</v>
      </c>
      <c r="Q64" s="4" t="s">
        <v>241</v>
      </c>
      <c r="R64" s="6">
        <v>0</v>
      </c>
      <c r="S64" s="6">
        <v>9.0800000000000006E-2</v>
      </c>
      <c r="T64" s="6">
        <v>-9.0800000000000006E-2</v>
      </c>
      <c r="U64" s="7">
        <v>0</v>
      </c>
      <c r="V64" s="7">
        <v>0.159285132537516</v>
      </c>
      <c r="W64" s="7">
        <v>-0.159285132537516</v>
      </c>
    </row>
    <row r="65" spans="1:23">
      <c r="A65" s="8" t="s">
        <v>242</v>
      </c>
      <c r="B65" s="4">
        <v>61</v>
      </c>
      <c r="C65" s="4" t="s">
        <v>14</v>
      </c>
      <c r="D65" s="4" t="s">
        <v>219</v>
      </c>
      <c r="E65" s="4" t="s">
        <v>238</v>
      </c>
      <c r="F65" s="5">
        <v>937</v>
      </c>
      <c r="G65" s="4" t="s">
        <v>38</v>
      </c>
      <c r="H65" s="4" t="s">
        <v>309</v>
      </c>
      <c r="I65" s="4" t="s">
        <v>294</v>
      </c>
      <c r="J65" s="4" t="s">
        <v>220</v>
      </c>
      <c r="K65" s="4" t="s">
        <v>239</v>
      </c>
      <c r="L65" s="4" t="s">
        <v>39</v>
      </c>
      <c r="M65" s="4">
        <v>171</v>
      </c>
      <c r="N65" s="4" t="s">
        <v>56</v>
      </c>
      <c r="O65" s="4" t="s">
        <v>349</v>
      </c>
      <c r="P65" s="4" t="s">
        <v>214</v>
      </c>
      <c r="Q65" s="4" t="s">
        <v>241</v>
      </c>
      <c r="R65" s="6">
        <v>3.5999999999999997E-2</v>
      </c>
      <c r="S65" s="6">
        <v>3.5700000000000003E-2</v>
      </c>
      <c r="T65" s="6">
        <v>2.9999999999999499E-4</v>
      </c>
      <c r="U65" s="7">
        <v>6.3152695719720001E-2</v>
      </c>
      <c r="V65" s="7">
        <v>6.2626423255389002E-2</v>
      </c>
      <c r="W65" s="7">
        <v>5.2627246433099102E-4</v>
      </c>
    </row>
    <row r="66" spans="1:23">
      <c r="A66" s="8" t="s">
        <v>242</v>
      </c>
      <c r="B66" s="4">
        <v>61</v>
      </c>
      <c r="C66" s="4" t="s">
        <v>14</v>
      </c>
      <c r="D66" s="4" t="s">
        <v>219</v>
      </c>
      <c r="E66" s="4" t="s">
        <v>238</v>
      </c>
      <c r="F66" s="5">
        <v>937</v>
      </c>
      <c r="G66" s="4" t="s">
        <v>38</v>
      </c>
      <c r="H66" s="4" t="s">
        <v>309</v>
      </c>
      <c r="I66" s="4" t="s">
        <v>294</v>
      </c>
      <c r="J66" s="4" t="s">
        <v>220</v>
      </c>
      <c r="K66" s="4" t="s">
        <v>239</v>
      </c>
      <c r="L66" s="4" t="s">
        <v>39</v>
      </c>
      <c r="M66" s="4">
        <v>174</v>
      </c>
      <c r="N66" s="4" t="s">
        <v>57</v>
      </c>
      <c r="O66" s="4" t="s">
        <v>350</v>
      </c>
      <c r="P66" s="4" t="s">
        <v>214</v>
      </c>
      <c r="Q66" s="4" t="s">
        <v>241</v>
      </c>
      <c r="R66" s="6">
        <v>1.5329999999999999</v>
      </c>
      <c r="S66" s="6">
        <v>1.5327</v>
      </c>
      <c r="T66" s="6">
        <v>2.9999999999996701E-4</v>
      </c>
      <c r="U66" s="7">
        <v>2.68925229273141</v>
      </c>
      <c r="V66" s="7">
        <v>2.68872602026708</v>
      </c>
      <c r="W66" s="7">
        <v>5.2627246433094201E-4</v>
      </c>
    </row>
    <row r="67" spans="1:23">
      <c r="A67" s="8" t="s">
        <v>242</v>
      </c>
      <c r="B67" s="4">
        <v>61</v>
      </c>
      <c r="C67" s="4" t="s">
        <v>14</v>
      </c>
      <c r="D67" s="4" t="s">
        <v>219</v>
      </c>
      <c r="E67" s="4" t="s">
        <v>238</v>
      </c>
      <c r="F67" s="5">
        <v>937</v>
      </c>
      <c r="G67" s="4" t="s">
        <v>38</v>
      </c>
      <c r="H67" s="4" t="s">
        <v>309</v>
      </c>
      <c r="I67" s="4" t="s">
        <v>294</v>
      </c>
      <c r="J67" s="4" t="s">
        <v>220</v>
      </c>
      <c r="K67" s="4" t="s">
        <v>239</v>
      </c>
      <c r="L67" s="4" t="s">
        <v>39</v>
      </c>
      <c r="M67" s="4">
        <v>244</v>
      </c>
      <c r="N67" s="4" t="s">
        <v>58</v>
      </c>
      <c r="O67" s="4" t="s">
        <v>351</v>
      </c>
      <c r="P67" s="4" t="s">
        <v>214</v>
      </c>
      <c r="Q67" s="4" t="s">
        <v>241</v>
      </c>
      <c r="R67" s="6">
        <v>6.1040000000000001</v>
      </c>
      <c r="S67" s="6">
        <v>6.1041999999999996</v>
      </c>
      <c r="T67" s="6">
        <v>-1.9999999999953399E-4</v>
      </c>
      <c r="U67" s="7">
        <v>10.707890407588099</v>
      </c>
      <c r="V67" s="7">
        <v>10.708241255897599</v>
      </c>
      <c r="W67" s="7">
        <v>-3.5084830955318198E-4</v>
      </c>
    </row>
    <row r="68" spans="1:23">
      <c r="A68" s="8" t="s">
        <v>242</v>
      </c>
      <c r="B68" s="4">
        <v>61</v>
      </c>
      <c r="C68" s="4" t="s">
        <v>14</v>
      </c>
      <c r="D68" s="4" t="s">
        <v>219</v>
      </c>
      <c r="E68" s="4" t="s">
        <v>238</v>
      </c>
      <c r="F68" s="5">
        <v>937</v>
      </c>
      <c r="G68" s="4" t="s">
        <v>38</v>
      </c>
      <c r="H68" s="4" t="s">
        <v>309</v>
      </c>
      <c r="I68" s="4" t="s">
        <v>294</v>
      </c>
      <c r="J68" s="4" t="s">
        <v>220</v>
      </c>
      <c r="K68" s="4" t="s">
        <v>239</v>
      </c>
      <c r="L68" s="4" t="s">
        <v>39</v>
      </c>
      <c r="M68" s="4">
        <v>944</v>
      </c>
      <c r="N68" s="4" t="s">
        <v>3</v>
      </c>
      <c r="O68" s="4" t="s">
        <v>326</v>
      </c>
      <c r="P68" s="4" t="s">
        <v>213</v>
      </c>
      <c r="Q68" s="4" t="s">
        <v>240</v>
      </c>
      <c r="R68" s="6">
        <v>18</v>
      </c>
      <c r="S68" s="6">
        <v>18</v>
      </c>
      <c r="T68" s="6">
        <v>0</v>
      </c>
      <c r="U68" s="7">
        <v>31.57634785986</v>
      </c>
      <c r="V68" s="7">
        <v>31.57634785986</v>
      </c>
      <c r="W68" s="7">
        <v>0</v>
      </c>
    </row>
    <row r="69" spans="1:23">
      <c r="A69" s="8" t="s">
        <v>242</v>
      </c>
      <c r="B69" s="4">
        <v>61</v>
      </c>
      <c r="C69" s="4" t="s">
        <v>14</v>
      </c>
      <c r="D69" s="4" t="s">
        <v>219</v>
      </c>
      <c r="E69" s="4" t="s">
        <v>238</v>
      </c>
      <c r="F69" s="5">
        <v>937</v>
      </c>
      <c r="G69" s="4" t="s">
        <v>38</v>
      </c>
      <c r="H69" s="4" t="s">
        <v>309</v>
      </c>
      <c r="I69" s="4" t="s">
        <v>294</v>
      </c>
      <c r="J69" s="4" t="s">
        <v>220</v>
      </c>
      <c r="K69" s="4" t="s">
        <v>239</v>
      </c>
      <c r="L69" s="4" t="s">
        <v>39</v>
      </c>
      <c r="M69" s="4">
        <v>20200</v>
      </c>
      <c r="N69" s="4" t="s">
        <v>59</v>
      </c>
      <c r="O69" s="4" t="s">
        <v>352</v>
      </c>
      <c r="P69" s="4" t="s">
        <v>214</v>
      </c>
      <c r="Q69" s="4" t="s">
        <v>241</v>
      </c>
      <c r="R69" s="6">
        <v>0.83899999999999997</v>
      </c>
      <c r="S69" s="6">
        <v>0.83899999999999997</v>
      </c>
      <c r="T69" s="6">
        <v>0</v>
      </c>
      <c r="U69" s="7">
        <v>1.47180865857903</v>
      </c>
      <c r="V69" s="7">
        <v>1.47180865857903</v>
      </c>
      <c r="W69" s="7">
        <v>0</v>
      </c>
    </row>
    <row r="70" spans="1:23">
      <c r="A70" s="8" t="s">
        <v>242</v>
      </c>
      <c r="B70" s="4">
        <v>61</v>
      </c>
      <c r="C70" s="4" t="s">
        <v>14</v>
      </c>
      <c r="D70" s="4" t="s">
        <v>219</v>
      </c>
      <c r="E70" s="4" t="s">
        <v>238</v>
      </c>
      <c r="F70" s="5">
        <v>937</v>
      </c>
      <c r="G70" s="4" t="s">
        <v>38</v>
      </c>
      <c r="H70" s="4" t="s">
        <v>309</v>
      </c>
      <c r="I70" s="4" t="s">
        <v>294</v>
      </c>
      <c r="J70" s="4" t="s">
        <v>220</v>
      </c>
      <c r="K70" s="4" t="s">
        <v>239</v>
      </c>
      <c r="L70" s="4" t="s">
        <v>39</v>
      </c>
      <c r="M70" s="4">
        <v>63581</v>
      </c>
      <c r="N70" s="4" t="s">
        <v>60</v>
      </c>
      <c r="O70" s="4" t="s">
        <v>353</v>
      </c>
      <c r="P70" s="4" t="s">
        <v>214</v>
      </c>
      <c r="Q70" s="4" t="s">
        <v>241</v>
      </c>
      <c r="R70" s="6">
        <v>5.851</v>
      </c>
      <c r="S70" s="6">
        <v>5.851</v>
      </c>
      <c r="T70" s="6">
        <v>0</v>
      </c>
      <c r="U70" s="7">
        <v>10.264067296002301</v>
      </c>
      <c r="V70" s="7">
        <v>10.264067296002301</v>
      </c>
      <c r="W70" s="7">
        <v>0</v>
      </c>
    </row>
    <row r="71" spans="1:23">
      <c r="A71" s="8" t="s">
        <v>242</v>
      </c>
      <c r="B71" s="4">
        <v>61</v>
      </c>
      <c r="C71" s="4" t="s">
        <v>14</v>
      </c>
      <c r="D71" s="4" t="s">
        <v>219</v>
      </c>
      <c r="E71" s="4" t="s">
        <v>238</v>
      </c>
      <c r="F71" s="5">
        <v>937</v>
      </c>
      <c r="G71" s="4" t="s">
        <v>38</v>
      </c>
      <c r="H71" s="4" t="s">
        <v>309</v>
      </c>
      <c r="I71" s="4" t="s">
        <v>294</v>
      </c>
      <c r="J71" s="4" t="s">
        <v>220</v>
      </c>
      <c r="K71" s="4" t="s">
        <v>239</v>
      </c>
      <c r="L71" s="4" t="s">
        <v>39</v>
      </c>
      <c r="M71" s="4">
        <v>66214</v>
      </c>
      <c r="N71" s="4" t="s">
        <v>15</v>
      </c>
      <c r="O71" s="4" t="s">
        <v>329</v>
      </c>
      <c r="P71" s="4" t="s">
        <v>214</v>
      </c>
      <c r="Q71" s="4" t="s">
        <v>241</v>
      </c>
      <c r="R71" s="6">
        <v>10.590999999999999</v>
      </c>
      <c r="S71" s="6">
        <v>10.590400000000001</v>
      </c>
      <c r="T71" s="6">
        <v>5.9999999999860198E-4</v>
      </c>
      <c r="U71" s="7">
        <v>18.5791722324321</v>
      </c>
      <c r="V71" s="7">
        <v>18.578119687503399</v>
      </c>
      <c r="W71" s="7">
        <v>1.05254492865955E-3</v>
      </c>
    </row>
    <row r="72" spans="1:23">
      <c r="A72" s="8" t="s">
        <v>242</v>
      </c>
      <c r="B72" s="4">
        <v>61</v>
      </c>
      <c r="C72" s="4" t="s">
        <v>14</v>
      </c>
      <c r="D72" s="4" t="s">
        <v>219</v>
      </c>
      <c r="E72" s="4" t="s">
        <v>238</v>
      </c>
      <c r="F72" s="5">
        <v>937</v>
      </c>
      <c r="G72" s="4" t="s">
        <v>38</v>
      </c>
      <c r="H72" s="4" t="s">
        <v>309</v>
      </c>
      <c r="I72" s="4" t="s">
        <v>294</v>
      </c>
      <c r="J72" s="4" t="s">
        <v>220</v>
      </c>
      <c r="K72" s="4" t="s">
        <v>239</v>
      </c>
      <c r="L72" s="4" t="s">
        <v>39</v>
      </c>
      <c r="M72" s="4">
        <v>66719</v>
      </c>
      <c r="N72" s="4" t="s">
        <v>61</v>
      </c>
      <c r="O72" s="4" t="s">
        <v>354</v>
      </c>
      <c r="P72" s="4" t="s">
        <v>214</v>
      </c>
      <c r="Q72" s="4" t="s">
        <v>241</v>
      </c>
      <c r="R72" s="6">
        <v>2.0739999999999998</v>
      </c>
      <c r="S72" s="6">
        <v>2.0741999999999998</v>
      </c>
      <c r="T72" s="6">
        <v>-1.99999999999978E-4</v>
      </c>
      <c r="U72" s="7">
        <v>3.6382969700749799</v>
      </c>
      <c r="V72" s="7">
        <v>3.6386478183845301</v>
      </c>
      <c r="W72" s="7">
        <v>-3.5084830955396098E-4</v>
      </c>
    </row>
    <row r="73" spans="1:23">
      <c r="A73" s="8" t="s">
        <v>242</v>
      </c>
      <c r="B73" s="4">
        <v>61</v>
      </c>
      <c r="C73" s="4" t="s">
        <v>14</v>
      </c>
      <c r="D73" s="4" t="s">
        <v>219</v>
      </c>
      <c r="E73" s="4" t="s">
        <v>238</v>
      </c>
      <c r="F73" s="5">
        <v>937</v>
      </c>
      <c r="G73" s="4" t="s">
        <v>38</v>
      </c>
      <c r="H73" s="4" t="s">
        <v>309</v>
      </c>
      <c r="I73" s="4" t="s">
        <v>294</v>
      </c>
      <c r="J73" s="4" t="s">
        <v>220</v>
      </c>
      <c r="K73" s="4" t="s">
        <v>239</v>
      </c>
      <c r="L73" s="4" t="s">
        <v>39</v>
      </c>
      <c r="M73" s="4">
        <v>74308</v>
      </c>
      <c r="N73" s="4" t="s">
        <v>62</v>
      </c>
      <c r="O73" s="4" t="s">
        <v>355</v>
      </c>
      <c r="P73" s="4" t="s">
        <v>214</v>
      </c>
      <c r="Q73" s="4" t="s">
        <v>241</v>
      </c>
      <c r="R73" s="6">
        <v>10.805</v>
      </c>
      <c r="S73" s="6">
        <v>10.805400000000001</v>
      </c>
      <c r="T73" s="6">
        <v>-4.0000000000084402E-4</v>
      </c>
      <c r="U73" s="7">
        <v>18.954579923654801</v>
      </c>
      <c r="V73" s="7">
        <v>18.955281620274</v>
      </c>
      <c r="W73" s="7">
        <v>-7.0169661910948105E-4</v>
      </c>
    </row>
    <row r="74" spans="1:23">
      <c r="A74" s="8" t="s">
        <v>242</v>
      </c>
      <c r="B74" s="4">
        <v>61</v>
      </c>
      <c r="C74" s="4" t="s">
        <v>14</v>
      </c>
      <c r="D74" s="4" t="s">
        <v>219</v>
      </c>
      <c r="E74" s="4" t="s">
        <v>238</v>
      </c>
      <c r="F74" s="5">
        <v>937</v>
      </c>
      <c r="G74" s="4" t="s">
        <v>38</v>
      </c>
      <c r="H74" s="4" t="s">
        <v>309</v>
      </c>
      <c r="I74" s="4" t="s">
        <v>294</v>
      </c>
      <c r="J74" s="4" t="s">
        <v>220</v>
      </c>
      <c r="K74" s="4" t="s">
        <v>239</v>
      </c>
      <c r="L74" s="4" t="s">
        <v>39</v>
      </c>
      <c r="M74" s="4">
        <v>85369</v>
      </c>
      <c r="N74" s="4" t="s">
        <v>63</v>
      </c>
      <c r="O74" s="4" t="s">
        <v>356</v>
      </c>
      <c r="P74" s="4" t="s">
        <v>214</v>
      </c>
      <c r="Q74" s="4" t="s">
        <v>241</v>
      </c>
      <c r="R74" s="6">
        <v>4.3600000000000003</v>
      </c>
      <c r="S74" s="6">
        <v>4.3596000000000004</v>
      </c>
      <c r="T74" s="6">
        <v>3.99999999999956E-4</v>
      </c>
      <c r="U74" s="7">
        <v>7.6484931482771996</v>
      </c>
      <c r="V74" s="7">
        <v>7.6477914516580903</v>
      </c>
      <c r="W74" s="7">
        <v>7.0169661910792305E-4</v>
      </c>
    </row>
    <row r="75" spans="1:23">
      <c r="A75" s="8" t="s">
        <v>242</v>
      </c>
      <c r="B75" s="4">
        <v>61</v>
      </c>
      <c r="C75" s="4" t="s">
        <v>14</v>
      </c>
      <c r="D75" s="4" t="s">
        <v>219</v>
      </c>
      <c r="E75" s="4" t="s">
        <v>238</v>
      </c>
      <c r="F75" s="5">
        <v>937</v>
      </c>
      <c r="G75" s="4" t="s">
        <v>38</v>
      </c>
      <c r="H75" s="4" t="s">
        <v>309</v>
      </c>
      <c r="I75" s="4" t="s">
        <v>294</v>
      </c>
      <c r="J75" s="4" t="s">
        <v>220</v>
      </c>
      <c r="K75" s="4" t="s">
        <v>239</v>
      </c>
      <c r="L75" s="4" t="s">
        <v>39</v>
      </c>
      <c r="M75" s="4">
        <v>88221</v>
      </c>
      <c r="N75" s="4" t="s">
        <v>60</v>
      </c>
      <c r="O75" s="4" t="s">
        <v>357</v>
      </c>
      <c r="P75" s="4" t="s">
        <v>214</v>
      </c>
      <c r="Q75" s="4" t="s">
        <v>241</v>
      </c>
      <c r="R75" s="6">
        <v>2.9430000000000001</v>
      </c>
      <c r="S75" s="6">
        <v>2.9426999999999999</v>
      </c>
      <c r="T75" s="6">
        <v>3.00000000000189E-4</v>
      </c>
      <c r="U75" s="7">
        <v>5.1627328750871104</v>
      </c>
      <c r="V75" s="7">
        <v>5.1622066026227804</v>
      </c>
      <c r="W75" s="7">
        <v>5.26272464331332E-4</v>
      </c>
    </row>
    <row r="76" spans="1:23">
      <c r="A76" s="8" t="s">
        <v>242</v>
      </c>
      <c r="B76" s="4">
        <v>61</v>
      </c>
      <c r="C76" s="4" t="s">
        <v>14</v>
      </c>
      <c r="D76" s="4" t="s">
        <v>219</v>
      </c>
      <c r="E76" s="4" t="s">
        <v>238</v>
      </c>
      <c r="F76" s="5">
        <v>937</v>
      </c>
      <c r="G76" s="4" t="s">
        <v>38</v>
      </c>
      <c r="H76" s="4" t="s">
        <v>309</v>
      </c>
      <c r="I76" s="4" t="s">
        <v>294</v>
      </c>
      <c r="J76" s="4" t="s">
        <v>220</v>
      </c>
      <c r="K76" s="4" t="s">
        <v>239</v>
      </c>
      <c r="L76" s="4" t="s">
        <v>39</v>
      </c>
      <c r="M76" s="4">
        <v>88296</v>
      </c>
      <c r="N76" s="4" t="s">
        <v>64</v>
      </c>
      <c r="O76" s="4" t="s">
        <v>358</v>
      </c>
      <c r="P76" s="4" t="s">
        <v>214</v>
      </c>
      <c r="Q76" s="4" t="s">
        <v>241</v>
      </c>
      <c r="R76" s="6">
        <v>4.9009999999999998</v>
      </c>
      <c r="S76" s="6">
        <v>4.9013999999999998</v>
      </c>
      <c r="T76" s="6">
        <v>-3.99999999999956E-4</v>
      </c>
      <c r="U76" s="7">
        <v>8.5975378256207708</v>
      </c>
      <c r="V76" s="7">
        <v>8.5982395222398793</v>
      </c>
      <c r="W76" s="7">
        <v>-7.0169661910792305E-4</v>
      </c>
    </row>
    <row r="77" spans="1:23">
      <c r="A77" s="8" t="s">
        <v>242</v>
      </c>
      <c r="B77" s="4">
        <v>62</v>
      </c>
      <c r="C77" s="4" t="s">
        <v>16</v>
      </c>
      <c r="D77" s="4" t="s">
        <v>219</v>
      </c>
      <c r="E77" s="4" t="s">
        <v>238</v>
      </c>
      <c r="F77" s="5">
        <v>937</v>
      </c>
      <c r="G77" s="4" t="s">
        <v>38</v>
      </c>
      <c r="H77" s="4" t="s">
        <v>309</v>
      </c>
      <c r="I77" s="4" t="s">
        <v>294</v>
      </c>
      <c r="J77" s="4" t="s">
        <v>220</v>
      </c>
      <c r="K77" s="4" t="s">
        <v>239</v>
      </c>
      <c r="L77" s="4" t="s">
        <v>39</v>
      </c>
      <c r="M77" s="4">
        <v>23975</v>
      </c>
      <c r="N77" s="4" t="s">
        <v>65</v>
      </c>
      <c r="O77" s="4" t="s">
        <v>359</v>
      </c>
      <c r="P77" s="4" t="s">
        <v>214</v>
      </c>
      <c r="Q77" s="4" t="s">
        <v>241</v>
      </c>
      <c r="R77" s="6">
        <v>0.67900000000000005</v>
      </c>
      <c r="S77" s="6">
        <v>0.67900000000000005</v>
      </c>
      <c r="T77" s="6">
        <v>0</v>
      </c>
      <c r="U77" s="7">
        <v>1.19113001093583</v>
      </c>
      <c r="V77" s="7">
        <v>1.19113001093583</v>
      </c>
      <c r="W77" s="7">
        <v>0</v>
      </c>
    </row>
    <row r="78" spans="1:23">
      <c r="A78" s="8" t="s">
        <v>242</v>
      </c>
      <c r="B78" s="4">
        <v>62</v>
      </c>
      <c r="C78" s="4" t="s">
        <v>16</v>
      </c>
      <c r="D78" s="4" t="s">
        <v>219</v>
      </c>
      <c r="E78" s="4" t="s">
        <v>238</v>
      </c>
      <c r="F78" s="5">
        <v>937</v>
      </c>
      <c r="G78" s="4" t="s">
        <v>38</v>
      </c>
      <c r="H78" s="4" t="s">
        <v>309</v>
      </c>
      <c r="I78" s="4" t="s">
        <v>294</v>
      </c>
      <c r="J78" s="4" t="s">
        <v>220</v>
      </c>
      <c r="K78" s="4" t="s">
        <v>239</v>
      </c>
      <c r="L78" s="4" t="s">
        <v>39</v>
      </c>
      <c r="M78" s="4">
        <v>74631</v>
      </c>
      <c r="N78" s="4" t="s">
        <v>66</v>
      </c>
      <c r="O78" s="4" t="s">
        <v>360</v>
      </c>
      <c r="P78" s="4" t="s">
        <v>214</v>
      </c>
      <c r="Q78" s="4" t="s">
        <v>241</v>
      </c>
      <c r="R78" s="6">
        <v>142.88800000000001</v>
      </c>
      <c r="S78" s="6">
        <v>126</v>
      </c>
      <c r="T78" s="6">
        <v>16.888000000000002</v>
      </c>
      <c r="U78" s="7">
        <v>250.66006627776</v>
      </c>
      <c r="V78" s="7">
        <v>221.03443501902001</v>
      </c>
      <c r="W78" s="7">
        <v>29.625631258739801</v>
      </c>
    </row>
    <row r="79" spans="1:23">
      <c r="A79" s="8" t="s">
        <v>242</v>
      </c>
      <c r="B79" s="4">
        <v>110</v>
      </c>
      <c r="C79" s="4" t="s">
        <v>23</v>
      </c>
      <c r="D79" s="4" t="s">
        <v>219</v>
      </c>
      <c r="E79" s="4" t="s">
        <v>239</v>
      </c>
      <c r="F79" s="5">
        <v>937</v>
      </c>
      <c r="G79" s="4" t="s">
        <v>38</v>
      </c>
      <c r="H79" s="4" t="s">
        <v>309</v>
      </c>
      <c r="I79" s="4" t="s">
        <v>294</v>
      </c>
      <c r="J79" s="4" t="s">
        <v>220</v>
      </c>
      <c r="K79" s="4" t="s">
        <v>239</v>
      </c>
      <c r="L79" s="4" t="s">
        <v>39</v>
      </c>
      <c r="M79" s="4">
        <v>193</v>
      </c>
      <c r="N79" s="4" t="s">
        <v>67</v>
      </c>
      <c r="O79" s="4" t="s">
        <v>361</v>
      </c>
      <c r="P79" s="4" t="s">
        <v>214</v>
      </c>
      <c r="Q79" s="4" t="s">
        <v>241</v>
      </c>
      <c r="R79" s="6">
        <v>464.39400000000001</v>
      </c>
      <c r="S79" s="6">
        <v>400.16</v>
      </c>
      <c r="T79" s="6">
        <v>64.233999999999995</v>
      </c>
      <c r="U79" s="7">
        <v>814.65924933510098</v>
      </c>
      <c r="V79" s="7">
        <v>701.97729775564301</v>
      </c>
      <c r="W79" s="7">
        <v>112.681951579458</v>
      </c>
    </row>
    <row r="80" spans="1:23">
      <c r="A80" s="8" t="s">
        <v>242</v>
      </c>
      <c r="B80" s="4">
        <v>110</v>
      </c>
      <c r="C80" s="4" t="s">
        <v>23</v>
      </c>
      <c r="D80" s="4" t="s">
        <v>219</v>
      </c>
      <c r="E80" s="4" t="s">
        <v>239</v>
      </c>
      <c r="F80" s="5">
        <v>937</v>
      </c>
      <c r="G80" s="4" t="s">
        <v>38</v>
      </c>
      <c r="H80" s="4" t="s">
        <v>309</v>
      </c>
      <c r="I80" s="4" t="s">
        <v>294</v>
      </c>
      <c r="J80" s="4" t="s">
        <v>220</v>
      </c>
      <c r="K80" s="4" t="s">
        <v>239</v>
      </c>
      <c r="L80" s="4" t="s">
        <v>39</v>
      </c>
      <c r="M80" s="4">
        <v>1621</v>
      </c>
      <c r="N80" s="4" t="s">
        <v>68</v>
      </c>
      <c r="O80" s="4" t="s">
        <v>362</v>
      </c>
      <c r="P80" s="4" t="s">
        <v>214</v>
      </c>
      <c r="Q80" s="4" t="s">
        <v>241</v>
      </c>
      <c r="R80" s="6">
        <v>20.486000000000001</v>
      </c>
      <c r="S80" s="6">
        <v>20.4862</v>
      </c>
      <c r="T80" s="6">
        <v>-1.9999999999953399E-4</v>
      </c>
      <c r="U80" s="7">
        <v>35.937392347616203</v>
      </c>
      <c r="V80" s="7">
        <v>35.937743195925798</v>
      </c>
      <c r="W80" s="7">
        <v>-3.5084830955318198E-4</v>
      </c>
    </row>
    <row r="81" spans="1:23">
      <c r="A81" s="8" t="s">
        <v>242</v>
      </c>
      <c r="B81" s="4">
        <v>110</v>
      </c>
      <c r="C81" s="4" t="s">
        <v>23</v>
      </c>
      <c r="D81" s="4" t="s">
        <v>219</v>
      </c>
      <c r="E81" s="4" t="s">
        <v>239</v>
      </c>
      <c r="F81" s="5">
        <v>937</v>
      </c>
      <c r="G81" s="4" t="s">
        <v>38</v>
      </c>
      <c r="H81" s="4" t="s">
        <v>309</v>
      </c>
      <c r="I81" s="4" t="s">
        <v>294</v>
      </c>
      <c r="J81" s="4" t="s">
        <v>220</v>
      </c>
      <c r="K81" s="4" t="s">
        <v>239</v>
      </c>
      <c r="L81" s="4" t="s">
        <v>39</v>
      </c>
      <c r="M81" s="4">
        <v>75764</v>
      </c>
      <c r="N81" s="4" t="s">
        <v>69</v>
      </c>
      <c r="O81" s="4" t="s">
        <v>363</v>
      </c>
      <c r="P81" s="4" t="s">
        <v>214</v>
      </c>
      <c r="Q81" s="4" t="s">
        <v>241</v>
      </c>
      <c r="R81" s="6">
        <v>24.12</v>
      </c>
      <c r="S81" s="6">
        <v>24.1204</v>
      </c>
      <c r="T81" s="6">
        <v>-3.9999999999906798E-4</v>
      </c>
      <c r="U81" s="7">
        <v>42.312306132212399</v>
      </c>
      <c r="V81" s="7">
        <v>42.313007828831502</v>
      </c>
      <c r="W81" s="7">
        <v>-7.0169661910636505E-4</v>
      </c>
    </row>
    <row r="82" spans="1:23">
      <c r="A82" s="8" t="s">
        <v>242</v>
      </c>
      <c r="B82" s="4">
        <v>71</v>
      </c>
      <c r="C82" s="4" t="s">
        <v>20</v>
      </c>
      <c r="D82" s="4" t="s">
        <v>219</v>
      </c>
      <c r="E82" s="4" t="s">
        <v>239</v>
      </c>
      <c r="F82" s="5">
        <v>949</v>
      </c>
      <c r="G82" s="4" t="s">
        <v>70</v>
      </c>
      <c r="H82" s="4" t="s">
        <v>310</v>
      </c>
      <c r="I82" s="4" t="s">
        <v>295</v>
      </c>
      <c r="J82" s="4" t="s">
        <v>220</v>
      </c>
      <c r="K82" s="4" t="s">
        <v>238</v>
      </c>
      <c r="L82" s="4" t="s">
        <v>1</v>
      </c>
      <c r="M82" s="4">
        <v>301</v>
      </c>
      <c r="N82" s="4" t="s">
        <v>71</v>
      </c>
      <c r="O82" s="4" t="s">
        <v>364</v>
      </c>
      <c r="P82" s="4" t="s">
        <v>214</v>
      </c>
      <c r="Q82" s="4" t="s">
        <v>241</v>
      </c>
      <c r="R82" s="6">
        <v>0.154</v>
      </c>
      <c r="S82" s="6">
        <v>0.156</v>
      </c>
      <c r="T82" s="6">
        <v>-2E-3</v>
      </c>
      <c r="U82" s="7">
        <v>0.17429256229000001</v>
      </c>
      <c r="V82" s="7">
        <v>0.17655610206</v>
      </c>
      <c r="W82" s="7">
        <v>-2.2635397700000001E-3</v>
      </c>
    </row>
    <row r="83" spans="1:23">
      <c r="A83" s="8" t="s">
        <v>242</v>
      </c>
      <c r="B83" s="4">
        <v>71</v>
      </c>
      <c r="C83" s="4" t="s">
        <v>20</v>
      </c>
      <c r="D83" s="4" t="s">
        <v>219</v>
      </c>
      <c r="E83" s="4" t="s">
        <v>239</v>
      </c>
      <c r="F83" s="5">
        <v>949</v>
      </c>
      <c r="G83" s="4" t="s">
        <v>70</v>
      </c>
      <c r="H83" s="4" t="s">
        <v>310</v>
      </c>
      <c r="I83" s="4" t="s">
        <v>295</v>
      </c>
      <c r="J83" s="4" t="s">
        <v>220</v>
      </c>
      <c r="K83" s="4" t="s">
        <v>238</v>
      </c>
      <c r="L83" s="4" t="s">
        <v>1</v>
      </c>
      <c r="M83" s="4">
        <v>20127</v>
      </c>
      <c r="N83" s="4" t="s">
        <v>72</v>
      </c>
      <c r="O83" s="4" t="s">
        <v>365</v>
      </c>
      <c r="P83" s="4" t="s">
        <v>214</v>
      </c>
      <c r="Q83" s="4" t="s">
        <v>241</v>
      </c>
      <c r="R83" s="6">
        <v>368.04500000000002</v>
      </c>
      <c r="S83" s="6">
        <v>372.125</v>
      </c>
      <c r="T83" s="6">
        <v>-4.0799999999999796</v>
      </c>
      <c r="U83" s="7">
        <v>416.54224732482498</v>
      </c>
      <c r="V83" s="7">
        <v>421.15986845562497</v>
      </c>
      <c r="W83" s="7">
        <v>-4.6176211307999804</v>
      </c>
    </row>
    <row r="84" spans="1:23">
      <c r="A84" s="8" t="s">
        <v>242</v>
      </c>
      <c r="B84" s="4">
        <v>71</v>
      </c>
      <c r="C84" s="4" t="s">
        <v>20</v>
      </c>
      <c r="D84" s="4" t="s">
        <v>219</v>
      </c>
      <c r="E84" s="4" t="s">
        <v>239</v>
      </c>
      <c r="F84" s="5">
        <v>949</v>
      </c>
      <c r="G84" s="4" t="s">
        <v>70</v>
      </c>
      <c r="H84" s="4" t="s">
        <v>310</v>
      </c>
      <c r="I84" s="4" t="s">
        <v>295</v>
      </c>
      <c r="J84" s="4" t="s">
        <v>220</v>
      </c>
      <c r="K84" s="4" t="s">
        <v>238</v>
      </c>
      <c r="L84" s="4" t="s">
        <v>1</v>
      </c>
      <c r="M84" s="4">
        <v>26883</v>
      </c>
      <c r="N84" s="4" t="s">
        <v>73</v>
      </c>
      <c r="O84" s="4" t="s">
        <v>366</v>
      </c>
      <c r="P84" s="4" t="s">
        <v>214</v>
      </c>
      <c r="Q84" s="4" t="s">
        <v>241</v>
      </c>
      <c r="R84" s="6">
        <v>49.328000000000003</v>
      </c>
      <c r="S84" s="6">
        <v>49.875</v>
      </c>
      <c r="T84" s="6">
        <v>-0.54699999999999704</v>
      </c>
      <c r="U84" s="7">
        <v>55.827944887279997</v>
      </c>
      <c r="V84" s="7">
        <v>56.447023014374999</v>
      </c>
      <c r="W84" s="7">
        <v>-0.61907812709499699</v>
      </c>
    </row>
    <row r="85" spans="1:23">
      <c r="A85" s="8" t="s">
        <v>242</v>
      </c>
      <c r="B85" s="4">
        <v>71</v>
      </c>
      <c r="C85" s="4" t="s">
        <v>20</v>
      </c>
      <c r="D85" s="4" t="s">
        <v>219</v>
      </c>
      <c r="E85" s="4" t="s">
        <v>239</v>
      </c>
      <c r="F85" s="5">
        <v>949</v>
      </c>
      <c r="G85" s="4" t="s">
        <v>70</v>
      </c>
      <c r="H85" s="4" t="s">
        <v>310</v>
      </c>
      <c r="I85" s="4" t="s">
        <v>295</v>
      </c>
      <c r="J85" s="4" t="s">
        <v>220</v>
      </c>
      <c r="K85" s="4" t="s">
        <v>238</v>
      </c>
      <c r="L85" s="4" t="s">
        <v>1</v>
      </c>
      <c r="M85" s="4">
        <v>88220</v>
      </c>
      <c r="N85" s="4" t="s">
        <v>74</v>
      </c>
      <c r="O85" s="4" t="s">
        <v>367</v>
      </c>
      <c r="P85" s="4" t="s">
        <v>214</v>
      </c>
      <c r="Q85" s="4" t="s">
        <v>241</v>
      </c>
      <c r="R85" s="6">
        <v>249.85400000000001</v>
      </c>
      <c r="S85" s="6">
        <v>252.625</v>
      </c>
      <c r="T85" s="6">
        <v>-2.7709999999999901</v>
      </c>
      <c r="U85" s="7">
        <v>282.77723284679001</v>
      </c>
      <c r="V85" s="7">
        <v>285.913367198125</v>
      </c>
      <c r="W85" s="7">
        <v>-3.1361343513349902</v>
      </c>
    </row>
    <row r="86" spans="1:23">
      <c r="A86" s="8" t="s">
        <v>242</v>
      </c>
      <c r="B86" s="4">
        <v>71</v>
      </c>
      <c r="C86" s="4" t="s">
        <v>20</v>
      </c>
      <c r="D86" s="4" t="s">
        <v>219</v>
      </c>
      <c r="E86" s="4" t="s">
        <v>239</v>
      </c>
      <c r="F86" s="5">
        <v>949</v>
      </c>
      <c r="G86" s="4" t="s">
        <v>70</v>
      </c>
      <c r="H86" s="4" t="s">
        <v>310</v>
      </c>
      <c r="I86" s="4" t="s">
        <v>295</v>
      </c>
      <c r="J86" s="4" t="s">
        <v>220</v>
      </c>
      <c r="K86" s="4" t="s">
        <v>238</v>
      </c>
      <c r="L86" s="4" t="s">
        <v>1</v>
      </c>
      <c r="M86" s="4">
        <v>94389</v>
      </c>
      <c r="N86" s="4" t="s">
        <v>75</v>
      </c>
      <c r="O86" s="4" t="s">
        <v>368</v>
      </c>
      <c r="P86" s="4" t="s">
        <v>214</v>
      </c>
      <c r="Q86" s="4" t="s">
        <v>241</v>
      </c>
      <c r="R86" s="6">
        <v>12.239000000000001</v>
      </c>
      <c r="S86" s="6">
        <v>12.375</v>
      </c>
      <c r="T86" s="6">
        <v>-0.13599999999999901</v>
      </c>
      <c r="U86" s="7">
        <v>13.851731622515</v>
      </c>
      <c r="V86" s="7">
        <v>14.005652326875</v>
      </c>
      <c r="W86" s="7">
        <v>-0.15392070435999899</v>
      </c>
    </row>
    <row r="87" spans="1:23">
      <c r="A87" s="8" t="s">
        <v>242</v>
      </c>
      <c r="B87" s="4">
        <v>84</v>
      </c>
      <c r="C87" s="4" t="s">
        <v>22</v>
      </c>
      <c r="D87" s="4" t="s">
        <v>219</v>
      </c>
      <c r="E87" s="4" t="s">
        <v>238</v>
      </c>
      <c r="F87" s="5">
        <v>949</v>
      </c>
      <c r="G87" s="4" t="s">
        <v>70</v>
      </c>
      <c r="H87" s="4" t="s">
        <v>310</v>
      </c>
      <c r="I87" s="4" t="s">
        <v>295</v>
      </c>
      <c r="J87" s="4" t="s">
        <v>220</v>
      </c>
      <c r="K87" s="4" t="s">
        <v>238</v>
      </c>
      <c r="L87" s="4" t="s">
        <v>1</v>
      </c>
      <c r="M87" s="4">
        <v>395</v>
      </c>
      <c r="N87" s="4" t="s">
        <v>76</v>
      </c>
      <c r="O87" s="4" t="s">
        <v>369</v>
      </c>
      <c r="P87" s="4" t="s">
        <v>214</v>
      </c>
      <c r="Q87" s="4" t="s">
        <v>241</v>
      </c>
      <c r="R87" s="6">
        <v>3.1</v>
      </c>
      <c r="S87" s="6">
        <v>3.1577000000000002</v>
      </c>
      <c r="T87" s="6">
        <v>-5.7700000000000098E-2</v>
      </c>
      <c r="U87" s="7">
        <v>3.5084866434999999</v>
      </c>
      <c r="V87" s="7">
        <v>3.5737897658644999</v>
      </c>
      <c r="W87" s="7">
        <v>-6.5303122364500102E-2</v>
      </c>
    </row>
    <row r="88" spans="1:23">
      <c r="A88" s="8" t="s">
        <v>242</v>
      </c>
      <c r="B88" s="4">
        <v>84</v>
      </c>
      <c r="C88" s="4" t="s">
        <v>22</v>
      </c>
      <c r="D88" s="4" t="s">
        <v>219</v>
      </c>
      <c r="E88" s="4" t="s">
        <v>238</v>
      </c>
      <c r="F88" s="5">
        <v>949</v>
      </c>
      <c r="G88" s="4" t="s">
        <v>70</v>
      </c>
      <c r="H88" s="4" t="s">
        <v>310</v>
      </c>
      <c r="I88" s="4" t="s">
        <v>295</v>
      </c>
      <c r="J88" s="4" t="s">
        <v>220</v>
      </c>
      <c r="K88" s="4" t="s">
        <v>238</v>
      </c>
      <c r="L88" s="4" t="s">
        <v>1</v>
      </c>
      <c r="M88" s="4">
        <v>506</v>
      </c>
      <c r="N88" s="4" t="s">
        <v>77</v>
      </c>
      <c r="O88" s="4" t="s">
        <v>370</v>
      </c>
      <c r="P88" s="4" t="s">
        <v>214</v>
      </c>
      <c r="Q88" s="4" t="s">
        <v>241</v>
      </c>
      <c r="R88" s="6">
        <v>13.207000000000001</v>
      </c>
      <c r="S88" s="6">
        <v>23.748999999999999</v>
      </c>
      <c r="T88" s="6">
        <v>-10.542</v>
      </c>
      <c r="U88" s="7">
        <v>14.947284871195</v>
      </c>
      <c r="V88" s="7">
        <v>26.878402998864999</v>
      </c>
      <c r="W88" s="7">
        <v>-11.93111812767</v>
      </c>
    </row>
    <row r="89" spans="1:23">
      <c r="A89" s="8" t="s">
        <v>242</v>
      </c>
      <c r="B89" s="4">
        <v>2</v>
      </c>
      <c r="C89" s="4" t="s">
        <v>2</v>
      </c>
      <c r="D89" s="4" t="s">
        <v>219</v>
      </c>
      <c r="E89" s="4" t="s">
        <v>238</v>
      </c>
      <c r="F89" s="5">
        <v>950</v>
      </c>
      <c r="G89" s="4" t="s">
        <v>78</v>
      </c>
      <c r="H89" s="4" t="s">
        <v>311</v>
      </c>
      <c r="I89" s="4" t="s">
        <v>296</v>
      </c>
      <c r="J89" s="4" t="s">
        <v>221</v>
      </c>
      <c r="K89" s="4" t="s">
        <v>239</v>
      </c>
      <c r="L89" s="4" t="s">
        <v>1</v>
      </c>
      <c r="M89" s="4">
        <v>947</v>
      </c>
      <c r="N89" s="4" t="s">
        <v>79</v>
      </c>
      <c r="O89" s="4" t="s">
        <v>371</v>
      </c>
      <c r="P89" s="4" t="s">
        <v>213</v>
      </c>
      <c r="Q89" s="4" t="s">
        <v>240</v>
      </c>
      <c r="R89" s="6">
        <v>8.6999999999999994E-2</v>
      </c>
      <c r="S89" s="6">
        <v>8.6999999999999994E-2</v>
      </c>
      <c r="T89" s="6">
        <v>0</v>
      </c>
      <c r="U89" s="7">
        <v>1.4268000000000001</v>
      </c>
      <c r="V89" s="7">
        <v>1.4268000000000001</v>
      </c>
      <c r="W89" s="7">
        <v>0</v>
      </c>
    </row>
    <row r="90" spans="1:23">
      <c r="A90" s="8" t="s">
        <v>242</v>
      </c>
      <c r="B90" s="4">
        <v>2</v>
      </c>
      <c r="C90" s="4" t="s">
        <v>2</v>
      </c>
      <c r="D90" s="4" t="s">
        <v>219</v>
      </c>
      <c r="E90" s="4" t="s">
        <v>238</v>
      </c>
      <c r="F90" s="5">
        <v>950</v>
      </c>
      <c r="G90" s="4" t="s">
        <v>78</v>
      </c>
      <c r="H90" s="4" t="s">
        <v>311</v>
      </c>
      <c r="I90" s="4" t="s">
        <v>296</v>
      </c>
      <c r="J90" s="4" t="s">
        <v>221</v>
      </c>
      <c r="K90" s="4" t="s">
        <v>239</v>
      </c>
      <c r="L90" s="4" t="s">
        <v>1</v>
      </c>
      <c r="M90" s="4">
        <v>948</v>
      </c>
      <c r="N90" s="4" t="s">
        <v>80</v>
      </c>
      <c r="O90" s="4" t="s">
        <v>372</v>
      </c>
      <c r="P90" s="4" t="s">
        <v>213</v>
      </c>
      <c r="Q90" s="4" t="s">
        <v>240</v>
      </c>
      <c r="R90" s="6">
        <v>0.44400000000000001</v>
      </c>
      <c r="S90" s="6">
        <v>0.44400000000000001</v>
      </c>
      <c r="T90" s="6">
        <v>0</v>
      </c>
      <c r="U90" s="7">
        <v>7.2816000000000001</v>
      </c>
      <c r="V90" s="7">
        <v>7.2816000000000001</v>
      </c>
      <c r="W90" s="7">
        <v>0</v>
      </c>
    </row>
    <row r="91" spans="1:23">
      <c r="A91" s="8" t="s">
        <v>242</v>
      </c>
      <c r="B91" s="4">
        <v>16</v>
      </c>
      <c r="C91" s="4" t="s">
        <v>4</v>
      </c>
      <c r="D91" s="4" t="s">
        <v>219</v>
      </c>
      <c r="E91" s="4" t="s">
        <v>239</v>
      </c>
      <c r="F91" s="5">
        <v>950</v>
      </c>
      <c r="G91" s="4" t="s">
        <v>78</v>
      </c>
      <c r="H91" s="4" t="s">
        <v>311</v>
      </c>
      <c r="I91" s="4" t="s">
        <v>296</v>
      </c>
      <c r="J91" s="4" t="s">
        <v>221</v>
      </c>
      <c r="K91" s="4" t="s">
        <v>239</v>
      </c>
      <c r="L91" s="4" t="s">
        <v>1</v>
      </c>
      <c r="M91" s="4">
        <v>944</v>
      </c>
      <c r="N91" s="4" t="s">
        <v>3</v>
      </c>
      <c r="O91" s="4" t="s">
        <v>326</v>
      </c>
      <c r="P91" s="4" t="s">
        <v>213</v>
      </c>
      <c r="Q91" s="4" t="s">
        <v>240</v>
      </c>
      <c r="R91" s="6">
        <v>0.42099999999999999</v>
      </c>
      <c r="S91" s="6">
        <v>0.184</v>
      </c>
      <c r="T91" s="6">
        <v>0.23699999999999999</v>
      </c>
      <c r="U91" s="7">
        <v>6.9043999999999999</v>
      </c>
      <c r="V91" s="7">
        <v>3.0175999999999998</v>
      </c>
      <c r="W91" s="7">
        <v>3.8868</v>
      </c>
    </row>
    <row r="92" spans="1:23">
      <c r="A92" s="8" t="s">
        <v>242</v>
      </c>
      <c r="B92" s="4">
        <v>16</v>
      </c>
      <c r="C92" s="4" t="s">
        <v>4</v>
      </c>
      <c r="D92" s="4" t="s">
        <v>219</v>
      </c>
      <c r="E92" s="4" t="s">
        <v>239</v>
      </c>
      <c r="F92" s="5">
        <v>950</v>
      </c>
      <c r="G92" s="4" t="s">
        <v>78</v>
      </c>
      <c r="H92" s="4" t="s">
        <v>311</v>
      </c>
      <c r="I92" s="4" t="s">
        <v>296</v>
      </c>
      <c r="J92" s="4" t="s">
        <v>221</v>
      </c>
      <c r="K92" s="4" t="s">
        <v>239</v>
      </c>
      <c r="L92" s="4" t="s">
        <v>1</v>
      </c>
      <c r="M92" s="4">
        <v>947</v>
      </c>
      <c r="N92" s="4" t="s">
        <v>79</v>
      </c>
      <c r="O92" s="4" t="s">
        <v>371</v>
      </c>
      <c r="P92" s="4" t="s">
        <v>213</v>
      </c>
      <c r="Q92" s="4" t="s">
        <v>240</v>
      </c>
      <c r="R92" s="6">
        <v>0.16</v>
      </c>
      <c r="S92" s="6">
        <v>0.16</v>
      </c>
      <c r="T92" s="6">
        <v>0</v>
      </c>
      <c r="U92" s="7">
        <v>2.6240000000000001</v>
      </c>
      <c r="V92" s="7">
        <v>2.6240000000000001</v>
      </c>
      <c r="W92" s="7">
        <v>0</v>
      </c>
    </row>
    <row r="93" spans="1:23">
      <c r="A93" s="8" t="s">
        <v>242</v>
      </c>
      <c r="B93" s="4">
        <v>16</v>
      </c>
      <c r="C93" s="4" t="s">
        <v>4</v>
      </c>
      <c r="D93" s="4" t="s">
        <v>219</v>
      </c>
      <c r="E93" s="4" t="s">
        <v>239</v>
      </c>
      <c r="F93" s="5">
        <v>950</v>
      </c>
      <c r="G93" s="4" t="s">
        <v>78</v>
      </c>
      <c r="H93" s="4" t="s">
        <v>311</v>
      </c>
      <c r="I93" s="4" t="s">
        <v>296</v>
      </c>
      <c r="J93" s="4" t="s">
        <v>221</v>
      </c>
      <c r="K93" s="4" t="s">
        <v>239</v>
      </c>
      <c r="L93" s="4" t="s">
        <v>1</v>
      </c>
      <c r="M93" s="4">
        <v>948</v>
      </c>
      <c r="N93" s="4" t="s">
        <v>80</v>
      </c>
      <c r="O93" s="4" t="s">
        <v>372</v>
      </c>
      <c r="P93" s="4" t="s">
        <v>213</v>
      </c>
      <c r="Q93" s="4" t="s">
        <v>240</v>
      </c>
      <c r="R93" s="6">
        <v>0.98699999999999999</v>
      </c>
      <c r="S93" s="6">
        <v>0.98699999999999999</v>
      </c>
      <c r="T93" s="6">
        <v>0</v>
      </c>
      <c r="U93" s="7">
        <v>16.186800000000002</v>
      </c>
      <c r="V93" s="7">
        <v>16.186800000000002</v>
      </c>
      <c r="W93" s="7">
        <v>0</v>
      </c>
    </row>
    <row r="94" spans="1:23">
      <c r="A94" s="8" t="s">
        <v>242</v>
      </c>
      <c r="B94" s="4">
        <v>17</v>
      </c>
      <c r="C94" s="4" t="s">
        <v>5</v>
      </c>
      <c r="D94" s="4" t="s">
        <v>219</v>
      </c>
      <c r="E94" s="4" t="s">
        <v>238</v>
      </c>
      <c r="F94" s="5">
        <v>950</v>
      </c>
      <c r="G94" s="4" t="s">
        <v>78</v>
      </c>
      <c r="H94" s="4" t="s">
        <v>311</v>
      </c>
      <c r="I94" s="4" t="s">
        <v>296</v>
      </c>
      <c r="J94" s="4" t="s">
        <v>221</v>
      </c>
      <c r="K94" s="4" t="s">
        <v>239</v>
      </c>
      <c r="L94" s="4" t="s">
        <v>1</v>
      </c>
      <c r="M94" s="4">
        <v>944</v>
      </c>
      <c r="N94" s="4" t="s">
        <v>3</v>
      </c>
      <c r="O94" s="4" t="s">
        <v>326</v>
      </c>
      <c r="P94" s="4" t="s">
        <v>213</v>
      </c>
      <c r="Q94" s="4" t="s">
        <v>240</v>
      </c>
      <c r="R94" s="6">
        <v>0.29499999999999998</v>
      </c>
      <c r="S94" s="6">
        <v>3.1E-2</v>
      </c>
      <c r="T94" s="6">
        <v>0.26400000000000001</v>
      </c>
      <c r="U94" s="7">
        <v>4.8380000000000001</v>
      </c>
      <c r="V94" s="7">
        <v>0.50839999999999996</v>
      </c>
      <c r="W94" s="7">
        <v>4.3296000000000001</v>
      </c>
    </row>
    <row r="95" spans="1:23">
      <c r="A95" s="8" t="s">
        <v>242</v>
      </c>
      <c r="B95" s="4">
        <v>17</v>
      </c>
      <c r="C95" s="4" t="s">
        <v>5</v>
      </c>
      <c r="D95" s="4" t="s">
        <v>219</v>
      </c>
      <c r="E95" s="4" t="s">
        <v>238</v>
      </c>
      <c r="F95" s="5">
        <v>950</v>
      </c>
      <c r="G95" s="4" t="s">
        <v>78</v>
      </c>
      <c r="H95" s="4" t="s">
        <v>311</v>
      </c>
      <c r="I95" s="4" t="s">
        <v>296</v>
      </c>
      <c r="J95" s="4" t="s">
        <v>221</v>
      </c>
      <c r="K95" s="4" t="s">
        <v>239</v>
      </c>
      <c r="L95" s="4" t="s">
        <v>1</v>
      </c>
      <c r="M95" s="4">
        <v>947</v>
      </c>
      <c r="N95" s="4" t="s">
        <v>79</v>
      </c>
      <c r="O95" s="4" t="s">
        <v>371</v>
      </c>
      <c r="P95" s="4" t="s">
        <v>213</v>
      </c>
      <c r="Q95" s="4" t="s">
        <v>240</v>
      </c>
      <c r="R95" s="6">
        <v>0.159</v>
      </c>
      <c r="S95" s="6">
        <v>0.159</v>
      </c>
      <c r="T95" s="6">
        <v>0</v>
      </c>
      <c r="U95" s="7">
        <v>2.6076000000000001</v>
      </c>
      <c r="V95" s="7">
        <v>2.6076000000000001</v>
      </c>
      <c r="W95" s="7">
        <v>0</v>
      </c>
    </row>
    <row r="96" spans="1:23">
      <c r="A96" s="8" t="s">
        <v>242</v>
      </c>
      <c r="B96" s="4">
        <v>17</v>
      </c>
      <c r="C96" s="4" t="s">
        <v>5</v>
      </c>
      <c r="D96" s="4" t="s">
        <v>219</v>
      </c>
      <c r="E96" s="4" t="s">
        <v>238</v>
      </c>
      <c r="F96" s="5">
        <v>950</v>
      </c>
      <c r="G96" s="4" t="s">
        <v>78</v>
      </c>
      <c r="H96" s="4" t="s">
        <v>311</v>
      </c>
      <c r="I96" s="4" t="s">
        <v>296</v>
      </c>
      <c r="J96" s="4" t="s">
        <v>221</v>
      </c>
      <c r="K96" s="4" t="s">
        <v>239</v>
      </c>
      <c r="L96" s="4" t="s">
        <v>1</v>
      </c>
      <c r="M96" s="4">
        <v>948</v>
      </c>
      <c r="N96" s="4" t="s">
        <v>80</v>
      </c>
      <c r="O96" s="4" t="s">
        <v>372</v>
      </c>
      <c r="P96" s="4" t="s">
        <v>213</v>
      </c>
      <c r="Q96" s="4" t="s">
        <v>240</v>
      </c>
      <c r="R96" s="6">
        <v>0.495</v>
      </c>
      <c r="S96" s="6">
        <v>0.495</v>
      </c>
      <c r="T96" s="6">
        <v>0</v>
      </c>
      <c r="U96" s="7">
        <v>8.1180000000000003</v>
      </c>
      <c r="V96" s="7">
        <v>8.1180000000000003</v>
      </c>
      <c r="W96" s="7">
        <v>0</v>
      </c>
    </row>
    <row r="97" spans="1:23">
      <c r="A97" s="8" t="s">
        <v>242</v>
      </c>
      <c r="B97" s="4">
        <v>19</v>
      </c>
      <c r="C97" s="4" t="s">
        <v>6</v>
      </c>
      <c r="D97" s="4" t="s">
        <v>219</v>
      </c>
      <c r="E97" s="4" t="s">
        <v>238</v>
      </c>
      <c r="F97" s="5">
        <v>950</v>
      </c>
      <c r="G97" s="4" t="s">
        <v>78</v>
      </c>
      <c r="H97" s="4" t="s">
        <v>311</v>
      </c>
      <c r="I97" s="4" t="s">
        <v>296</v>
      </c>
      <c r="J97" s="4" t="s">
        <v>221</v>
      </c>
      <c r="K97" s="4" t="s">
        <v>239</v>
      </c>
      <c r="L97" s="4" t="s">
        <v>1</v>
      </c>
      <c r="M97" s="4">
        <v>944</v>
      </c>
      <c r="N97" s="4" t="s">
        <v>3</v>
      </c>
      <c r="O97" s="4" t="s">
        <v>326</v>
      </c>
      <c r="P97" s="4" t="s">
        <v>213</v>
      </c>
      <c r="Q97" s="4" t="s">
        <v>240</v>
      </c>
      <c r="R97" s="6">
        <v>0.12</v>
      </c>
      <c r="S97" s="6">
        <v>0.12</v>
      </c>
      <c r="T97" s="6">
        <v>0</v>
      </c>
      <c r="U97" s="7">
        <v>1.968</v>
      </c>
      <c r="V97" s="7">
        <v>1.968</v>
      </c>
      <c r="W97" s="7">
        <v>0</v>
      </c>
    </row>
    <row r="98" spans="1:23">
      <c r="A98" s="8" t="s">
        <v>242</v>
      </c>
      <c r="B98" s="4">
        <v>19</v>
      </c>
      <c r="C98" s="4" t="s">
        <v>6</v>
      </c>
      <c r="D98" s="4" t="s">
        <v>219</v>
      </c>
      <c r="E98" s="4" t="s">
        <v>238</v>
      </c>
      <c r="F98" s="5">
        <v>950</v>
      </c>
      <c r="G98" s="4" t="s">
        <v>78</v>
      </c>
      <c r="H98" s="4" t="s">
        <v>311</v>
      </c>
      <c r="I98" s="4" t="s">
        <v>296</v>
      </c>
      <c r="J98" s="4" t="s">
        <v>221</v>
      </c>
      <c r="K98" s="4" t="s">
        <v>239</v>
      </c>
      <c r="L98" s="4" t="s">
        <v>1</v>
      </c>
      <c r="M98" s="4">
        <v>947</v>
      </c>
      <c r="N98" s="4" t="s">
        <v>79</v>
      </c>
      <c r="O98" s="4" t="s">
        <v>371</v>
      </c>
      <c r="P98" s="4" t="s">
        <v>213</v>
      </c>
      <c r="Q98" s="4" t="s">
        <v>240</v>
      </c>
      <c r="R98" s="6">
        <v>2.9000000000000001E-2</v>
      </c>
      <c r="S98" s="6">
        <v>2.9000000000000001E-2</v>
      </c>
      <c r="T98" s="6">
        <v>0</v>
      </c>
      <c r="U98" s="7">
        <v>0.47560000000000002</v>
      </c>
      <c r="V98" s="7">
        <v>0.47560000000000002</v>
      </c>
      <c r="W98" s="7">
        <v>0</v>
      </c>
    </row>
    <row r="99" spans="1:23">
      <c r="A99" s="8" t="s">
        <v>242</v>
      </c>
      <c r="B99" s="4">
        <v>19</v>
      </c>
      <c r="C99" s="4" t="s">
        <v>6</v>
      </c>
      <c r="D99" s="4" t="s">
        <v>219</v>
      </c>
      <c r="E99" s="4" t="s">
        <v>238</v>
      </c>
      <c r="F99" s="5">
        <v>950</v>
      </c>
      <c r="G99" s="4" t="s">
        <v>78</v>
      </c>
      <c r="H99" s="4" t="s">
        <v>311</v>
      </c>
      <c r="I99" s="4" t="s">
        <v>296</v>
      </c>
      <c r="J99" s="4" t="s">
        <v>221</v>
      </c>
      <c r="K99" s="4" t="s">
        <v>239</v>
      </c>
      <c r="L99" s="4" t="s">
        <v>1</v>
      </c>
      <c r="M99" s="4">
        <v>948</v>
      </c>
      <c r="N99" s="4" t="s">
        <v>80</v>
      </c>
      <c r="O99" s="4" t="s">
        <v>372</v>
      </c>
      <c r="P99" s="4" t="s">
        <v>213</v>
      </c>
      <c r="Q99" s="4" t="s">
        <v>240</v>
      </c>
      <c r="R99" s="6">
        <v>0.14799999999999999</v>
      </c>
      <c r="S99" s="6">
        <v>0.14799999999999999</v>
      </c>
      <c r="T99" s="6">
        <v>0</v>
      </c>
      <c r="U99" s="7">
        <v>2.4272</v>
      </c>
      <c r="V99" s="7">
        <v>2.4272</v>
      </c>
      <c r="W99" s="7">
        <v>0</v>
      </c>
    </row>
    <row r="100" spans="1:23">
      <c r="A100" s="8" t="s">
        <v>242</v>
      </c>
      <c r="B100" s="4">
        <v>21</v>
      </c>
      <c r="C100" s="4" t="s">
        <v>29</v>
      </c>
      <c r="D100" s="4" t="s">
        <v>222</v>
      </c>
      <c r="E100" s="4" t="s">
        <v>238</v>
      </c>
      <c r="F100" s="5">
        <v>950</v>
      </c>
      <c r="G100" s="4" t="s">
        <v>78</v>
      </c>
      <c r="H100" s="4" t="s">
        <v>311</v>
      </c>
      <c r="I100" s="4" t="s">
        <v>296</v>
      </c>
      <c r="J100" s="4" t="s">
        <v>221</v>
      </c>
      <c r="K100" s="4" t="s">
        <v>239</v>
      </c>
      <c r="L100" s="4" t="s">
        <v>1</v>
      </c>
      <c r="M100" s="4">
        <v>944</v>
      </c>
      <c r="N100" s="4" t="s">
        <v>3</v>
      </c>
      <c r="O100" s="4" t="s">
        <v>326</v>
      </c>
      <c r="P100" s="4" t="s">
        <v>213</v>
      </c>
      <c r="Q100" s="4" t="s">
        <v>240</v>
      </c>
      <c r="R100" s="6">
        <v>8.5999999999999993E-2</v>
      </c>
      <c r="S100" s="6">
        <v>8.5999999999999993E-2</v>
      </c>
      <c r="T100" s="6">
        <v>0</v>
      </c>
      <c r="U100" s="7">
        <v>1.4104000000000001</v>
      </c>
      <c r="V100" s="7">
        <v>1.4104000000000001</v>
      </c>
      <c r="W100" s="7">
        <v>0</v>
      </c>
    </row>
    <row r="101" spans="1:23">
      <c r="A101" s="8" t="s">
        <v>242</v>
      </c>
      <c r="B101" s="4">
        <v>21</v>
      </c>
      <c r="C101" s="4" t="s">
        <v>29</v>
      </c>
      <c r="D101" s="4" t="s">
        <v>222</v>
      </c>
      <c r="E101" s="4" t="s">
        <v>238</v>
      </c>
      <c r="F101" s="5">
        <v>950</v>
      </c>
      <c r="G101" s="4" t="s">
        <v>78</v>
      </c>
      <c r="H101" s="4" t="s">
        <v>311</v>
      </c>
      <c r="I101" s="4" t="s">
        <v>296</v>
      </c>
      <c r="J101" s="4" t="s">
        <v>221</v>
      </c>
      <c r="K101" s="4" t="s">
        <v>239</v>
      </c>
      <c r="L101" s="4" t="s">
        <v>1</v>
      </c>
      <c r="M101" s="4">
        <v>947</v>
      </c>
      <c r="N101" s="4" t="s">
        <v>79</v>
      </c>
      <c r="O101" s="4" t="s">
        <v>371</v>
      </c>
      <c r="P101" s="4" t="s">
        <v>213</v>
      </c>
      <c r="Q101" s="4" t="s">
        <v>240</v>
      </c>
      <c r="R101" s="6">
        <v>0.249</v>
      </c>
      <c r="S101" s="6">
        <v>0.249</v>
      </c>
      <c r="T101" s="6">
        <v>0</v>
      </c>
      <c r="U101" s="7">
        <v>4.0835999999999997</v>
      </c>
      <c r="V101" s="7">
        <v>4.0835999999999997</v>
      </c>
      <c r="W101" s="7">
        <v>0</v>
      </c>
    </row>
    <row r="102" spans="1:23">
      <c r="A102" s="8" t="s">
        <v>242</v>
      </c>
      <c r="B102" s="4">
        <v>21</v>
      </c>
      <c r="C102" s="4" t="s">
        <v>29</v>
      </c>
      <c r="D102" s="4" t="s">
        <v>222</v>
      </c>
      <c r="E102" s="4" t="s">
        <v>238</v>
      </c>
      <c r="F102" s="5">
        <v>950</v>
      </c>
      <c r="G102" s="4" t="s">
        <v>78</v>
      </c>
      <c r="H102" s="4" t="s">
        <v>311</v>
      </c>
      <c r="I102" s="4" t="s">
        <v>296</v>
      </c>
      <c r="J102" s="4" t="s">
        <v>221</v>
      </c>
      <c r="K102" s="4" t="s">
        <v>239</v>
      </c>
      <c r="L102" s="4" t="s">
        <v>1</v>
      </c>
      <c r="M102" s="4">
        <v>948</v>
      </c>
      <c r="N102" s="4" t="s">
        <v>80</v>
      </c>
      <c r="O102" s="4" t="s">
        <v>372</v>
      </c>
      <c r="P102" s="4" t="s">
        <v>213</v>
      </c>
      <c r="Q102" s="4" t="s">
        <v>240</v>
      </c>
      <c r="R102" s="6">
        <v>0.92</v>
      </c>
      <c r="S102" s="6">
        <v>0.92</v>
      </c>
      <c r="T102" s="6">
        <v>0</v>
      </c>
      <c r="U102" s="7">
        <v>15.087999999999999</v>
      </c>
      <c r="V102" s="7">
        <v>15.087999999999999</v>
      </c>
      <c r="W102" s="7">
        <v>0</v>
      </c>
    </row>
    <row r="103" spans="1:23">
      <c r="A103" s="8" t="s">
        <v>242</v>
      </c>
      <c r="B103" s="4">
        <v>22</v>
      </c>
      <c r="C103" s="4" t="s">
        <v>30</v>
      </c>
      <c r="D103" s="4" t="s">
        <v>222</v>
      </c>
      <c r="E103" s="4" t="s">
        <v>238</v>
      </c>
      <c r="F103" s="5">
        <v>950</v>
      </c>
      <c r="G103" s="4" t="s">
        <v>78</v>
      </c>
      <c r="H103" s="4" t="s">
        <v>311</v>
      </c>
      <c r="I103" s="4" t="s">
        <v>296</v>
      </c>
      <c r="J103" s="4" t="s">
        <v>221</v>
      </c>
      <c r="K103" s="4" t="s">
        <v>239</v>
      </c>
      <c r="L103" s="4" t="s">
        <v>1</v>
      </c>
      <c r="M103" s="4">
        <v>947</v>
      </c>
      <c r="N103" s="4" t="s">
        <v>79</v>
      </c>
      <c r="O103" s="4" t="s">
        <v>371</v>
      </c>
      <c r="P103" s="4" t="s">
        <v>213</v>
      </c>
      <c r="Q103" s="4" t="s">
        <v>240</v>
      </c>
      <c r="R103" s="6">
        <v>7.4999999999999997E-2</v>
      </c>
      <c r="S103" s="6">
        <v>7.4999999999999997E-2</v>
      </c>
      <c r="T103" s="6">
        <v>0</v>
      </c>
      <c r="U103" s="7">
        <v>1.23</v>
      </c>
      <c r="V103" s="7">
        <v>1.23</v>
      </c>
      <c r="W103" s="7">
        <v>0</v>
      </c>
    </row>
    <row r="104" spans="1:23">
      <c r="A104" s="8" t="s">
        <v>242</v>
      </c>
      <c r="B104" s="4">
        <v>22</v>
      </c>
      <c r="C104" s="4" t="s">
        <v>30</v>
      </c>
      <c r="D104" s="4" t="s">
        <v>222</v>
      </c>
      <c r="E104" s="4" t="s">
        <v>238</v>
      </c>
      <c r="F104" s="5">
        <v>950</v>
      </c>
      <c r="G104" s="4" t="s">
        <v>78</v>
      </c>
      <c r="H104" s="4" t="s">
        <v>311</v>
      </c>
      <c r="I104" s="4" t="s">
        <v>296</v>
      </c>
      <c r="J104" s="4" t="s">
        <v>221</v>
      </c>
      <c r="K104" s="4" t="s">
        <v>239</v>
      </c>
      <c r="L104" s="4" t="s">
        <v>1</v>
      </c>
      <c r="M104" s="4">
        <v>948</v>
      </c>
      <c r="N104" s="4" t="s">
        <v>80</v>
      </c>
      <c r="O104" s="4" t="s">
        <v>372</v>
      </c>
      <c r="P104" s="4" t="s">
        <v>213</v>
      </c>
      <c r="Q104" s="4" t="s">
        <v>240</v>
      </c>
      <c r="R104" s="6">
        <v>0.377</v>
      </c>
      <c r="S104" s="6">
        <v>0.377</v>
      </c>
      <c r="T104" s="6">
        <v>0</v>
      </c>
      <c r="U104" s="7">
        <v>6.1828000000000003</v>
      </c>
      <c r="V104" s="7">
        <v>6.1828000000000003</v>
      </c>
      <c r="W104" s="7">
        <v>0</v>
      </c>
    </row>
    <row r="105" spans="1:23">
      <c r="A105" s="8" t="s">
        <v>242</v>
      </c>
      <c r="B105" s="4">
        <v>22</v>
      </c>
      <c r="C105" s="4" t="s">
        <v>30</v>
      </c>
      <c r="D105" s="4" t="s">
        <v>222</v>
      </c>
      <c r="E105" s="4" t="s">
        <v>238</v>
      </c>
      <c r="F105" s="5">
        <v>950</v>
      </c>
      <c r="G105" s="4" t="s">
        <v>78</v>
      </c>
      <c r="H105" s="4" t="s">
        <v>311</v>
      </c>
      <c r="I105" s="4" t="s">
        <v>296</v>
      </c>
      <c r="J105" s="4" t="s">
        <v>221</v>
      </c>
      <c r="K105" s="4" t="s">
        <v>239</v>
      </c>
      <c r="L105" s="4" t="s">
        <v>1</v>
      </c>
      <c r="M105" s="4">
        <v>15633</v>
      </c>
      <c r="N105" s="4" t="s">
        <v>11</v>
      </c>
      <c r="O105" s="4" t="s">
        <v>328</v>
      </c>
      <c r="P105" s="4" t="s">
        <v>213</v>
      </c>
      <c r="Q105" s="4" t="s">
        <v>241</v>
      </c>
      <c r="R105" s="6">
        <v>9.5060000000000002</v>
      </c>
      <c r="S105" s="6">
        <v>9.5060000000000002</v>
      </c>
      <c r="T105" s="6">
        <v>0</v>
      </c>
      <c r="U105" s="7">
        <v>155.89840000000001</v>
      </c>
      <c r="V105" s="7">
        <v>155.89840000000001</v>
      </c>
      <c r="W105" s="7">
        <v>0</v>
      </c>
    </row>
    <row r="106" spans="1:23">
      <c r="A106" s="8" t="s">
        <v>242</v>
      </c>
      <c r="B106" s="4">
        <v>23</v>
      </c>
      <c r="C106" s="4" t="s">
        <v>8</v>
      </c>
      <c r="D106" s="4" t="s">
        <v>219</v>
      </c>
      <c r="E106" s="4" t="s">
        <v>239</v>
      </c>
      <c r="F106" s="5">
        <v>950</v>
      </c>
      <c r="G106" s="4" t="s">
        <v>78</v>
      </c>
      <c r="H106" s="4" t="s">
        <v>311</v>
      </c>
      <c r="I106" s="4" t="s">
        <v>296</v>
      </c>
      <c r="J106" s="4" t="s">
        <v>221</v>
      </c>
      <c r="K106" s="4" t="s">
        <v>239</v>
      </c>
      <c r="L106" s="4" t="s">
        <v>1</v>
      </c>
      <c r="M106" s="4">
        <v>947</v>
      </c>
      <c r="N106" s="4" t="s">
        <v>79</v>
      </c>
      <c r="O106" s="4" t="s">
        <v>371</v>
      </c>
      <c r="P106" s="4" t="s">
        <v>213</v>
      </c>
      <c r="Q106" s="4" t="s">
        <v>240</v>
      </c>
      <c r="R106" s="6">
        <v>0.23300000000000001</v>
      </c>
      <c r="S106" s="6">
        <v>0.23300000000000001</v>
      </c>
      <c r="T106" s="6">
        <v>0</v>
      </c>
      <c r="U106" s="7">
        <v>3.8212000000000002</v>
      </c>
      <c r="V106" s="7">
        <v>3.8212000000000002</v>
      </c>
      <c r="W106" s="7">
        <v>0</v>
      </c>
    </row>
    <row r="107" spans="1:23">
      <c r="A107" s="8" t="s">
        <v>242</v>
      </c>
      <c r="B107" s="4">
        <v>23</v>
      </c>
      <c r="C107" s="4" t="s">
        <v>8</v>
      </c>
      <c r="D107" s="4" t="s">
        <v>219</v>
      </c>
      <c r="E107" s="4" t="s">
        <v>239</v>
      </c>
      <c r="F107" s="5">
        <v>950</v>
      </c>
      <c r="G107" s="4" t="s">
        <v>78</v>
      </c>
      <c r="H107" s="4" t="s">
        <v>311</v>
      </c>
      <c r="I107" s="4" t="s">
        <v>296</v>
      </c>
      <c r="J107" s="4" t="s">
        <v>221</v>
      </c>
      <c r="K107" s="4" t="s">
        <v>239</v>
      </c>
      <c r="L107" s="4" t="s">
        <v>1</v>
      </c>
      <c r="M107" s="4">
        <v>948</v>
      </c>
      <c r="N107" s="4" t="s">
        <v>80</v>
      </c>
      <c r="O107" s="4" t="s">
        <v>372</v>
      </c>
      <c r="P107" s="4" t="s">
        <v>213</v>
      </c>
      <c r="Q107" s="4" t="s">
        <v>240</v>
      </c>
      <c r="R107" s="6">
        <v>0.86699999999999999</v>
      </c>
      <c r="S107" s="6">
        <v>0.86699999999999999</v>
      </c>
      <c r="T107" s="6">
        <v>0</v>
      </c>
      <c r="U107" s="7">
        <v>14.2188</v>
      </c>
      <c r="V107" s="7">
        <v>14.2188</v>
      </c>
      <c r="W107" s="7">
        <v>0</v>
      </c>
    </row>
    <row r="108" spans="1:23">
      <c r="A108" s="8" t="s">
        <v>242</v>
      </c>
      <c r="B108" s="4">
        <v>23</v>
      </c>
      <c r="C108" s="4" t="s">
        <v>8</v>
      </c>
      <c r="D108" s="4" t="s">
        <v>219</v>
      </c>
      <c r="E108" s="4" t="s">
        <v>239</v>
      </c>
      <c r="F108" s="5">
        <v>950</v>
      </c>
      <c r="G108" s="4" t="s">
        <v>78</v>
      </c>
      <c r="H108" s="4" t="s">
        <v>311</v>
      </c>
      <c r="I108" s="4" t="s">
        <v>296</v>
      </c>
      <c r="J108" s="4" t="s">
        <v>221</v>
      </c>
      <c r="K108" s="4" t="s">
        <v>239</v>
      </c>
      <c r="L108" s="4" t="s">
        <v>1</v>
      </c>
      <c r="M108" s="4">
        <v>1462</v>
      </c>
      <c r="N108" s="4" t="s">
        <v>81</v>
      </c>
      <c r="O108" s="4" t="s">
        <v>373</v>
      </c>
      <c r="P108" s="4" t="s">
        <v>214</v>
      </c>
      <c r="Q108" s="4" t="s">
        <v>241</v>
      </c>
      <c r="R108" s="6">
        <v>1.38</v>
      </c>
      <c r="S108" s="6">
        <v>1.38</v>
      </c>
      <c r="T108" s="6">
        <v>0</v>
      </c>
      <c r="U108" s="7">
        <v>22.632000000000001</v>
      </c>
      <c r="V108" s="7">
        <v>22.632000000000001</v>
      </c>
      <c r="W108" s="7">
        <v>0</v>
      </c>
    </row>
    <row r="109" spans="1:23">
      <c r="A109" s="8" t="s">
        <v>242</v>
      </c>
      <c r="B109" s="4">
        <v>24</v>
      </c>
      <c r="C109" s="4" t="s">
        <v>82</v>
      </c>
      <c r="D109" s="4" t="s">
        <v>222</v>
      </c>
      <c r="E109" s="4" t="s">
        <v>238</v>
      </c>
      <c r="F109" s="5">
        <v>950</v>
      </c>
      <c r="G109" s="4" t="s">
        <v>78</v>
      </c>
      <c r="H109" s="4" t="s">
        <v>311</v>
      </c>
      <c r="I109" s="4" t="s">
        <v>296</v>
      </c>
      <c r="J109" s="4" t="s">
        <v>221</v>
      </c>
      <c r="K109" s="4" t="s">
        <v>239</v>
      </c>
      <c r="L109" s="4" t="s">
        <v>1</v>
      </c>
      <c r="M109" s="4">
        <v>947</v>
      </c>
      <c r="N109" s="4" t="s">
        <v>79</v>
      </c>
      <c r="O109" s="4" t="s">
        <v>371</v>
      </c>
      <c r="P109" s="4" t="s">
        <v>213</v>
      </c>
      <c r="Q109" s="4" t="s">
        <v>240</v>
      </c>
      <c r="R109" s="6">
        <v>0.13100000000000001</v>
      </c>
      <c r="S109" s="6">
        <v>0.13100000000000001</v>
      </c>
      <c r="T109" s="6">
        <v>0</v>
      </c>
      <c r="U109" s="7">
        <v>2.1484000000000001</v>
      </c>
      <c r="V109" s="7">
        <v>2.1484000000000001</v>
      </c>
      <c r="W109" s="7">
        <v>0</v>
      </c>
    </row>
    <row r="110" spans="1:23">
      <c r="A110" s="8" t="s">
        <v>242</v>
      </c>
      <c r="B110" s="4">
        <v>24</v>
      </c>
      <c r="C110" s="4" t="s">
        <v>82</v>
      </c>
      <c r="D110" s="4" t="s">
        <v>222</v>
      </c>
      <c r="E110" s="4" t="s">
        <v>238</v>
      </c>
      <c r="F110" s="5">
        <v>950</v>
      </c>
      <c r="G110" s="4" t="s">
        <v>78</v>
      </c>
      <c r="H110" s="4" t="s">
        <v>311</v>
      </c>
      <c r="I110" s="4" t="s">
        <v>296</v>
      </c>
      <c r="J110" s="4" t="s">
        <v>221</v>
      </c>
      <c r="K110" s="4" t="s">
        <v>239</v>
      </c>
      <c r="L110" s="4" t="s">
        <v>1</v>
      </c>
      <c r="M110" s="4">
        <v>948</v>
      </c>
      <c r="N110" s="4" t="s">
        <v>80</v>
      </c>
      <c r="O110" s="4" t="s">
        <v>372</v>
      </c>
      <c r="P110" s="4" t="s">
        <v>213</v>
      </c>
      <c r="Q110" s="4" t="s">
        <v>240</v>
      </c>
      <c r="R110" s="6">
        <v>0.48399999999999999</v>
      </c>
      <c r="S110" s="6">
        <v>0.48399999999999999</v>
      </c>
      <c r="T110" s="6">
        <v>0</v>
      </c>
      <c r="U110" s="7">
        <v>7.9375999999999998</v>
      </c>
      <c r="V110" s="7">
        <v>7.9375999999999998</v>
      </c>
      <c r="W110" s="7">
        <v>0</v>
      </c>
    </row>
    <row r="111" spans="1:23">
      <c r="A111" s="8" t="s">
        <v>242</v>
      </c>
      <c r="B111" s="4">
        <v>26</v>
      </c>
      <c r="C111" s="4" t="s">
        <v>31</v>
      </c>
      <c r="D111" s="4" t="s">
        <v>222</v>
      </c>
      <c r="E111" s="4" t="s">
        <v>238</v>
      </c>
      <c r="F111" s="5">
        <v>950</v>
      </c>
      <c r="G111" s="4" t="s">
        <v>78</v>
      </c>
      <c r="H111" s="4" t="s">
        <v>311</v>
      </c>
      <c r="I111" s="4" t="s">
        <v>296</v>
      </c>
      <c r="J111" s="4" t="s">
        <v>221</v>
      </c>
      <c r="K111" s="4" t="s">
        <v>239</v>
      </c>
      <c r="L111" s="4" t="s">
        <v>1</v>
      </c>
      <c r="M111" s="4">
        <v>947</v>
      </c>
      <c r="N111" s="4" t="s">
        <v>79</v>
      </c>
      <c r="O111" s="4" t="s">
        <v>371</v>
      </c>
      <c r="P111" s="4" t="s">
        <v>213</v>
      </c>
      <c r="Q111" s="4" t="s">
        <v>240</v>
      </c>
      <c r="R111" s="6">
        <v>0.183</v>
      </c>
      <c r="S111" s="6">
        <v>0.183</v>
      </c>
      <c r="T111" s="6">
        <v>0</v>
      </c>
      <c r="U111" s="7">
        <v>3.0011999999999999</v>
      </c>
      <c r="V111" s="7">
        <v>3.0011999999999999</v>
      </c>
      <c r="W111" s="7">
        <v>0</v>
      </c>
    </row>
    <row r="112" spans="1:23">
      <c r="A112" s="8" t="s">
        <v>242</v>
      </c>
      <c r="B112" s="4">
        <v>26</v>
      </c>
      <c r="C112" s="4" t="s">
        <v>31</v>
      </c>
      <c r="D112" s="4" t="s">
        <v>222</v>
      </c>
      <c r="E112" s="4" t="s">
        <v>238</v>
      </c>
      <c r="F112" s="5">
        <v>950</v>
      </c>
      <c r="G112" s="4" t="s">
        <v>78</v>
      </c>
      <c r="H112" s="4" t="s">
        <v>311</v>
      </c>
      <c r="I112" s="4" t="s">
        <v>296</v>
      </c>
      <c r="J112" s="4" t="s">
        <v>221</v>
      </c>
      <c r="K112" s="4" t="s">
        <v>239</v>
      </c>
      <c r="L112" s="4" t="s">
        <v>1</v>
      </c>
      <c r="M112" s="4">
        <v>948</v>
      </c>
      <c r="N112" s="4" t="s">
        <v>80</v>
      </c>
      <c r="O112" s="4" t="s">
        <v>372</v>
      </c>
      <c r="P112" s="4" t="s">
        <v>213</v>
      </c>
      <c r="Q112" s="4" t="s">
        <v>240</v>
      </c>
      <c r="R112" s="6">
        <v>0.67600000000000005</v>
      </c>
      <c r="S112" s="6">
        <v>0.67600000000000005</v>
      </c>
      <c r="T112" s="6">
        <v>0</v>
      </c>
      <c r="U112" s="7">
        <v>11.086399999999999</v>
      </c>
      <c r="V112" s="7">
        <v>11.086399999999999</v>
      </c>
      <c r="W112" s="7">
        <v>0</v>
      </c>
    </row>
    <row r="113" spans="1:23">
      <c r="A113" s="8" t="s">
        <v>242</v>
      </c>
      <c r="B113" s="4">
        <v>27</v>
      </c>
      <c r="C113" s="4" t="s">
        <v>83</v>
      </c>
      <c r="D113" s="4" t="s">
        <v>222</v>
      </c>
      <c r="E113" s="4" t="s">
        <v>238</v>
      </c>
      <c r="F113" s="5">
        <v>950</v>
      </c>
      <c r="G113" s="4" t="s">
        <v>78</v>
      </c>
      <c r="H113" s="4" t="s">
        <v>311</v>
      </c>
      <c r="I113" s="4" t="s">
        <v>296</v>
      </c>
      <c r="J113" s="4" t="s">
        <v>221</v>
      </c>
      <c r="K113" s="4" t="s">
        <v>239</v>
      </c>
      <c r="L113" s="4" t="s">
        <v>1</v>
      </c>
      <c r="M113" s="4">
        <v>947</v>
      </c>
      <c r="N113" s="4" t="s">
        <v>79</v>
      </c>
      <c r="O113" s="4" t="s">
        <v>371</v>
      </c>
      <c r="P113" s="4" t="s">
        <v>213</v>
      </c>
      <c r="Q113" s="4" t="s">
        <v>240</v>
      </c>
      <c r="R113" s="6">
        <v>3.7999999999999999E-2</v>
      </c>
      <c r="S113" s="6">
        <v>3.7999999999999999E-2</v>
      </c>
      <c r="T113" s="6">
        <v>0</v>
      </c>
      <c r="U113" s="7">
        <v>0.62319999999999998</v>
      </c>
      <c r="V113" s="7">
        <v>0.62319999999999998</v>
      </c>
      <c r="W113" s="7">
        <v>0</v>
      </c>
    </row>
    <row r="114" spans="1:23">
      <c r="A114" s="8" t="s">
        <v>242</v>
      </c>
      <c r="B114" s="4">
        <v>27</v>
      </c>
      <c r="C114" s="4" t="s">
        <v>83</v>
      </c>
      <c r="D114" s="4" t="s">
        <v>222</v>
      </c>
      <c r="E114" s="4" t="s">
        <v>238</v>
      </c>
      <c r="F114" s="5">
        <v>950</v>
      </c>
      <c r="G114" s="4" t="s">
        <v>78</v>
      </c>
      <c r="H114" s="4" t="s">
        <v>311</v>
      </c>
      <c r="I114" s="4" t="s">
        <v>296</v>
      </c>
      <c r="J114" s="4" t="s">
        <v>221</v>
      </c>
      <c r="K114" s="4" t="s">
        <v>239</v>
      </c>
      <c r="L114" s="4" t="s">
        <v>1</v>
      </c>
      <c r="M114" s="4">
        <v>948</v>
      </c>
      <c r="N114" s="4" t="s">
        <v>80</v>
      </c>
      <c r="O114" s="4" t="s">
        <v>372</v>
      </c>
      <c r="P114" s="4" t="s">
        <v>213</v>
      </c>
      <c r="Q114" s="4" t="s">
        <v>240</v>
      </c>
      <c r="R114" s="6">
        <v>0.126</v>
      </c>
      <c r="S114" s="6">
        <v>0.126</v>
      </c>
      <c r="T114" s="6">
        <v>0</v>
      </c>
      <c r="U114" s="7">
        <v>2.0663999999999998</v>
      </c>
      <c r="V114" s="7">
        <v>2.0663999999999998</v>
      </c>
      <c r="W114" s="7">
        <v>0</v>
      </c>
    </row>
    <row r="115" spans="1:23">
      <c r="A115" s="8" t="s">
        <v>242</v>
      </c>
      <c r="B115" s="4">
        <v>29</v>
      </c>
      <c r="C115" s="4" t="s">
        <v>84</v>
      </c>
      <c r="D115" s="4" t="s">
        <v>222</v>
      </c>
      <c r="E115" s="4" t="s">
        <v>238</v>
      </c>
      <c r="F115" s="5">
        <v>950</v>
      </c>
      <c r="G115" s="4" t="s">
        <v>78</v>
      </c>
      <c r="H115" s="4" t="s">
        <v>311</v>
      </c>
      <c r="I115" s="4" t="s">
        <v>296</v>
      </c>
      <c r="J115" s="4" t="s">
        <v>221</v>
      </c>
      <c r="K115" s="4" t="s">
        <v>239</v>
      </c>
      <c r="L115" s="4" t="s">
        <v>1</v>
      </c>
      <c r="M115" s="4">
        <v>947</v>
      </c>
      <c r="N115" s="4" t="s">
        <v>79</v>
      </c>
      <c r="O115" s="4" t="s">
        <v>371</v>
      </c>
      <c r="P115" s="4" t="s">
        <v>213</v>
      </c>
      <c r="Q115" s="4" t="s">
        <v>240</v>
      </c>
      <c r="R115" s="6">
        <v>0.46600000000000003</v>
      </c>
      <c r="S115" s="6">
        <v>0.46600000000000003</v>
      </c>
      <c r="T115" s="6">
        <v>0</v>
      </c>
      <c r="U115" s="7">
        <v>7.6424000000000003</v>
      </c>
      <c r="V115" s="7">
        <v>7.6424000000000003</v>
      </c>
      <c r="W115" s="7">
        <v>0</v>
      </c>
    </row>
    <row r="116" spans="1:23">
      <c r="A116" s="8" t="s">
        <v>242</v>
      </c>
      <c r="B116" s="4">
        <v>29</v>
      </c>
      <c r="C116" s="4" t="s">
        <v>84</v>
      </c>
      <c r="D116" s="4" t="s">
        <v>222</v>
      </c>
      <c r="E116" s="4" t="s">
        <v>238</v>
      </c>
      <c r="F116" s="5">
        <v>950</v>
      </c>
      <c r="G116" s="4" t="s">
        <v>78</v>
      </c>
      <c r="H116" s="4" t="s">
        <v>311</v>
      </c>
      <c r="I116" s="4" t="s">
        <v>296</v>
      </c>
      <c r="J116" s="4" t="s">
        <v>221</v>
      </c>
      <c r="K116" s="4" t="s">
        <v>239</v>
      </c>
      <c r="L116" s="4" t="s">
        <v>1</v>
      </c>
      <c r="M116" s="4">
        <v>948</v>
      </c>
      <c r="N116" s="4" t="s">
        <v>80</v>
      </c>
      <c r="O116" s="4" t="s">
        <v>372</v>
      </c>
      <c r="P116" s="4" t="s">
        <v>213</v>
      </c>
      <c r="Q116" s="4" t="s">
        <v>240</v>
      </c>
      <c r="R116" s="6">
        <v>3.6999999999999998E-2</v>
      </c>
      <c r="S116" s="6">
        <v>3.6999999999999998E-2</v>
      </c>
      <c r="T116" s="6">
        <v>0</v>
      </c>
      <c r="U116" s="7">
        <v>0.60680000000000001</v>
      </c>
      <c r="V116" s="7">
        <v>0.60680000000000001</v>
      </c>
      <c r="W116" s="7">
        <v>0</v>
      </c>
    </row>
    <row r="117" spans="1:23">
      <c r="A117" s="8" t="s">
        <v>242</v>
      </c>
      <c r="B117" s="4">
        <v>32</v>
      </c>
      <c r="C117" s="4" t="s">
        <v>9</v>
      </c>
      <c r="D117" s="4" t="s">
        <v>222</v>
      </c>
      <c r="E117" s="4" t="s">
        <v>238</v>
      </c>
      <c r="F117" s="5">
        <v>950</v>
      </c>
      <c r="G117" s="4" t="s">
        <v>78</v>
      </c>
      <c r="H117" s="4" t="s">
        <v>311</v>
      </c>
      <c r="I117" s="4" t="s">
        <v>296</v>
      </c>
      <c r="J117" s="4" t="s">
        <v>221</v>
      </c>
      <c r="K117" s="4" t="s">
        <v>239</v>
      </c>
      <c r="L117" s="4" t="s">
        <v>1</v>
      </c>
      <c r="M117" s="4">
        <v>947</v>
      </c>
      <c r="N117" s="4" t="s">
        <v>79</v>
      </c>
      <c r="O117" s="4" t="s">
        <v>371</v>
      </c>
      <c r="P117" s="4" t="s">
        <v>213</v>
      </c>
      <c r="Q117" s="4" t="s">
        <v>240</v>
      </c>
      <c r="R117" s="6">
        <v>0.57699999999999996</v>
      </c>
      <c r="S117" s="6">
        <v>0.57699999999999996</v>
      </c>
      <c r="T117" s="6">
        <v>0</v>
      </c>
      <c r="U117" s="7">
        <v>9.4627999999999997</v>
      </c>
      <c r="V117" s="7">
        <v>9.4627999999999997</v>
      </c>
      <c r="W117" s="7">
        <v>0</v>
      </c>
    </row>
    <row r="118" spans="1:23">
      <c r="A118" s="8" t="s">
        <v>242</v>
      </c>
      <c r="B118" s="4">
        <v>32</v>
      </c>
      <c r="C118" s="4" t="s">
        <v>9</v>
      </c>
      <c r="D118" s="4" t="s">
        <v>222</v>
      </c>
      <c r="E118" s="4" t="s">
        <v>238</v>
      </c>
      <c r="F118" s="5">
        <v>950</v>
      </c>
      <c r="G118" s="4" t="s">
        <v>78</v>
      </c>
      <c r="H118" s="4" t="s">
        <v>311</v>
      </c>
      <c r="I118" s="4" t="s">
        <v>296</v>
      </c>
      <c r="J118" s="4" t="s">
        <v>221</v>
      </c>
      <c r="K118" s="4" t="s">
        <v>239</v>
      </c>
      <c r="L118" s="4" t="s">
        <v>1</v>
      </c>
      <c r="M118" s="4">
        <v>948</v>
      </c>
      <c r="N118" s="4" t="s">
        <v>80</v>
      </c>
      <c r="O118" s="4" t="s">
        <v>372</v>
      </c>
      <c r="P118" s="4" t="s">
        <v>213</v>
      </c>
      <c r="Q118" s="4" t="s">
        <v>240</v>
      </c>
      <c r="R118" s="6">
        <v>0.20200000000000001</v>
      </c>
      <c r="S118" s="6">
        <v>0.20200000000000001</v>
      </c>
      <c r="T118" s="6">
        <v>0</v>
      </c>
      <c r="U118" s="7">
        <v>3.3128000000000002</v>
      </c>
      <c r="V118" s="7">
        <v>3.3128000000000002</v>
      </c>
      <c r="W118" s="7">
        <v>0</v>
      </c>
    </row>
    <row r="119" spans="1:23">
      <c r="A119" s="8" t="s">
        <v>242</v>
      </c>
      <c r="B119" s="4">
        <v>34</v>
      </c>
      <c r="C119" s="4" t="s">
        <v>51</v>
      </c>
      <c r="D119" s="4" t="s">
        <v>222</v>
      </c>
      <c r="E119" s="4" t="s">
        <v>238</v>
      </c>
      <c r="F119" s="5">
        <v>950</v>
      </c>
      <c r="G119" s="4" t="s">
        <v>78</v>
      </c>
      <c r="H119" s="4" t="s">
        <v>311</v>
      </c>
      <c r="I119" s="4" t="s">
        <v>296</v>
      </c>
      <c r="J119" s="4" t="s">
        <v>221</v>
      </c>
      <c r="K119" s="4" t="s">
        <v>239</v>
      </c>
      <c r="L119" s="4" t="s">
        <v>1</v>
      </c>
      <c r="M119" s="4">
        <v>947</v>
      </c>
      <c r="N119" s="4" t="s">
        <v>79</v>
      </c>
      <c r="O119" s="4" t="s">
        <v>371</v>
      </c>
      <c r="P119" s="4" t="s">
        <v>213</v>
      </c>
      <c r="Q119" s="4" t="s">
        <v>240</v>
      </c>
      <c r="R119" s="6">
        <v>4.7530000000000001</v>
      </c>
      <c r="S119" s="6">
        <v>4.7530000000000001</v>
      </c>
      <c r="T119" s="6">
        <v>0</v>
      </c>
      <c r="U119" s="7">
        <v>77.949200000000005</v>
      </c>
      <c r="V119" s="7">
        <v>77.949200000000005</v>
      </c>
      <c r="W119" s="7">
        <v>0</v>
      </c>
    </row>
    <row r="120" spans="1:23">
      <c r="A120" s="8" t="s">
        <v>242</v>
      </c>
      <c r="B120" s="4">
        <v>35</v>
      </c>
      <c r="C120" s="4" t="s">
        <v>85</v>
      </c>
      <c r="D120" s="4" t="s">
        <v>222</v>
      </c>
      <c r="E120" s="4" t="s">
        <v>238</v>
      </c>
      <c r="F120" s="5">
        <v>950</v>
      </c>
      <c r="G120" s="4" t="s">
        <v>78</v>
      </c>
      <c r="H120" s="4" t="s">
        <v>311</v>
      </c>
      <c r="I120" s="4" t="s">
        <v>296</v>
      </c>
      <c r="J120" s="4" t="s">
        <v>221</v>
      </c>
      <c r="K120" s="4" t="s">
        <v>239</v>
      </c>
      <c r="L120" s="4" t="s">
        <v>1</v>
      </c>
      <c r="M120" s="4">
        <v>947</v>
      </c>
      <c r="N120" s="4" t="s">
        <v>79</v>
      </c>
      <c r="O120" s="4" t="s">
        <v>371</v>
      </c>
      <c r="P120" s="4" t="s">
        <v>213</v>
      </c>
      <c r="Q120" s="4" t="s">
        <v>240</v>
      </c>
      <c r="R120" s="6">
        <v>0.56999999999999995</v>
      </c>
      <c r="S120" s="6">
        <v>0.56999999999999995</v>
      </c>
      <c r="T120" s="6">
        <v>0</v>
      </c>
      <c r="U120" s="7">
        <v>9.3480000000000008</v>
      </c>
      <c r="V120" s="7">
        <v>9.3480000000000008</v>
      </c>
      <c r="W120" s="7">
        <v>0</v>
      </c>
    </row>
    <row r="121" spans="1:23">
      <c r="A121" s="8" t="s">
        <v>242</v>
      </c>
      <c r="B121" s="4">
        <v>35</v>
      </c>
      <c r="C121" s="4" t="s">
        <v>85</v>
      </c>
      <c r="D121" s="4" t="s">
        <v>222</v>
      </c>
      <c r="E121" s="4" t="s">
        <v>238</v>
      </c>
      <c r="F121" s="5">
        <v>950</v>
      </c>
      <c r="G121" s="4" t="s">
        <v>78</v>
      </c>
      <c r="H121" s="4" t="s">
        <v>311</v>
      </c>
      <c r="I121" s="4" t="s">
        <v>296</v>
      </c>
      <c r="J121" s="4" t="s">
        <v>221</v>
      </c>
      <c r="K121" s="4" t="s">
        <v>239</v>
      </c>
      <c r="L121" s="4" t="s">
        <v>1</v>
      </c>
      <c r="M121" s="4">
        <v>948</v>
      </c>
      <c r="N121" s="4" t="s">
        <v>80</v>
      </c>
      <c r="O121" s="4" t="s">
        <v>372</v>
      </c>
      <c r="P121" s="4" t="s">
        <v>213</v>
      </c>
      <c r="Q121" s="4" t="s">
        <v>240</v>
      </c>
      <c r="R121" s="6">
        <v>0.95099999999999996</v>
      </c>
      <c r="S121" s="6">
        <v>0.95099999999999996</v>
      </c>
      <c r="T121" s="6">
        <v>0</v>
      </c>
      <c r="U121" s="7">
        <v>15.596399999999999</v>
      </c>
      <c r="V121" s="7">
        <v>15.596399999999999</v>
      </c>
      <c r="W121" s="7">
        <v>0</v>
      </c>
    </row>
    <row r="122" spans="1:23">
      <c r="A122" s="8" t="s">
        <v>242</v>
      </c>
      <c r="B122" s="4">
        <v>43</v>
      </c>
      <c r="C122" s="4" t="s">
        <v>86</v>
      </c>
      <c r="D122" s="4" t="s">
        <v>222</v>
      </c>
      <c r="E122" s="4" t="s">
        <v>238</v>
      </c>
      <c r="F122" s="5">
        <v>950</v>
      </c>
      <c r="G122" s="4" t="s">
        <v>78</v>
      </c>
      <c r="H122" s="4" t="s">
        <v>311</v>
      </c>
      <c r="I122" s="4" t="s">
        <v>296</v>
      </c>
      <c r="J122" s="4" t="s">
        <v>221</v>
      </c>
      <c r="K122" s="4" t="s">
        <v>239</v>
      </c>
      <c r="L122" s="4" t="s">
        <v>1</v>
      </c>
      <c r="M122" s="4">
        <v>947</v>
      </c>
      <c r="N122" s="4" t="s">
        <v>79</v>
      </c>
      <c r="O122" s="4" t="s">
        <v>371</v>
      </c>
      <c r="P122" s="4" t="s">
        <v>213</v>
      </c>
      <c r="Q122" s="4" t="s">
        <v>240</v>
      </c>
      <c r="R122" s="6">
        <v>0.22</v>
      </c>
      <c r="S122" s="6">
        <v>0.22</v>
      </c>
      <c r="T122" s="6">
        <v>0</v>
      </c>
      <c r="U122" s="7">
        <v>3.6080000000000001</v>
      </c>
      <c r="V122" s="7">
        <v>3.6080000000000001</v>
      </c>
      <c r="W122" s="7">
        <v>0</v>
      </c>
    </row>
    <row r="123" spans="1:23">
      <c r="A123" s="8" t="s">
        <v>242</v>
      </c>
      <c r="B123" s="4">
        <v>43</v>
      </c>
      <c r="C123" s="4" t="s">
        <v>86</v>
      </c>
      <c r="D123" s="4" t="s">
        <v>222</v>
      </c>
      <c r="E123" s="4" t="s">
        <v>238</v>
      </c>
      <c r="F123" s="5">
        <v>950</v>
      </c>
      <c r="G123" s="4" t="s">
        <v>78</v>
      </c>
      <c r="H123" s="4" t="s">
        <v>311</v>
      </c>
      <c r="I123" s="4" t="s">
        <v>296</v>
      </c>
      <c r="J123" s="4" t="s">
        <v>221</v>
      </c>
      <c r="K123" s="4" t="s">
        <v>239</v>
      </c>
      <c r="L123" s="4" t="s">
        <v>1</v>
      </c>
      <c r="M123" s="4">
        <v>948</v>
      </c>
      <c r="N123" s="4" t="s">
        <v>80</v>
      </c>
      <c r="O123" s="4" t="s">
        <v>372</v>
      </c>
      <c r="P123" s="4" t="s">
        <v>213</v>
      </c>
      <c r="Q123" s="4" t="s">
        <v>240</v>
      </c>
      <c r="R123" s="6">
        <v>0.92700000000000005</v>
      </c>
      <c r="S123" s="6">
        <v>0.92700000000000005</v>
      </c>
      <c r="T123" s="6">
        <v>0</v>
      </c>
      <c r="U123" s="7">
        <v>15.2028</v>
      </c>
      <c r="V123" s="7">
        <v>15.2028</v>
      </c>
      <c r="W123" s="7">
        <v>0</v>
      </c>
    </row>
    <row r="124" spans="1:23">
      <c r="A124" s="8" t="s">
        <v>242</v>
      </c>
      <c r="B124" s="4">
        <v>44</v>
      </c>
      <c r="C124" s="4" t="s">
        <v>32</v>
      </c>
      <c r="D124" s="4" t="s">
        <v>222</v>
      </c>
      <c r="E124" s="4" t="s">
        <v>238</v>
      </c>
      <c r="F124" s="5">
        <v>950</v>
      </c>
      <c r="G124" s="4" t="s">
        <v>78</v>
      </c>
      <c r="H124" s="4" t="s">
        <v>311</v>
      </c>
      <c r="I124" s="4" t="s">
        <v>296</v>
      </c>
      <c r="J124" s="4" t="s">
        <v>221</v>
      </c>
      <c r="K124" s="4" t="s">
        <v>239</v>
      </c>
      <c r="L124" s="4" t="s">
        <v>1</v>
      </c>
      <c r="M124" s="4">
        <v>947</v>
      </c>
      <c r="N124" s="4" t="s">
        <v>79</v>
      </c>
      <c r="O124" s="4" t="s">
        <v>371</v>
      </c>
      <c r="P124" s="4" t="s">
        <v>213</v>
      </c>
      <c r="Q124" s="4" t="s">
        <v>240</v>
      </c>
      <c r="R124" s="6">
        <v>8.7999999999999995E-2</v>
      </c>
      <c r="S124" s="6">
        <v>8.7999999999999995E-2</v>
      </c>
      <c r="T124" s="6">
        <v>0</v>
      </c>
      <c r="U124" s="7">
        <v>1.4432</v>
      </c>
      <c r="V124" s="7">
        <v>1.4432</v>
      </c>
      <c r="W124" s="7">
        <v>0</v>
      </c>
    </row>
    <row r="125" spans="1:23">
      <c r="A125" s="8" t="s">
        <v>242</v>
      </c>
      <c r="B125" s="4">
        <v>44</v>
      </c>
      <c r="C125" s="4" t="s">
        <v>32</v>
      </c>
      <c r="D125" s="4" t="s">
        <v>222</v>
      </c>
      <c r="E125" s="4" t="s">
        <v>238</v>
      </c>
      <c r="F125" s="5">
        <v>950</v>
      </c>
      <c r="G125" s="4" t="s">
        <v>78</v>
      </c>
      <c r="H125" s="4" t="s">
        <v>311</v>
      </c>
      <c r="I125" s="4" t="s">
        <v>296</v>
      </c>
      <c r="J125" s="4" t="s">
        <v>221</v>
      </c>
      <c r="K125" s="4" t="s">
        <v>239</v>
      </c>
      <c r="L125" s="4" t="s">
        <v>1</v>
      </c>
      <c r="M125" s="4">
        <v>948</v>
      </c>
      <c r="N125" s="4" t="s">
        <v>80</v>
      </c>
      <c r="O125" s="4" t="s">
        <v>372</v>
      </c>
      <c r="P125" s="4" t="s">
        <v>213</v>
      </c>
      <c r="Q125" s="4" t="s">
        <v>240</v>
      </c>
      <c r="R125" s="6">
        <v>0.312</v>
      </c>
      <c r="S125" s="6">
        <v>0.312</v>
      </c>
      <c r="T125" s="6">
        <v>0</v>
      </c>
      <c r="U125" s="7">
        <v>5.1167999999999996</v>
      </c>
      <c r="V125" s="7">
        <v>5.1167999999999996</v>
      </c>
      <c r="W125" s="7">
        <v>0</v>
      </c>
    </row>
    <row r="126" spans="1:23">
      <c r="A126" s="8" t="s">
        <v>242</v>
      </c>
      <c r="B126" s="4">
        <v>45</v>
      </c>
      <c r="C126" s="4" t="s">
        <v>10</v>
      </c>
      <c r="D126" s="4" t="s">
        <v>222</v>
      </c>
      <c r="E126" s="4" t="s">
        <v>238</v>
      </c>
      <c r="F126" s="5">
        <v>950</v>
      </c>
      <c r="G126" s="4" t="s">
        <v>78</v>
      </c>
      <c r="H126" s="4" t="s">
        <v>311</v>
      </c>
      <c r="I126" s="4" t="s">
        <v>296</v>
      </c>
      <c r="J126" s="4" t="s">
        <v>221</v>
      </c>
      <c r="K126" s="4" t="s">
        <v>239</v>
      </c>
      <c r="L126" s="4" t="s">
        <v>1</v>
      </c>
      <c r="M126" s="4">
        <v>944</v>
      </c>
      <c r="N126" s="4" t="s">
        <v>3</v>
      </c>
      <c r="O126" s="4" t="s">
        <v>326</v>
      </c>
      <c r="P126" s="4" t="s">
        <v>213</v>
      </c>
      <c r="Q126" s="4" t="s">
        <v>240</v>
      </c>
      <c r="R126" s="6">
        <v>0.20699999999999999</v>
      </c>
      <c r="S126" s="6">
        <v>0.20699999999999999</v>
      </c>
      <c r="T126" s="6">
        <v>0</v>
      </c>
      <c r="U126" s="7">
        <v>3.3948</v>
      </c>
      <c r="V126" s="7">
        <v>3.3948</v>
      </c>
      <c r="W126" s="7">
        <v>0</v>
      </c>
    </row>
    <row r="127" spans="1:23">
      <c r="A127" s="8" t="s">
        <v>242</v>
      </c>
      <c r="B127" s="4">
        <v>45</v>
      </c>
      <c r="C127" s="4" t="s">
        <v>10</v>
      </c>
      <c r="D127" s="4" t="s">
        <v>222</v>
      </c>
      <c r="E127" s="4" t="s">
        <v>238</v>
      </c>
      <c r="F127" s="5">
        <v>950</v>
      </c>
      <c r="G127" s="4" t="s">
        <v>78</v>
      </c>
      <c r="H127" s="4" t="s">
        <v>311</v>
      </c>
      <c r="I127" s="4" t="s">
        <v>296</v>
      </c>
      <c r="J127" s="4" t="s">
        <v>221</v>
      </c>
      <c r="K127" s="4" t="s">
        <v>239</v>
      </c>
      <c r="L127" s="4" t="s">
        <v>1</v>
      </c>
      <c r="M127" s="4">
        <v>947</v>
      </c>
      <c r="N127" s="4" t="s">
        <v>79</v>
      </c>
      <c r="O127" s="4" t="s">
        <v>371</v>
      </c>
      <c r="P127" s="4" t="s">
        <v>213</v>
      </c>
      <c r="Q127" s="4" t="s">
        <v>240</v>
      </c>
      <c r="R127" s="6">
        <v>9.2999999999999999E-2</v>
      </c>
      <c r="S127" s="6">
        <v>9.2999999999999999E-2</v>
      </c>
      <c r="T127" s="6">
        <v>0</v>
      </c>
      <c r="U127" s="7">
        <v>1.5251999999999999</v>
      </c>
      <c r="V127" s="7">
        <v>1.5251999999999999</v>
      </c>
      <c r="W127" s="7">
        <v>0</v>
      </c>
    </row>
    <row r="128" spans="1:23">
      <c r="A128" s="8" t="s">
        <v>242</v>
      </c>
      <c r="B128" s="4">
        <v>45</v>
      </c>
      <c r="C128" s="4" t="s">
        <v>10</v>
      </c>
      <c r="D128" s="4" t="s">
        <v>222</v>
      </c>
      <c r="E128" s="4" t="s">
        <v>238</v>
      </c>
      <c r="F128" s="5">
        <v>950</v>
      </c>
      <c r="G128" s="4" t="s">
        <v>78</v>
      </c>
      <c r="H128" s="4" t="s">
        <v>311</v>
      </c>
      <c r="I128" s="4" t="s">
        <v>296</v>
      </c>
      <c r="J128" s="4" t="s">
        <v>221</v>
      </c>
      <c r="K128" s="4" t="s">
        <v>239</v>
      </c>
      <c r="L128" s="4" t="s">
        <v>1</v>
      </c>
      <c r="M128" s="4">
        <v>948</v>
      </c>
      <c r="N128" s="4" t="s">
        <v>80</v>
      </c>
      <c r="O128" s="4" t="s">
        <v>372</v>
      </c>
      <c r="P128" s="4" t="s">
        <v>213</v>
      </c>
      <c r="Q128" s="4" t="s">
        <v>240</v>
      </c>
      <c r="R128" s="6">
        <v>0.34499999999999997</v>
      </c>
      <c r="S128" s="6">
        <v>0.34499999999999997</v>
      </c>
      <c r="T128" s="6">
        <v>0</v>
      </c>
      <c r="U128" s="7">
        <v>5.6580000000000004</v>
      </c>
      <c r="V128" s="7">
        <v>5.6580000000000004</v>
      </c>
      <c r="W128" s="7">
        <v>0</v>
      </c>
    </row>
    <row r="129" spans="1:23">
      <c r="A129" s="8" t="s">
        <v>242</v>
      </c>
      <c r="B129" s="4">
        <v>46</v>
      </c>
      <c r="C129" s="4" t="s">
        <v>12</v>
      </c>
      <c r="D129" s="4" t="s">
        <v>222</v>
      </c>
      <c r="E129" s="4" t="s">
        <v>238</v>
      </c>
      <c r="F129" s="5">
        <v>950</v>
      </c>
      <c r="G129" s="4" t="s">
        <v>78</v>
      </c>
      <c r="H129" s="4" t="s">
        <v>311</v>
      </c>
      <c r="I129" s="4" t="s">
        <v>296</v>
      </c>
      <c r="J129" s="4" t="s">
        <v>221</v>
      </c>
      <c r="K129" s="4" t="s">
        <v>239</v>
      </c>
      <c r="L129" s="4" t="s">
        <v>1</v>
      </c>
      <c r="M129" s="4">
        <v>947</v>
      </c>
      <c r="N129" s="4" t="s">
        <v>79</v>
      </c>
      <c r="O129" s="4" t="s">
        <v>371</v>
      </c>
      <c r="P129" s="4" t="s">
        <v>213</v>
      </c>
      <c r="Q129" s="4" t="s">
        <v>240</v>
      </c>
      <c r="R129" s="6">
        <v>0.16800000000000001</v>
      </c>
      <c r="S129" s="6">
        <v>0.16800000000000001</v>
      </c>
      <c r="T129" s="6">
        <v>0</v>
      </c>
      <c r="U129" s="7">
        <v>2.7551999999999999</v>
      </c>
      <c r="V129" s="7">
        <v>2.7551999999999999</v>
      </c>
      <c r="W129" s="7">
        <v>0</v>
      </c>
    </row>
    <row r="130" spans="1:23">
      <c r="A130" s="8" t="s">
        <v>242</v>
      </c>
      <c r="B130" s="4">
        <v>46</v>
      </c>
      <c r="C130" s="4" t="s">
        <v>12</v>
      </c>
      <c r="D130" s="4" t="s">
        <v>222</v>
      </c>
      <c r="E130" s="4" t="s">
        <v>238</v>
      </c>
      <c r="F130" s="5">
        <v>950</v>
      </c>
      <c r="G130" s="4" t="s">
        <v>78</v>
      </c>
      <c r="H130" s="4" t="s">
        <v>311</v>
      </c>
      <c r="I130" s="4" t="s">
        <v>296</v>
      </c>
      <c r="J130" s="4" t="s">
        <v>221</v>
      </c>
      <c r="K130" s="4" t="s">
        <v>239</v>
      </c>
      <c r="L130" s="4" t="s">
        <v>1</v>
      </c>
      <c r="M130" s="4">
        <v>948</v>
      </c>
      <c r="N130" s="4" t="s">
        <v>80</v>
      </c>
      <c r="O130" s="4" t="s">
        <v>372</v>
      </c>
      <c r="P130" s="4" t="s">
        <v>213</v>
      </c>
      <c r="Q130" s="4" t="s">
        <v>240</v>
      </c>
      <c r="R130" s="6">
        <v>0.502</v>
      </c>
      <c r="S130" s="6">
        <v>0.502</v>
      </c>
      <c r="T130" s="6">
        <v>0</v>
      </c>
      <c r="U130" s="7">
        <v>8.2327999999999992</v>
      </c>
      <c r="V130" s="7">
        <v>8.2327999999999992</v>
      </c>
      <c r="W130" s="7">
        <v>0</v>
      </c>
    </row>
    <row r="131" spans="1:23">
      <c r="A131" s="8" t="s">
        <v>242</v>
      </c>
      <c r="B131" s="4">
        <v>56</v>
      </c>
      <c r="C131" s="4" t="s">
        <v>13</v>
      </c>
      <c r="D131" s="4" t="s">
        <v>219</v>
      </c>
      <c r="E131" s="4" t="s">
        <v>239</v>
      </c>
      <c r="F131" s="5">
        <v>950</v>
      </c>
      <c r="G131" s="4" t="s">
        <v>78</v>
      </c>
      <c r="H131" s="4" t="s">
        <v>311</v>
      </c>
      <c r="I131" s="4" t="s">
        <v>296</v>
      </c>
      <c r="J131" s="4" t="s">
        <v>221</v>
      </c>
      <c r="K131" s="4" t="s">
        <v>239</v>
      </c>
      <c r="L131" s="4" t="s">
        <v>1</v>
      </c>
      <c r="M131" s="4">
        <v>944</v>
      </c>
      <c r="N131" s="4" t="s">
        <v>3</v>
      </c>
      <c r="O131" s="4" t="s">
        <v>326</v>
      </c>
      <c r="P131" s="4" t="s">
        <v>213</v>
      </c>
      <c r="Q131" s="4" t="s">
        <v>240</v>
      </c>
      <c r="R131" s="6">
        <v>8.2000000000000003E-2</v>
      </c>
      <c r="S131" s="6">
        <v>8.2000000000000003E-2</v>
      </c>
      <c r="T131" s="6">
        <v>0</v>
      </c>
      <c r="U131" s="7">
        <v>1.3448</v>
      </c>
      <c r="V131" s="7">
        <v>1.3448</v>
      </c>
      <c r="W131" s="7">
        <v>0</v>
      </c>
    </row>
    <row r="132" spans="1:23">
      <c r="A132" s="8" t="s">
        <v>242</v>
      </c>
      <c r="B132" s="4">
        <v>56</v>
      </c>
      <c r="C132" s="4" t="s">
        <v>13</v>
      </c>
      <c r="D132" s="4" t="s">
        <v>219</v>
      </c>
      <c r="E132" s="4" t="s">
        <v>239</v>
      </c>
      <c r="F132" s="5">
        <v>950</v>
      </c>
      <c r="G132" s="4" t="s">
        <v>78</v>
      </c>
      <c r="H132" s="4" t="s">
        <v>311</v>
      </c>
      <c r="I132" s="4" t="s">
        <v>296</v>
      </c>
      <c r="J132" s="4" t="s">
        <v>221</v>
      </c>
      <c r="K132" s="4" t="s">
        <v>239</v>
      </c>
      <c r="L132" s="4" t="s">
        <v>1</v>
      </c>
      <c r="M132" s="4">
        <v>947</v>
      </c>
      <c r="N132" s="4" t="s">
        <v>79</v>
      </c>
      <c r="O132" s="4" t="s">
        <v>371</v>
      </c>
      <c r="P132" s="4" t="s">
        <v>213</v>
      </c>
      <c r="Q132" s="4" t="s">
        <v>240</v>
      </c>
      <c r="R132" s="6">
        <v>0.22600000000000001</v>
      </c>
      <c r="S132" s="6">
        <v>0.22600000000000001</v>
      </c>
      <c r="T132" s="6">
        <v>0</v>
      </c>
      <c r="U132" s="7">
        <v>3.7063999999999999</v>
      </c>
      <c r="V132" s="7">
        <v>3.7063999999999999</v>
      </c>
      <c r="W132" s="7">
        <v>0</v>
      </c>
    </row>
    <row r="133" spans="1:23">
      <c r="A133" s="8" t="s">
        <v>242</v>
      </c>
      <c r="B133" s="4">
        <v>56</v>
      </c>
      <c r="C133" s="4" t="s">
        <v>13</v>
      </c>
      <c r="D133" s="4" t="s">
        <v>219</v>
      </c>
      <c r="E133" s="4" t="s">
        <v>239</v>
      </c>
      <c r="F133" s="5">
        <v>950</v>
      </c>
      <c r="G133" s="4" t="s">
        <v>78</v>
      </c>
      <c r="H133" s="4" t="s">
        <v>311</v>
      </c>
      <c r="I133" s="4" t="s">
        <v>296</v>
      </c>
      <c r="J133" s="4" t="s">
        <v>221</v>
      </c>
      <c r="K133" s="4" t="s">
        <v>239</v>
      </c>
      <c r="L133" s="4" t="s">
        <v>1</v>
      </c>
      <c r="M133" s="4">
        <v>948</v>
      </c>
      <c r="N133" s="4" t="s">
        <v>80</v>
      </c>
      <c r="O133" s="4" t="s">
        <v>372</v>
      </c>
      <c r="P133" s="4" t="s">
        <v>213</v>
      </c>
      <c r="Q133" s="4" t="s">
        <v>240</v>
      </c>
      <c r="R133" s="6">
        <v>0.47699999999999998</v>
      </c>
      <c r="S133" s="6">
        <v>0.47699999999999998</v>
      </c>
      <c r="T133" s="6">
        <v>0</v>
      </c>
      <c r="U133" s="7">
        <v>7.8228</v>
      </c>
      <c r="V133" s="7">
        <v>7.8228</v>
      </c>
      <c r="W133" s="7">
        <v>0</v>
      </c>
    </row>
    <row r="134" spans="1:23">
      <c r="A134" s="8" t="s">
        <v>242</v>
      </c>
      <c r="B134" s="4">
        <v>61</v>
      </c>
      <c r="C134" s="4" t="s">
        <v>14</v>
      </c>
      <c r="D134" s="4" t="s">
        <v>219</v>
      </c>
      <c r="E134" s="4" t="s">
        <v>238</v>
      </c>
      <c r="F134" s="5">
        <v>950</v>
      </c>
      <c r="G134" s="4" t="s">
        <v>78</v>
      </c>
      <c r="H134" s="4" t="s">
        <v>311</v>
      </c>
      <c r="I134" s="4" t="s">
        <v>296</v>
      </c>
      <c r="J134" s="4" t="s">
        <v>221</v>
      </c>
      <c r="K134" s="4" t="s">
        <v>239</v>
      </c>
      <c r="L134" s="4" t="s">
        <v>1</v>
      </c>
      <c r="M134" s="4">
        <v>944</v>
      </c>
      <c r="N134" s="4" t="s">
        <v>3</v>
      </c>
      <c r="O134" s="4" t="s">
        <v>326</v>
      </c>
      <c r="P134" s="4" t="s">
        <v>213</v>
      </c>
      <c r="Q134" s="4" t="s">
        <v>240</v>
      </c>
      <c r="R134" s="6">
        <v>0.15</v>
      </c>
      <c r="S134" s="6">
        <v>0.106</v>
      </c>
      <c r="T134" s="6">
        <v>4.3999999999999997E-2</v>
      </c>
      <c r="U134" s="7">
        <v>2.46</v>
      </c>
      <c r="V134" s="7">
        <v>1.7383999999999999</v>
      </c>
      <c r="W134" s="7">
        <v>0.72160000000000002</v>
      </c>
    </row>
    <row r="135" spans="1:23">
      <c r="A135" s="8" t="s">
        <v>242</v>
      </c>
      <c r="B135" s="4">
        <v>61</v>
      </c>
      <c r="C135" s="4" t="s">
        <v>14</v>
      </c>
      <c r="D135" s="4" t="s">
        <v>219</v>
      </c>
      <c r="E135" s="4" t="s">
        <v>238</v>
      </c>
      <c r="F135" s="5">
        <v>950</v>
      </c>
      <c r="G135" s="4" t="s">
        <v>78</v>
      </c>
      <c r="H135" s="4" t="s">
        <v>311</v>
      </c>
      <c r="I135" s="4" t="s">
        <v>296</v>
      </c>
      <c r="J135" s="4" t="s">
        <v>221</v>
      </c>
      <c r="K135" s="4" t="s">
        <v>239</v>
      </c>
      <c r="L135" s="4" t="s">
        <v>1</v>
      </c>
      <c r="M135" s="4">
        <v>947</v>
      </c>
      <c r="N135" s="4" t="s">
        <v>79</v>
      </c>
      <c r="O135" s="4" t="s">
        <v>371</v>
      </c>
      <c r="P135" s="4" t="s">
        <v>213</v>
      </c>
      <c r="Q135" s="4" t="s">
        <v>240</v>
      </c>
      <c r="R135" s="6">
        <v>0.13500000000000001</v>
      </c>
      <c r="S135" s="6">
        <v>0.13500000000000001</v>
      </c>
      <c r="T135" s="6">
        <v>0</v>
      </c>
      <c r="U135" s="7">
        <v>2.214</v>
      </c>
      <c r="V135" s="7">
        <v>2.214</v>
      </c>
      <c r="W135" s="7">
        <v>0</v>
      </c>
    </row>
    <row r="136" spans="1:23">
      <c r="A136" s="8" t="s">
        <v>242</v>
      </c>
      <c r="B136" s="4">
        <v>61</v>
      </c>
      <c r="C136" s="4" t="s">
        <v>14</v>
      </c>
      <c r="D136" s="4" t="s">
        <v>219</v>
      </c>
      <c r="E136" s="4" t="s">
        <v>238</v>
      </c>
      <c r="F136" s="5">
        <v>950</v>
      </c>
      <c r="G136" s="4" t="s">
        <v>78</v>
      </c>
      <c r="H136" s="4" t="s">
        <v>311</v>
      </c>
      <c r="I136" s="4" t="s">
        <v>296</v>
      </c>
      <c r="J136" s="4" t="s">
        <v>221</v>
      </c>
      <c r="K136" s="4" t="s">
        <v>239</v>
      </c>
      <c r="L136" s="4" t="s">
        <v>1</v>
      </c>
      <c r="M136" s="4">
        <v>948</v>
      </c>
      <c r="N136" s="4" t="s">
        <v>80</v>
      </c>
      <c r="O136" s="4" t="s">
        <v>372</v>
      </c>
      <c r="P136" s="4" t="s">
        <v>213</v>
      </c>
      <c r="Q136" s="4" t="s">
        <v>240</v>
      </c>
      <c r="R136" s="6">
        <v>0.67600000000000005</v>
      </c>
      <c r="S136" s="6">
        <v>0.67600000000000005</v>
      </c>
      <c r="T136" s="6">
        <v>0</v>
      </c>
      <c r="U136" s="7">
        <v>11.086399999999999</v>
      </c>
      <c r="V136" s="7">
        <v>11.086399999999999</v>
      </c>
      <c r="W136" s="7">
        <v>0</v>
      </c>
    </row>
    <row r="137" spans="1:23">
      <c r="A137" s="8" t="s">
        <v>242</v>
      </c>
      <c r="B137" s="4">
        <v>62</v>
      </c>
      <c r="C137" s="4" t="s">
        <v>16</v>
      </c>
      <c r="D137" s="4" t="s">
        <v>219</v>
      </c>
      <c r="E137" s="4" t="s">
        <v>238</v>
      </c>
      <c r="F137" s="5">
        <v>950</v>
      </c>
      <c r="G137" s="4" t="s">
        <v>78</v>
      </c>
      <c r="H137" s="4" t="s">
        <v>311</v>
      </c>
      <c r="I137" s="4" t="s">
        <v>296</v>
      </c>
      <c r="J137" s="4" t="s">
        <v>221</v>
      </c>
      <c r="K137" s="4" t="s">
        <v>239</v>
      </c>
      <c r="L137" s="4" t="s">
        <v>1</v>
      </c>
      <c r="M137" s="4">
        <v>944</v>
      </c>
      <c r="N137" s="4" t="s">
        <v>3</v>
      </c>
      <c r="O137" s="4" t="s">
        <v>326</v>
      </c>
      <c r="P137" s="4" t="s">
        <v>213</v>
      </c>
      <c r="Q137" s="4" t="s">
        <v>240</v>
      </c>
      <c r="R137" s="6">
        <v>0.107</v>
      </c>
      <c r="S137" s="6">
        <v>0.107</v>
      </c>
      <c r="T137" s="6">
        <v>0</v>
      </c>
      <c r="U137" s="7">
        <v>1.7547999999999999</v>
      </c>
      <c r="V137" s="7">
        <v>1.7547999999999999</v>
      </c>
      <c r="W137" s="7">
        <v>0</v>
      </c>
    </row>
    <row r="138" spans="1:23">
      <c r="A138" s="8" t="s">
        <v>242</v>
      </c>
      <c r="B138" s="4">
        <v>62</v>
      </c>
      <c r="C138" s="4" t="s">
        <v>16</v>
      </c>
      <c r="D138" s="4" t="s">
        <v>219</v>
      </c>
      <c r="E138" s="4" t="s">
        <v>238</v>
      </c>
      <c r="F138" s="5">
        <v>950</v>
      </c>
      <c r="G138" s="4" t="s">
        <v>78</v>
      </c>
      <c r="H138" s="4" t="s">
        <v>311</v>
      </c>
      <c r="I138" s="4" t="s">
        <v>296</v>
      </c>
      <c r="J138" s="4" t="s">
        <v>221</v>
      </c>
      <c r="K138" s="4" t="s">
        <v>239</v>
      </c>
      <c r="L138" s="4" t="s">
        <v>1</v>
      </c>
      <c r="M138" s="4">
        <v>947</v>
      </c>
      <c r="N138" s="4" t="s">
        <v>79</v>
      </c>
      <c r="O138" s="4" t="s">
        <v>371</v>
      </c>
      <c r="P138" s="4" t="s">
        <v>213</v>
      </c>
      <c r="Q138" s="4" t="s">
        <v>240</v>
      </c>
      <c r="R138" s="6">
        <v>0.17799999999999999</v>
      </c>
      <c r="S138" s="6">
        <v>0.17799999999999999</v>
      </c>
      <c r="T138" s="6">
        <v>0</v>
      </c>
      <c r="U138" s="7">
        <v>2.9192</v>
      </c>
      <c r="V138" s="7">
        <v>2.9192</v>
      </c>
      <c r="W138" s="7">
        <v>0</v>
      </c>
    </row>
    <row r="139" spans="1:23">
      <c r="A139" s="8" t="s">
        <v>242</v>
      </c>
      <c r="B139" s="4">
        <v>62</v>
      </c>
      <c r="C139" s="4" t="s">
        <v>16</v>
      </c>
      <c r="D139" s="4" t="s">
        <v>219</v>
      </c>
      <c r="E139" s="4" t="s">
        <v>238</v>
      </c>
      <c r="F139" s="5">
        <v>950</v>
      </c>
      <c r="G139" s="4" t="s">
        <v>78</v>
      </c>
      <c r="H139" s="4" t="s">
        <v>311</v>
      </c>
      <c r="I139" s="4" t="s">
        <v>296</v>
      </c>
      <c r="J139" s="4" t="s">
        <v>221</v>
      </c>
      <c r="K139" s="4" t="s">
        <v>239</v>
      </c>
      <c r="L139" s="4" t="s">
        <v>1</v>
      </c>
      <c r="M139" s="4">
        <v>948</v>
      </c>
      <c r="N139" s="4" t="s">
        <v>80</v>
      </c>
      <c r="O139" s="4" t="s">
        <v>372</v>
      </c>
      <c r="P139" s="4" t="s">
        <v>213</v>
      </c>
      <c r="Q139" s="4" t="s">
        <v>240</v>
      </c>
      <c r="R139" s="6">
        <v>0.41799999999999998</v>
      </c>
      <c r="S139" s="6">
        <v>0.41799999999999998</v>
      </c>
      <c r="T139" s="6">
        <v>0</v>
      </c>
      <c r="U139" s="7">
        <v>6.8552</v>
      </c>
      <c r="V139" s="7">
        <v>6.8552</v>
      </c>
      <c r="W139" s="7">
        <v>0</v>
      </c>
    </row>
    <row r="140" spans="1:23">
      <c r="A140" s="8" t="s">
        <v>242</v>
      </c>
      <c r="B140" s="4">
        <v>62</v>
      </c>
      <c r="C140" s="4" t="s">
        <v>16</v>
      </c>
      <c r="D140" s="4" t="s">
        <v>219</v>
      </c>
      <c r="E140" s="4" t="s">
        <v>238</v>
      </c>
      <c r="F140" s="5">
        <v>950</v>
      </c>
      <c r="G140" s="4" t="s">
        <v>78</v>
      </c>
      <c r="H140" s="4" t="s">
        <v>311</v>
      </c>
      <c r="I140" s="4" t="s">
        <v>296</v>
      </c>
      <c r="J140" s="4" t="s">
        <v>221</v>
      </c>
      <c r="K140" s="4" t="s">
        <v>239</v>
      </c>
      <c r="L140" s="4" t="s">
        <v>1</v>
      </c>
      <c r="M140" s="4">
        <v>74631</v>
      </c>
      <c r="N140" s="4" t="s">
        <v>66</v>
      </c>
      <c r="O140" s="4" t="s">
        <v>360</v>
      </c>
      <c r="P140" s="4" t="s">
        <v>214</v>
      </c>
      <c r="Q140" s="4" t="s">
        <v>241</v>
      </c>
      <c r="R140" s="6">
        <v>0.9</v>
      </c>
      <c r="S140" s="6">
        <v>0.9</v>
      </c>
      <c r="T140" s="6">
        <v>0</v>
      </c>
      <c r="U140" s="7">
        <v>14.76</v>
      </c>
      <c r="V140" s="7">
        <v>14.76</v>
      </c>
      <c r="W140" s="7">
        <v>0</v>
      </c>
    </row>
    <row r="141" spans="1:23">
      <c r="A141" s="8" t="s">
        <v>242</v>
      </c>
      <c r="B141" s="4">
        <v>70</v>
      </c>
      <c r="C141" s="4" t="s">
        <v>33</v>
      </c>
      <c r="D141" s="4" t="s">
        <v>219</v>
      </c>
      <c r="E141" s="4" t="s">
        <v>239</v>
      </c>
      <c r="F141" s="5">
        <v>950</v>
      </c>
      <c r="G141" s="4" t="s">
        <v>78</v>
      </c>
      <c r="H141" s="4" t="s">
        <v>311</v>
      </c>
      <c r="I141" s="4" t="s">
        <v>296</v>
      </c>
      <c r="J141" s="4" t="s">
        <v>221</v>
      </c>
      <c r="K141" s="4" t="s">
        <v>239</v>
      </c>
      <c r="L141" s="4" t="s">
        <v>1</v>
      </c>
      <c r="M141" s="4">
        <v>944</v>
      </c>
      <c r="N141" s="4" t="s">
        <v>3</v>
      </c>
      <c r="O141" s="4" t="s">
        <v>326</v>
      </c>
      <c r="P141" s="4" t="s">
        <v>213</v>
      </c>
      <c r="Q141" s="4" t="s">
        <v>240</v>
      </c>
      <c r="R141" s="6">
        <v>0.188</v>
      </c>
      <c r="S141" s="6">
        <v>0.188</v>
      </c>
      <c r="T141" s="6">
        <v>0</v>
      </c>
      <c r="U141" s="7">
        <v>3.0832000000000002</v>
      </c>
      <c r="V141" s="7">
        <v>3.0832000000000002</v>
      </c>
      <c r="W141" s="7">
        <v>0</v>
      </c>
    </row>
    <row r="142" spans="1:23">
      <c r="A142" s="8" t="s">
        <v>242</v>
      </c>
      <c r="B142" s="4">
        <v>70</v>
      </c>
      <c r="C142" s="4" t="s">
        <v>33</v>
      </c>
      <c r="D142" s="4" t="s">
        <v>219</v>
      </c>
      <c r="E142" s="4" t="s">
        <v>239</v>
      </c>
      <c r="F142" s="5">
        <v>950</v>
      </c>
      <c r="G142" s="4" t="s">
        <v>78</v>
      </c>
      <c r="H142" s="4" t="s">
        <v>311</v>
      </c>
      <c r="I142" s="4" t="s">
        <v>296</v>
      </c>
      <c r="J142" s="4" t="s">
        <v>221</v>
      </c>
      <c r="K142" s="4" t="s">
        <v>239</v>
      </c>
      <c r="L142" s="4" t="s">
        <v>1</v>
      </c>
      <c r="M142" s="4">
        <v>947</v>
      </c>
      <c r="N142" s="4" t="s">
        <v>79</v>
      </c>
      <c r="O142" s="4" t="s">
        <v>371</v>
      </c>
      <c r="P142" s="4" t="s">
        <v>213</v>
      </c>
      <c r="Q142" s="4" t="s">
        <v>240</v>
      </c>
      <c r="R142" s="6">
        <v>0.13400000000000001</v>
      </c>
      <c r="S142" s="6">
        <v>0.13400000000000001</v>
      </c>
      <c r="T142" s="6">
        <v>0</v>
      </c>
      <c r="U142" s="7">
        <v>2.1976</v>
      </c>
      <c r="V142" s="7">
        <v>2.1976</v>
      </c>
      <c r="W142" s="7">
        <v>0</v>
      </c>
    </row>
    <row r="143" spans="1:23">
      <c r="A143" s="8" t="s">
        <v>242</v>
      </c>
      <c r="B143" s="4">
        <v>70</v>
      </c>
      <c r="C143" s="4" t="s">
        <v>33</v>
      </c>
      <c r="D143" s="4" t="s">
        <v>219</v>
      </c>
      <c r="E143" s="4" t="s">
        <v>239</v>
      </c>
      <c r="F143" s="5">
        <v>950</v>
      </c>
      <c r="G143" s="4" t="s">
        <v>78</v>
      </c>
      <c r="H143" s="4" t="s">
        <v>311</v>
      </c>
      <c r="I143" s="4" t="s">
        <v>296</v>
      </c>
      <c r="J143" s="4" t="s">
        <v>221</v>
      </c>
      <c r="K143" s="4" t="s">
        <v>239</v>
      </c>
      <c r="L143" s="4" t="s">
        <v>1</v>
      </c>
      <c r="M143" s="4">
        <v>948</v>
      </c>
      <c r="N143" s="4" t="s">
        <v>80</v>
      </c>
      <c r="O143" s="4" t="s">
        <v>372</v>
      </c>
      <c r="P143" s="4" t="s">
        <v>213</v>
      </c>
      <c r="Q143" s="4" t="s">
        <v>240</v>
      </c>
      <c r="R143" s="6">
        <v>0.34799999999999998</v>
      </c>
      <c r="S143" s="6">
        <v>0.34799999999999998</v>
      </c>
      <c r="T143" s="6">
        <v>0</v>
      </c>
      <c r="U143" s="7">
        <v>5.7072000000000003</v>
      </c>
      <c r="V143" s="7">
        <v>5.7072000000000003</v>
      </c>
      <c r="W143" s="7">
        <v>0</v>
      </c>
    </row>
    <row r="144" spans="1:23">
      <c r="A144" s="8" t="s">
        <v>242</v>
      </c>
      <c r="B144" s="4">
        <v>70</v>
      </c>
      <c r="C144" s="4" t="s">
        <v>33</v>
      </c>
      <c r="D144" s="4" t="s">
        <v>219</v>
      </c>
      <c r="E144" s="4" t="s">
        <v>239</v>
      </c>
      <c r="F144" s="5">
        <v>950</v>
      </c>
      <c r="G144" s="4" t="s">
        <v>78</v>
      </c>
      <c r="H144" s="4" t="s">
        <v>311</v>
      </c>
      <c r="I144" s="4" t="s">
        <v>296</v>
      </c>
      <c r="J144" s="4" t="s">
        <v>221</v>
      </c>
      <c r="K144" s="4" t="s">
        <v>239</v>
      </c>
      <c r="L144" s="4" t="s">
        <v>1</v>
      </c>
      <c r="M144" s="4">
        <v>20619</v>
      </c>
      <c r="N144" s="4" t="s">
        <v>87</v>
      </c>
      <c r="O144" s="4" t="s">
        <v>374</v>
      </c>
      <c r="P144" s="4" t="s">
        <v>214</v>
      </c>
      <c r="Q144" s="4" t="s">
        <v>241</v>
      </c>
      <c r="R144" s="6">
        <v>0.28799999999999998</v>
      </c>
      <c r="S144" s="6">
        <v>0.1338</v>
      </c>
      <c r="T144" s="6">
        <v>0.1542</v>
      </c>
      <c r="U144" s="7">
        <v>4.7232000000000003</v>
      </c>
      <c r="V144" s="7">
        <v>2.1943199999999998</v>
      </c>
      <c r="W144" s="7">
        <v>2.52888</v>
      </c>
    </row>
    <row r="145" spans="1:23">
      <c r="A145" s="8" t="s">
        <v>242</v>
      </c>
      <c r="B145" s="4">
        <v>70</v>
      </c>
      <c r="C145" s="4" t="s">
        <v>33</v>
      </c>
      <c r="D145" s="4" t="s">
        <v>219</v>
      </c>
      <c r="E145" s="4" t="s">
        <v>239</v>
      </c>
      <c r="F145" s="5">
        <v>950</v>
      </c>
      <c r="G145" s="4" t="s">
        <v>78</v>
      </c>
      <c r="H145" s="4" t="s">
        <v>311</v>
      </c>
      <c r="I145" s="4" t="s">
        <v>296</v>
      </c>
      <c r="J145" s="4" t="s">
        <v>221</v>
      </c>
      <c r="K145" s="4" t="s">
        <v>239</v>
      </c>
      <c r="L145" s="4" t="s">
        <v>1</v>
      </c>
      <c r="M145" s="4">
        <v>82368</v>
      </c>
      <c r="N145" s="4" t="s">
        <v>87</v>
      </c>
      <c r="O145" s="4" t="s">
        <v>375</v>
      </c>
      <c r="P145" s="4" t="s">
        <v>214</v>
      </c>
      <c r="Q145" s="4" t="s">
        <v>241</v>
      </c>
      <c r="R145" s="6">
        <v>2.984</v>
      </c>
      <c r="S145" s="6">
        <v>1.3839999999999999</v>
      </c>
      <c r="T145" s="6">
        <v>1.6</v>
      </c>
      <c r="U145" s="7">
        <v>48.937600000000003</v>
      </c>
      <c r="V145" s="7">
        <v>22.697600000000001</v>
      </c>
      <c r="W145" s="7">
        <v>26.24</v>
      </c>
    </row>
    <row r="146" spans="1:23">
      <c r="A146" s="8" t="s">
        <v>242</v>
      </c>
      <c r="B146" s="4">
        <v>71</v>
      </c>
      <c r="C146" s="4" t="s">
        <v>20</v>
      </c>
      <c r="D146" s="4" t="s">
        <v>219</v>
      </c>
      <c r="E146" s="4" t="s">
        <v>239</v>
      </c>
      <c r="F146" s="5">
        <v>950</v>
      </c>
      <c r="G146" s="4" t="s">
        <v>78</v>
      </c>
      <c r="H146" s="4" t="s">
        <v>311</v>
      </c>
      <c r="I146" s="4" t="s">
        <v>296</v>
      </c>
      <c r="J146" s="4" t="s">
        <v>221</v>
      </c>
      <c r="K146" s="4" t="s">
        <v>239</v>
      </c>
      <c r="L146" s="4" t="s">
        <v>1</v>
      </c>
      <c r="M146" s="4">
        <v>944</v>
      </c>
      <c r="N146" s="4" t="s">
        <v>3</v>
      </c>
      <c r="O146" s="4" t="s">
        <v>326</v>
      </c>
      <c r="P146" s="4" t="s">
        <v>213</v>
      </c>
      <c r="Q146" s="4" t="s">
        <v>240</v>
      </c>
      <c r="R146" s="6">
        <v>5.7000000000000002E-2</v>
      </c>
      <c r="S146" s="6">
        <v>5.7000000000000002E-2</v>
      </c>
      <c r="T146" s="6">
        <v>0</v>
      </c>
      <c r="U146" s="7">
        <v>0.93479999999999996</v>
      </c>
      <c r="V146" s="7">
        <v>0.93479999999999996</v>
      </c>
      <c r="W146" s="7">
        <v>0</v>
      </c>
    </row>
    <row r="147" spans="1:23">
      <c r="A147" s="8" t="s">
        <v>242</v>
      </c>
      <c r="B147" s="4">
        <v>71</v>
      </c>
      <c r="C147" s="4" t="s">
        <v>20</v>
      </c>
      <c r="D147" s="4" t="s">
        <v>219</v>
      </c>
      <c r="E147" s="4" t="s">
        <v>239</v>
      </c>
      <c r="F147" s="5">
        <v>950</v>
      </c>
      <c r="G147" s="4" t="s">
        <v>78</v>
      </c>
      <c r="H147" s="4" t="s">
        <v>311</v>
      </c>
      <c r="I147" s="4" t="s">
        <v>296</v>
      </c>
      <c r="J147" s="4" t="s">
        <v>221</v>
      </c>
      <c r="K147" s="4" t="s">
        <v>239</v>
      </c>
      <c r="L147" s="4" t="s">
        <v>1</v>
      </c>
      <c r="M147" s="4">
        <v>947</v>
      </c>
      <c r="N147" s="4" t="s">
        <v>79</v>
      </c>
      <c r="O147" s="4" t="s">
        <v>371</v>
      </c>
      <c r="P147" s="4" t="s">
        <v>213</v>
      </c>
      <c r="Q147" s="4" t="s">
        <v>240</v>
      </c>
      <c r="R147" s="6">
        <v>0.25</v>
      </c>
      <c r="S147" s="6">
        <v>0.25</v>
      </c>
      <c r="T147" s="6">
        <v>0</v>
      </c>
      <c r="U147" s="7">
        <v>4.0999999999999996</v>
      </c>
      <c r="V147" s="7">
        <v>4.0999999999999996</v>
      </c>
      <c r="W147" s="7">
        <v>0</v>
      </c>
    </row>
    <row r="148" spans="1:23">
      <c r="A148" s="8" t="s">
        <v>242</v>
      </c>
      <c r="B148" s="4">
        <v>71</v>
      </c>
      <c r="C148" s="4" t="s">
        <v>20</v>
      </c>
      <c r="D148" s="4" t="s">
        <v>219</v>
      </c>
      <c r="E148" s="4" t="s">
        <v>239</v>
      </c>
      <c r="F148" s="5">
        <v>950</v>
      </c>
      <c r="G148" s="4" t="s">
        <v>78</v>
      </c>
      <c r="H148" s="4" t="s">
        <v>311</v>
      </c>
      <c r="I148" s="4" t="s">
        <v>296</v>
      </c>
      <c r="J148" s="4" t="s">
        <v>221</v>
      </c>
      <c r="K148" s="4" t="s">
        <v>239</v>
      </c>
      <c r="L148" s="4" t="s">
        <v>1</v>
      </c>
      <c r="M148" s="4">
        <v>948</v>
      </c>
      <c r="N148" s="4" t="s">
        <v>80</v>
      </c>
      <c r="O148" s="4" t="s">
        <v>372</v>
      </c>
      <c r="P148" s="4" t="s">
        <v>213</v>
      </c>
      <c r="Q148" s="4" t="s">
        <v>240</v>
      </c>
      <c r="R148" s="6">
        <v>0.45</v>
      </c>
      <c r="S148" s="6">
        <v>0.45</v>
      </c>
      <c r="T148" s="6">
        <v>0</v>
      </c>
      <c r="U148" s="7">
        <v>7.38</v>
      </c>
      <c r="V148" s="7">
        <v>7.38</v>
      </c>
      <c r="W148" s="7">
        <v>0</v>
      </c>
    </row>
    <row r="149" spans="1:23">
      <c r="A149" s="8" t="s">
        <v>242</v>
      </c>
      <c r="B149" s="4">
        <v>81</v>
      </c>
      <c r="C149" s="4" t="s">
        <v>21</v>
      </c>
      <c r="D149" s="4" t="s">
        <v>222</v>
      </c>
      <c r="E149" s="4" t="s">
        <v>238</v>
      </c>
      <c r="F149" s="5">
        <v>950</v>
      </c>
      <c r="G149" s="4" t="s">
        <v>78</v>
      </c>
      <c r="H149" s="4" t="s">
        <v>311</v>
      </c>
      <c r="I149" s="4" t="s">
        <v>296</v>
      </c>
      <c r="J149" s="4" t="s">
        <v>221</v>
      </c>
      <c r="K149" s="4" t="s">
        <v>239</v>
      </c>
      <c r="L149" s="4" t="s">
        <v>1</v>
      </c>
      <c r="M149" s="4">
        <v>947</v>
      </c>
      <c r="N149" s="4" t="s">
        <v>79</v>
      </c>
      <c r="O149" s="4" t="s">
        <v>371</v>
      </c>
      <c r="P149" s="4" t="s">
        <v>213</v>
      </c>
      <c r="Q149" s="4" t="s">
        <v>240</v>
      </c>
      <c r="R149" s="6">
        <v>1.0999999999999999E-2</v>
      </c>
      <c r="S149" s="6">
        <v>1.0999999999999999E-2</v>
      </c>
      <c r="T149" s="6">
        <v>0</v>
      </c>
      <c r="U149" s="7">
        <v>0.1804</v>
      </c>
      <c r="V149" s="7">
        <v>0.1804</v>
      </c>
      <c r="W149" s="7">
        <v>0</v>
      </c>
    </row>
    <row r="150" spans="1:23">
      <c r="A150" s="8" t="s">
        <v>242</v>
      </c>
      <c r="B150" s="4">
        <v>84</v>
      </c>
      <c r="C150" s="4" t="s">
        <v>22</v>
      </c>
      <c r="D150" s="4" t="s">
        <v>219</v>
      </c>
      <c r="E150" s="4" t="s">
        <v>238</v>
      </c>
      <c r="F150" s="5">
        <v>950</v>
      </c>
      <c r="G150" s="4" t="s">
        <v>78</v>
      </c>
      <c r="H150" s="4" t="s">
        <v>311</v>
      </c>
      <c r="I150" s="4" t="s">
        <v>296</v>
      </c>
      <c r="J150" s="4" t="s">
        <v>221</v>
      </c>
      <c r="K150" s="4" t="s">
        <v>239</v>
      </c>
      <c r="L150" s="4" t="s">
        <v>1</v>
      </c>
      <c r="M150" s="4">
        <v>947</v>
      </c>
      <c r="N150" s="4" t="s">
        <v>79</v>
      </c>
      <c r="O150" s="4" t="s">
        <v>371</v>
      </c>
      <c r="P150" s="4" t="s">
        <v>213</v>
      </c>
      <c r="Q150" s="4" t="s">
        <v>240</v>
      </c>
      <c r="R150" s="6">
        <v>3.2000000000000001E-2</v>
      </c>
      <c r="S150" s="6">
        <v>3.2000000000000001E-2</v>
      </c>
      <c r="T150" s="6">
        <v>0</v>
      </c>
      <c r="U150" s="7">
        <v>0.52480000000000004</v>
      </c>
      <c r="V150" s="7">
        <v>0.52480000000000004</v>
      </c>
      <c r="W150" s="7">
        <v>0</v>
      </c>
    </row>
    <row r="151" spans="1:23">
      <c r="A151" s="8" t="s">
        <v>242</v>
      </c>
      <c r="B151" s="4">
        <v>84</v>
      </c>
      <c r="C151" s="4" t="s">
        <v>22</v>
      </c>
      <c r="D151" s="4" t="s">
        <v>219</v>
      </c>
      <c r="E151" s="4" t="s">
        <v>238</v>
      </c>
      <c r="F151" s="5">
        <v>950</v>
      </c>
      <c r="G151" s="4" t="s">
        <v>78</v>
      </c>
      <c r="H151" s="4" t="s">
        <v>311</v>
      </c>
      <c r="I151" s="4" t="s">
        <v>296</v>
      </c>
      <c r="J151" s="4" t="s">
        <v>221</v>
      </c>
      <c r="K151" s="4" t="s">
        <v>239</v>
      </c>
      <c r="L151" s="4" t="s">
        <v>1</v>
      </c>
      <c r="M151" s="4">
        <v>948</v>
      </c>
      <c r="N151" s="4" t="s">
        <v>80</v>
      </c>
      <c r="O151" s="4" t="s">
        <v>372</v>
      </c>
      <c r="P151" s="4" t="s">
        <v>213</v>
      </c>
      <c r="Q151" s="4" t="s">
        <v>240</v>
      </c>
      <c r="R151" s="6">
        <v>0.128</v>
      </c>
      <c r="S151" s="6">
        <v>0.128</v>
      </c>
      <c r="T151" s="6">
        <v>0</v>
      </c>
      <c r="U151" s="7">
        <v>2.0992000000000002</v>
      </c>
      <c r="V151" s="7">
        <v>2.0992000000000002</v>
      </c>
      <c r="W151" s="7">
        <v>0</v>
      </c>
    </row>
    <row r="152" spans="1:23">
      <c r="A152" s="8" t="s">
        <v>242</v>
      </c>
      <c r="B152" s="4">
        <v>105</v>
      </c>
      <c r="C152" s="4" t="s">
        <v>88</v>
      </c>
      <c r="D152" s="4" t="s">
        <v>222</v>
      </c>
      <c r="E152" s="4" t="s">
        <v>238</v>
      </c>
      <c r="F152" s="5">
        <v>950</v>
      </c>
      <c r="G152" s="4" t="s">
        <v>78</v>
      </c>
      <c r="H152" s="4" t="s">
        <v>311</v>
      </c>
      <c r="I152" s="4" t="s">
        <v>296</v>
      </c>
      <c r="J152" s="4" t="s">
        <v>221</v>
      </c>
      <c r="K152" s="4" t="s">
        <v>239</v>
      </c>
      <c r="L152" s="4" t="s">
        <v>1</v>
      </c>
      <c r="M152" s="4">
        <v>947</v>
      </c>
      <c r="N152" s="4" t="s">
        <v>79</v>
      </c>
      <c r="O152" s="4" t="s">
        <v>371</v>
      </c>
      <c r="P152" s="4" t="s">
        <v>213</v>
      </c>
      <c r="Q152" s="4" t="s">
        <v>240</v>
      </c>
      <c r="R152" s="6">
        <v>1.2E-2</v>
      </c>
      <c r="S152" s="6">
        <v>1.2E-2</v>
      </c>
      <c r="T152" s="6">
        <v>0</v>
      </c>
      <c r="U152" s="7">
        <v>0.1968</v>
      </c>
      <c r="V152" s="7">
        <v>0.1968</v>
      </c>
      <c r="W152" s="7">
        <v>0</v>
      </c>
    </row>
    <row r="153" spans="1:23">
      <c r="A153" s="8" t="s">
        <v>242</v>
      </c>
      <c r="B153" s="4">
        <v>105</v>
      </c>
      <c r="C153" s="4" t="s">
        <v>88</v>
      </c>
      <c r="D153" s="4" t="s">
        <v>222</v>
      </c>
      <c r="E153" s="4" t="s">
        <v>238</v>
      </c>
      <c r="F153" s="5">
        <v>950</v>
      </c>
      <c r="G153" s="4" t="s">
        <v>78</v>
      </c>
      <c r="H153" s="4" t="s">
        <v>311</v>
      </c>
      <c r="I153" s="4" t="s">
        <v>296</v>
      </c>
      <c r="J153" s="4" t="s">
        <v>221</v>
      </c>
      <c r="K153" s="4" t="s">
        <v>239</v>
      </c>
      <c r="L153" s="4" t="s">
        <v>1</v>
      </c>
      <c r="M153" s="4">
        <v>948</v>
      </c>
      <c r="N153" s="4" t="s">
        <v>80</v>
      </c>
      <c r="O153" s="4" t="s">
        <v>372</v>
      </c>
      <c r="P153" s="4" t="s">
        <v>213</v>
      </c>
      <c r="Q153" s="4" t="s">
        <v>240</v>
      </c>
      <c r="R153" s="6">
        <v>7.4999999999999997E-2</v>
      </c>
      <c r="S153" s="6">
        <v>7.4999999999999997E-2</v>
      </c>
      <c r="T153" s="6">
        <v>0</v>
      </c>
      <c r="U153" s="7">
        <v>1.23</v>
      </c>
      <c r="V153" s="7">
        <v>1.23</v>
      </c>
      <c r="W153" s="7">
        <v>0</v>
      </c>
    </row>
    <row r="154" spans="1:23">
      <c r="A154" s="8" t="s">
        <v>242</v>
      </c>
      <c r="B154" s="4">
        <v>110</v>
      </c>
      <c r="C154" s="4" t="s">
        <v>23</v>
      </c>
      <c r="D154" s="4" t="s">
        <v>219</v>
      </c>
      <c r="E154" s="4" t="s">
        <v>239</v>
      </c>
      <c r="F154" s="5">
        <v>950</v>
      </c>
      <c r="G154" s="4" t="s">
        <v>78</v>
      </c>
      <c r="H154" s="4" t="s">
        <v>311</v>
      </c>
      <c r="I154" s="4" t="s">
        <v>296</v>
      </c>
      <c r="J154" s="4" t="s">
        <v>221</v>
      </c>
      <c r="K154" s="4" t="s">
        <v>239</v>
      </c>
      <c r="L154" s="4" t="s">
        <v>1</v>
      </c>
      <c r="M154" s="4">
        <v>947</v>
      </c>
      <c r="N154" s="4" t="s">
        <v>79</v>
      </c>
      <c r="O154" s="4" t="s">
        <v>371</v>
      </c>
      <c r="P154" s="4" t="s">
        <v>213</v>
      </c>
      <c r="Q154" s="4" t="s">
        <v>240</v>
      </c>
      <c r="R154" s="6">
        <v>0.76</v>
      </c>
      <c r="S154" s="6">
        <v>0.49399999999999999</v>
      </c>
      <c r="T154" s="6">
        <v>0.26600000000000001</v>
      </c>
      <c r="U154" s="7">
        <v>12.464</v>
      </c>
      <c r="V154" s="7">
        <v>8.1015999999999995</v>
      </c>
      <c r="W154" s="7">
        <v>4.3624000000000001</v>
      </c>
    </row>
    <row r="155" spans="1:23">
      <c r="A155" s="8" t="s">
        <v>242</v>
      </c>
      <c r="B155" s="4">
        <v>110</v>
      </c>
      <c r="C155" s="4" t="s">
        <v>23</v>
      </c>
      <c r="D155" s="4" t="s">
        <v>219</v>
      </c>
      <c r="E155" s="4" t="s">
        <v>239</v>
      </c>
      <c r="F155" s="5">
        <v>950</v>
      </c>
      <c r="G155" s="4" t="s">
        <v>78</v>
      </c>
      <c r="H155" s="4" t="s">
        <v>311</v>
      </c>
      <c r="I155" s="4" t="s">
        <v>296</v>
      </c>
      <c r="J155" s="4" t="s">
        <v>221</v>
      </c>
      <c r="K155" s="4" t="s">
        <v>239</v>
      </c>
      <c r="L155" s="4" t="s">
        <v>1</v>
      </c>
      <c r="M155" s="4">
        <v>948</v>
      </c>
      <c r="N155" s="4" t="s">
        <v>80</v>
      </c>
      <c r="O155" s="4" t="s">
        <v>372</v>
      </c>
      <c r="P155" s="4" t="s">
        <v>213</v>
      </c>
      <c r="Q155" s="4" t="s">
        <v>240</v>
      </c>
      <c r="R155" s="6">
        <v>1.046</v>
      </c>
      <c r="S155" s="6">
        <v>1.046</v>
      </c>
      <c r="T155" s="6">
        <v>0</v>
      </c>
      <c r="U155" s="7">
        <v>17.154399999999999</v>
      </c>
      <c r="V155" s="7">
        <v>17.154399999999999</v>
      </c>
      <c r="W155" s="7">
        <v>0</v>
      </c>
    </row>
    <row r="156" spans="1:23">
      <c r="A156" s="8" t="s">
        <v>242</v>
      </c>
      <c r="B156" s="4">
        <v>112</v>
      </c>
      <c r="C156" s="4" t="s">
        <v>89</v>
      </c>
      <c r="D156" s="4" t="s">
        <v>222</v>
      </c>
      <c r="E156" s="4" t="s">
        <v>238</v>
      </c>
      <c r="F156" s="5">
        <v>950</v>
      </c>
      <c r="G156" s="4" t="s">
        <v>78</v>
      </c>
      <c r="H156" s="4" t="s">
        <v>311</v>
      </c>
      <c r="I156" s="4" t="s">
        <v>296</v>
      </c>
      <c r="J156" s="4" t="s">
        <v>221</v>
      </c>
      <c r="K156" s="4" t="s">
        <v>239</v>
      </c>
      <c r="L156" s="4" t="s">
        <v>1</v>
      </c>
      <c r="M156" s="4">
        <v>947</v>
      </c>
      <c r="N156" s="4" t="s">
        <v>79</v>
      </c>
      <c r="O156" s="4" t="s">
        <v>371</v>
      </c>
      <c r="P156" s="4" t="s">
        <v>213</v>
      </c>
      <c r="Q156" s="4" t="s">
        <v>240</v>
      </c>
      <c r="R156" s="6">
        <v>2.4E-2</v>
      </c>
      <c r="S156" s="6">
        <v>2.4E-2</v>
      </c>
      <c r="T156" s="6">
        <v>0</v>
      </c>
      <c r="U156" s="7">
        <v>0.39360000000000001</v>
      </c>
      <c r="V156" s="7">
        <v>0.39360000000000001</v>
      </c>
      <c r="W156" s="7">
        <v>0</v>
      </c>
    </row>
    <row r="157" spans="1:23">
      <c r="A157" s="8" t="s">
        <v>242</v>
      </c>
      <c r="B157" s="4">
        <v>112</v>
      </c>
      <c r="C157" s="4" t="s">
        <v>89</v>
      </c>
      <c r="D157" s="4" t="s">
        <v>222</v>
      </c>
      <c r="E157" s="4" t="s">
        <v>238</v>
      </c>
      <c r="F157" s="5">
        <v>950</v>
      </c>
      <c r="G157" s="4" t="s">
        <v>78</v>
      </c>
      <c r="H157" s="4" t="s">
        <v>311</v>
      </c>
      <c r="I157" s="4" t="s">
        <v>296</v>
      </c>
      <c r="J157" s="4" t="s">
        <v>221</v>
      </c>
      <c r="K157" s="4" t="s">
        <v>239</v>
      </c>
      <c r="L157" s="4" t="s">
        <v>1</v>
      </c>
      <c r="M157" s="4">
        <v>948</v>
      </c>
      <c r="N157" s="4" t="s">
        <v>80</v>
      </c>
      <c r="O157" s="4" t="s">
        <v>372</v>
      </c>
      <c r="P157" s="4" t="s">
        <v>213</v>
      </c>
      <c r="Q157" s="4" t="s">
        <v>240</v>
      </c>
      <c r="R157" s="6">
        <v>0.113</v>
      </c>
      <c r="S157" s="6">
        <v>0.113</v>
      </c>
      <c r="T157" s="6">
        <v>0</v>
      </c>
      <c r="U157" s="7">
        <v>1.8532</v>
      </c>
      <c r="V157" s="7">
        <v>1.8532</v>
      </c>
      <c r="W157" s="7">
        <v>0</v>
      </c>
    </row>
    <row r="158" spans="1:23">
      <c r="A158" s="8" t="s">
        <v>242</v>
      </c>
      <c r="B158" s="4">
        <v>114</v>
      </c>
      <c r="C158" s="4" t="s">
        <v>35</v>
      </c>
      <c r="D158" s="4" t="s">
        <v>219</v>
      </c>
      <c r="E158" s="4" t="s">
        <v>238</v>
      </c>
      <c r="F158" s="5">
        <v>950</v>
      </c>
      <c r="G158" s="4" t="s">
        <v>78</v>
      </c>
      <c r="H158" s="4" t="s">
        <v>311</v>
      </c>
      <c r="I158" s="4" t="s">
        <v>296</v>
      </c>
      <c r="J158" s="4" t="s">
        <v>221</v>
      </c>
      <c r="K158" s="4" t="s">
        <v>239</v>
      </c>
      <c r="L158" s="4" t="s">
        <v>1</v>
      </c>
      <c r="M158" s="4">
        <v>947</v>
      </c>
      <c r="N158" s="4" t="s">
        <v>79</v>
      </c>
      <c r="O158" s="4" t="s">
        <v>371</v>
      </c>
      <c r="P158" s="4" t="s">
        <v>213</v>
      </c>
      <c r="Q158" s="4" t="s">
        <v>240</v>
      </c>
      <c r="R158" s="6">
        <v>0.14599999999999999</v>
      </c>
      <c r="S158" s="6">
        <v>0.14599999999999999</v>
      </c>
      <c r="T158" s="6">
        <v>0</v>
      </c>
      <c r="U158" s="7">
        <v>2.3944000000000001</v>
      </c>
      <c r="V158" s="7">
        <v>2.3944000000000001</v>
      </c>
      <c r="W158" s="7">
        <v>0</v>
      </c>
    </row>
    <row r="159" spans="1:23">
      <c r="A159" s="8" t="s">
        <v>242</v>
      </c>
      <c r="B159" s="4">
        <v>114</v>
      </c>
      <c r="C159" s="4" t="s">
        <v>35</v>
      </c>
      <c r="D159" s="4" t="s">
        <v>219</v>
      </c>
      <c r="E159" s="4" t="s">
        <v>238</v>
      </c>
      <c r="F159" s="5">
        <v>950</v>
      </c>
      <c r="G159" s="4" t="s">
        <v>78</v>
      </c>
      <c r="H159" s="4" t="s">
        <v>311</v>
      </c>
      <c r="I159" s="4" t="s">
        <v>296</v>
      </c>
      <c r="J159" s="4" t="s">
        <v>221</v>
      </c>
      <c r="K159" s="4" t="s">
        <v>239</v>
      </c>
      <c r="L159" s="4" t="s">
        <v>1</v>
      </c>
      <c r="M159" s="4">
        <v>948</v>
      </c>
      <c r="N159" s="4" t="s">
        <v>80</v>
      </c>
      <c r="O159" s="4" t="s">
        <v>372</v>
      </c>
      <c r="P159" s="4" t="s">
        <v>213</v>
      </c>
      <c r="Q159" s="4" t="s">
        <v>240</v>
      </c>
      <c r="R159" s="6">
        <v>0.438</v>
      </c>
      <c r="S159" s="6">
        <v>0.438</v>
      </c>
      <c r="T159" s="6">
        <v>0</v>
      </c>
      <c r="U159" s="7">
        <v>7.1832000000000003</v>
      </c>
      <c r="V159" s="7">
        <v>7.1832000000000003</v>
      </c>
      <c r="W159" s="7">
        <v>0</v>
      </c>
    </row>
    <row r="160" spans="1:23">
      <c r="A160" s="8" t="s">
        <v>242</v>
      </c>
      <c r="B160" s="4">
        <v>114</v>
      </c>
      <c r="C160" s="4" t="s">
        <v>35</v>
      </c>
      <c r="D160" s="4" t="s">
        <v>219</v>
      </c>
      <c r="E160" s="4" t="s">
        <v>238</v>
      </c>
      <c r="F160" s="5">
        <v>950</v>
      </c>
      <c r="G160" s="4" t="s">
        <v>78</v>
      </c>
      <c r="H160" s="4" t="s">
        <v>311</v>
      </c>
      <c r="I160" s="4" t="s">
        <v>296</v>
      </c>
      <c r="J160" s="4" t="s">
        <v>221</v>
      </c>
      <c r="K160" s="4" t="s">
        <v>239</v>
      </c>
      <c r="L160" s="4" t="s">
        <v>1</v>
      </c>
      <c r="M160" s="4">
        <v>91816</v>
      </c>
      <c r="N160" s="4" t="s">
        <v>90</v>
      </c>
      <c r="O160" s="4" t="s">
        <v>376</v>
      </c>
      <c r="P160" s="4" t="s">
        <v>214</v>
      </c>
      <c r="Q160" s="4" t="s">
        <v>241</v>
      </c>
      <c r="R160" s="6">
        <v>0.17</v>
      </c>
      <c r="S160" s="6">
        <v>0.1825</v>
      </c>
      <c r="T160" s="6">
        <v>-1.2500000000000001E-2</v>
      </c>
      <c r="U160" s="7">
        <v>2.7879999999999998</v>
      </c>
      <c r="V160" s="7">
        <v>2.9929999999999999</v>
      </c>
      <c r="W160" s="7">
        <v>-0.20499999999999999</v>
      </c>
    </row>
    <row r="161" spans="1:23">
      <c r="A161" s="8" t="s">
        <v>242</v>
      </c>
      <c r="B161" s="4">
        <v>115</v>
      </c>
      <c r="C161" s="4" t="s">
        <v>36</v>
      </c>
      <c r="D161" s="4" t="s">
        <v>222</v>
      </c>
      <c r="E161" s="4" t="s">
        <v>238</v>
      </c>
      <c r="F161" s="5">
        <v>950</v>
      </c>
      <c r="G161" s="4" t="s">
        <v>78</v>
      </c>
      <c r="H161" s="4" t="s">
        <v>311</v>
      </c>
      <c r="I161" s="4" t="s">
        <v>296</v>
      </c>
      <c r="J161" s="4" t="s">
        <v>221</v>
      </c>
      <c r="K161" s="4" t="s">
        <v>239</v>
      </c>
      <c r="L161" s="4" t="s">
        <v>1</v>
      </c>
      <c r="M161" s="4">
        <v>944</v>
      </c>
      <c r="N161" s="4" t="s">
        <v>3</v>
      </c>
      <c r="O161" s="4" t="s">
        <v>326</v>
      </c>
      <c r="P161" s="4" t="s">
        <v>213</v>
      </c>
      <c r="Q161" s="4" t="s">
        <v>240</v>
      </c>
      <c r="R161" s="6">
        <v>0.47499999999999998</v>
      </c>
      <c r="S161" s="6">
        <v>0.47499999999999998</v>
      </c>
      <c r="T161" s="6">
        <v>0</v>
      </c>
      <c r="U161" s="7">
        <v>7.79</v>
      </c>
      <c r="V161" s="7">
        <v>7.79</v>
      </c>
      <c r="W161" s="7">
        <v>0</v>
      </c>
    </row>
    <row r="162" spans="1:23">
      <c r="A162" s="8" t="s">
        <v>242</v>
      </c>
      <c r="B162" s="4">
        <v>115</v>
      </c>
      <c r="C162" s="4" t="s">
        <v>36</v>
      </c>
      <c r="D162" s="4" t="s">
        <v>222</v>
      </c>
      <c r="E162" s="4" t="s">
        <v>238</v>
      </c>
      <c r="F162" s="5">
        <v>950</v>
      </c>
      <c r="G162" s="4" t="s">
        <v>78</v>
      </c>
      <c r="H162" s="4" t="s">
        <v>311</v>
      </c>
      <c r="I162" s="4" t="s">
        <v>296</v>
      </c>
      <c r="J162" s="4" t="s">
        <v>221</v>
      </c>
      <c r="K162" s="4" t="s">
        <v>239</v>
      </c>
      <c r="L162" s="4" t="s">
        <v>1</v>
      </c>
      <c r="M162" s="4">
        <v>947</v>
      </c>
      <c r="N162" s="4" t="s">
        <v>79</v>
      </c>
      <c r="O162" s="4" t="s">
        <v>371</v>
      </c>
      <c r="P162" s="4" t="s">
        <v>213</v>
      </c>
      <c r="Q162" s="4" t="s">
        <v>240</v>
      </c>
      <c r="R162" s="6">
        <v>6.7000000000000004E-2</v>
      </c>
      <c r="S162" s="6">
        <v>6.7000000000000004E-2</v>
      </c>
      <c r="T162" s="6">
        <v>0</v>
      </c>
      <c r="U162" s="7">
        <v>1.0988</v>
      </c>
      <c r="V162" s="7">
        <v>1.0988</v>
      </c>
      <c r="W162" s="7">
        <v>0</v>
      </c>
    </row>
    <row r="163" spans="1:23">
      <c r="A163" s="8" t="s">
        <v>242</v>
      </c>
      <c r="B163" s="4">
        <v>115</v>
      </c>
      <c r="C163" s="4" t="s">
        <v>36</v>
      </c>
      <c r="D163" s="4" t="s">
        <v>222</v>
      </c>
      <c r="E163" s="4" t="s">
        <v>238</v>
      </c>
      <c r="F163" s="5">
        <v>950</v>
      </c>
      <c r="G163" s="4" t="s">
        <v>78</v>
      </c>
      <c r="H163" s="4" t="s">
        <v>311</v>
      </c>
      <c r="I163" s="4" t="s">
        <v>296</v>
      </c>
      <c r="J163" s="4" t="s">
        <v>221</v>
      </c>
      <c r="K163" s="4" t="s">
        <v>239</v>
      </c>
      <c r="L163" s="4" t="s">
        <v>1</v>
      </c>
      <c r="M163" s="4">
        <v>948</v>
      </c>
      <c r="N163" s="4" t="s">
        <v>80</v>
      </c>
      <c r="O163" s="4" t="s">
        <v>372</v>
      </c>
      <c r="P163" s="4" t="s">
        <v>213</v>
      </c>
      <c r="Q163" s="4" t="s">
        <v>240</v>
      </c>
      <c r="R163" s="6">
        <v>0.60499999999999998</v>
      </c>
      <c r="S163" s="6">
        <v>0.60499999999999998</v>
      </c>
      <c r="T163" s="6">
        <v>0</v>
      </c>
      <c r="U163" s="7">
        <v>9.9220000000000006</v>
      </c>
      <c r="V163" s="7">
        <v>9.9220000000000006</v>
      </c>
      <c r="W163" s="7">
        <v>0</v>
      </c>
    </row>
    <row r="164" spans="1:23">
      <c r="A164" s="8" t="s">
        <v>242</v>
      </c>
      <c r="B164" s="4">
        <v>127</v>
      </c>
      <c r="C164" s="4" t="s">
        <v>91</v>
      </c>
      <c r="D164" s="4" t="s">
        <v>222</v>
      </c>
      <c r="E164" s="4" t="s">
        <v>238</v>
      </c>
      <c r="F164" s="5">
        <v>950</v>
      </c>
      <c r="G164" s="4" t="s">
        <v>78</v>
      </c>
      <c r="H164" s="4" t="s">
        <v>311</v>
      </c>
      <c r="I164" s="4" t="s">
        <v>296</v>
      </c>
      <c r="J164" s="4" t="s">
        <v>221</v>
      </c>
      <c r="K164" s="4" t="s">
        <v>239</v>
      </c>
      <c r="L164" s="4" t="s">
        <v>1</v>
      </c>
      <c r="M164" s="4">
        <v>947</v>
      </c>
      <c r="N164" s="4" t="s">
        <v>79</v>
      </c>
      <c r="O164" s="4" t="s">
        <v>371</v>
      </c>
      <c r="P164" s="4" t="s">
        <v>213</v>
      </c>
      <c r="Q164" s="4" t="s">
        <v>240</v>
      </c>
      <c r="R164" s="6">
        <v>7.2999999999999995E-2</v>
      </c>
      <c r="S164" s="6">
        <v>7.2999999999999995E-2</v>
      </c>
      <c r="T164" s="6">
        <v>0</v>
      </c>
      <c r="U164" s="7">
        <v>1.1972</v>
      </c>
      <c r="V164" s="7">
        <v>1.1972</v>
      </c>
      <c r="W164" s="7">
        <v>0</v>
      </c>
    </row>
    <row r="165" spans="1:23">
      <c r="A165" s="8" t="s">
        <v>242</v>
      </c>
      <c r="B165" s="4">
        <v>127</v>
      </c>
      <c r="C165" s="4" t="s">
        <v>91</v>
      </c>
      <c r="D165" s="4" t="s">
        <v>222</v>
      </c>
      <c r="E165" s="4" t="s">
        <v>238</v>
      </c>
      <c r="F165" s="5">
        <v>950</v>
      </c>
      <c r="G165" s="4" t="s">
        <v>78</v>
      </c>
      <c r="H165" s="4" t="s">
        <v>311</v>
      </c>
      <c r="I165" s="4" t="s">
        <v>296</v>
      </c>
      <c r="J165" s="4" t="s">
        <v>221</v>
      </c>
      <c r="K165" s="4" t="s">
        <v>239</v>
      </c>
      <c r="L165" s="4" t="s">
        <v>1</v>
      </c>
      <c r="M165" s="4">
        <v>948</v>
      </c>
      <c r="N165" s="4" t="s">
        <v>80</v>
      </c>
      <c r="O165" s="4" t="s">
        <v>372</v>
      </c>
      <c r="P165" s="4" t="s">
        <v>213</v>
      </c>
      <c r="Q165" s="4" t="s">
        <v>240</v>
      </c>
      <c r="R165" s="6">
        <v>3.3000000000000002E-2</v>
      </c>
      <c r="S165" s="6">
        <v>3.3000000000000002E-2</v>
      </c>
      <c r="T165" s="6">
        <v>0</v>
      </c>
      <c r="U165" s="7">
        <v>0.54120000000000001</v>
      </c>
      <c r="V165" s="7">
        <v>0.54120000000000001</v>
      </c>
      <c r="W165" s="7">
        <v>0</v>
      </c>
    </row>
    <row r="166" spans="1:23">
      <c r="A166" s="8" t="s">
        <v>242</v>
      </c>
      <c r="B166" s="4">
        <v>300</v>
      </c>
      <c r="C166" s="4" t="s">
        <v>24</v>
      </c>
      <c r="D166" s="4" t="s">
        <v>222</v>
      </c>
      <c r="E166" s="4" t="s">
        <v>238</v>
      </c>
      <c r="F166" s="5">
        <v>950</v>
      </c>
      <c r="G166" s="4" t="s">
        <v>78</v>
      </c>
      <c r="H166" s="4" t="s">
        <v>311</v>
      </c>
      <c r="I166" s="4" t="s">
        <v>296</v>
      </c>
      <c r="J166" s="4" t="s">
        <v>221</v>
      </c>
      <c r="K166" s="4" t="s">
        <v>239</v>
      </c>
      <c r="L166" s="4" t="s">
        <v>1</v>
      </c>
      <c r="M166" s="4">
        <v>947</v>
      </c>
      <c r="N166" s="4" t="s">
        <v>79</v>
      </c>
      <c r="O166" s="4" t="s">
        <v>371</v>
      </c>
      <c r="P166" s="4" t="s">
        <v>213</v>
      </c>
      <c r="Q166" s="4" t="s">
        <v>240</v>
      </c>
      <c r="R166" s="6">
        <v>3.5000000000000003E-2</v>
      </c>
      <c r="S166" s="6">
        <v>3.5000000000000003E-2</v>
      </c>
      <c r="T166" s="6">
        <v>0</v>
      </c>
      <c r="U166" s="7">
        <v>0.57399999999999995</v>
      </c>
      <c r="V166" s="7">
        <v>0.57399999999999995</v>
      </c>
      <c r="W166" s="7">
        <v>0</v>
      </c>
    </row>
    <row r="167" spans="1:23">
      <c r="A167" s="8" t="s">
        <v>242</v>
      </c>
      <c r="B167" s="4">
        <v>300</v>
      </c>
      <c r="C167" s="4" t="s">
        <v>24</v>
      </c>
      <c r="D167" s="4" t="s">
        <v>222</v>
      </c>
      <c r="E167" s="4" t="s">
        <v>238</v>
      </c>
      <c r="F167" s="5">
        <v>950</v>
      </c>
      <c r="G167" s="4" t="s">
        <v>78</v>
      </c>
      <c r="H167" s="4" t="s">
        <v>311</v>
      </c>
      <c r="I167" s="4" t="s">
        <v>296</v>
      </c>
      <c r="J167" s="4" t="s">
        <v>221</v>
      </c>
      <c r="K167" s="4" t="s">
        <v>239</v>
      </c>
      <c r="L167" s="4" t="s">
        <v>1</v>
      </c>
      <c r="M167" s="4">
        <v>948</v>
      </c>
      <c r="N167" s="4" t="s">
        <v>80</v>
      </c>
      <c r="O167" s="4" t="s">
        <v>372</v>
      </c>
      <c r="P167" s="4" t="s">
        <v>213</v>
      </c>
      <c r="Q167" s="4" t="s">
        <v>240</v>
      </c>
      <c r="R167" s="6">
        <v>0.128</v>
      </c>
      <c r="S167" s="6">
        <v>0.128</v>
      </c>
      <c r="T167" s="6">
        <v>0</v>
      </c>
      <c r="U167" s="7">
        <v>2.0992000000000002</v>
      </c>
      <c r="V167" s="7">
        <v>2.0992000000000002</v>
      </c>
      <c r="W167" s="7">
        <v>0</v>
      </c>
    </row>
    <row r="168" spans="1:23">
      <c r="A168" s="8" t="s">
        <v>242</v>
      </c>
      <c r="B168" s="4">
        <v>501</v>
      </c>
      <c r="C168" s="4" t="s">
        <v>25</v>
      </c>
      <c r="D168" s="4" t="s">
        <v>219</v>
      </c>
      <c r="E168" s="4" t="s">
        <v>239</v>
      </c>
      <c r="F168" s="5">
        <v>950</v>
      </c>
      <c r="G168" s="4" t="s">
        <v>78</v>
      </c>
      <c r="H168" s="4" t="s">
        <v>311</v>
      </c>
      <c r="I168" s="4" t="s">
        <v>296</v>
      </c>
      <c r="J168" s="4" t="s">
        <v>221</v>
      </c>
      <c r="K168" s="4" t="s">
        <v>239</v>
      </c>
      <c r="L168" s="4" t="s">
        <v>1</v>
      </c>
      <c r="M168" s="4">
        <v>947</v>
      </c>
      <c r="N168" s="4" t="s">
        <v>79</v>
      </c>
      <c r="O168" s="4" t="s">
        <v>371</v>
      </c>
      <c r="P168" s="4" t="s">
        <v>213</v>
      </c>
      <c r="Q168" s="4" t="s">
        <v>240</v>
      </c>
      <c r="R168" s="6">
        <v>0.23300000000000001</v>
      </c>
      <c r="S168" s="6">
        <v>0.23300000000000001</v>
      </c>
      <c r="T168" s="6">
        <v>0</v>
      </c>
      <c r="U168" s="7">
        <v>3.8212000000000002</v>
      </c>
      <c r="V168" s="7">
        <v>3.8212000000000002</v>
      </c>
      <c r="W168" s="7">
        <v>0</v>
      </c>
    </row>
    <row r="169" spans="1:23">
      <c r="A169" s="8" t="s">
        <v>242</v>
      </c>
      <c r="B169" s="4">
        <v>501</v>
      </c>
      <c r="C169" s="4" t="s">
        <v>25</v>
      </c>
      <c r="D169" s="4" t="s">
        <v>219</v>
      </c>
      <c r="E169" s="4" t="s">
        <v>239</v>
      </c>
      <c r="F169" s="5">
        <v>950</v>
      </c>
      <c r="G169" s="4" t="s">
        <v>78</v>
      </c>
      <c r="H169" s="4" t="s">
        <v>311</v>
      </c>
      <c r="I169" s="4" t="s">
        <v>296</v>
      </c>
      <c r="J169" s="4" t="s">
        <v>221</v>
      </c>
      <c r="K169" s="4" t="s">
        <v>239</v>
      </c>
      <c r="L169" s="4" t="s">
        <v>1</v>
      </c>
      <c r="M169" s="4">
        <v>948</v>
      </c>
      <c r="N169" s="4" t="s">
        <v>80</v>
      </c>
      <c r="O169" s="4" t="s">
        <v>372</v>
      </c>
      <c r="P169" s="4" t="s">
        <v>213</v>
      </c>
      <c r="Q169" s="4" t="s">
        <v>240</v>
      </c>
      <c r="R169" s="6">
        <v>0.57699999999999996</v>
      </c>
      <c r="S169" s="6">
        <v>0.57699999999999996</v>
      </c>
      <c r="T169" s="6">
        <v>0</v>
      </c>
      <c r="U169" s="7">
        <v>9.4627999999999997</v>
      </c>
      <c r="V169" s="7">
        <v>9.4627999999999997</v>
      </c>
      <c r="W169" s="7">
        <v>0</v>
      </c>
    </row>
    <row r="170" spans="1:23">
      <c r="A170" s="8" t="s">
        <v>242</v>
      </c>
      <c r="B170" s="4">
        <v>502</v>
      </c>
      <c r="C170" s="4" t="s">
        <v>26</v>
      </c>
      <c r="D170" s="4" t="s">
        <v>219</v>
      </c>
      <c r="E170" s="4" t="s">
        <v>238</v>
      </c>
      <c r="F170" s="5">
        <v>950</v>
      </c>
      <c r="G170" s="4" t="s">
        <v>78</v>
      </c>
      <c r="H170" s="4" t="s">
        <v>311</v>
      </c>
      <c r="I170" s="4" t="s">
        <v>296</v>
      </c>
      <c r="J170" s="4" t="s">
        <v>221</v>
      </c>
      <c r="K170" s="4" t="s">
        <v>239</v>
      </c>
      <c r="L170" s="4" t="s">
        <v>1</v>
      </c>
      <c r="M170" s="4">
        <v>947</v>
      </c>
      <c r="N170" s="4" t="s">
        <v>79</v>
      </c>
      <c r="O170" s="4" t="s">
        <v>371</v>
      </c>
      <c r="P170" s="4" t="s">
        <v>213</v>
      </c>
      <c r="Q170" s="4" t="s">
        <v>240</v>
      </c>
      <c r="R170" s="6">
        <v>5.2999999999999999E-2</v>
      </c>
      <c r="S170" s="6">
        <v>5.2999999999999999E-2</v>
      </c>
      <c r="T170" s="6">
        <v>0</v>
      </c>
      <c r="U170" s="7">
        <v>0.86919999999999997</v>
      </c>
      <c r="V170" s="7">
        <v>0.86919999999999997</v>
      </c>
      <c r="W170" s="7">
        <v>0</v>
      </c>
    </row>
    <row r="171" spans="1:23">
      <c r="A171" s="8" t="s">
        <v>242</v>
      </c>
      <c r="B171" s="4">
        <v>502</v>
      </c>
      <c r="C171" s="4" t="s">
        <v>26</v>
      </c>
      <c r="D171" s="4" t="s">
        <v>219</v>
      </c>
      <c r="E171" s="4" t="s">
        <v>238</v>
      </c>
      <c r="F171" s="5">
        <v>950</v>
      </c>
      <c r="G171" s="4" t="s">
        <v>78</v>
      </c>
      <c r="H171" s="4" t="s">
        <v>311</v>
      </c>
      <c r="I171" s="4" t="s">
        <v>296</v>
      </c>
      <c r="J171" s="4" t="s">
        <v>221</v>
      </c>
      <c r="K171" s="4" t="s">
        <v>239</v>
      </c>
      <c r="L171" s="4" t="s">
        <v>1</v>
      </c>
      <c r="M171" s="4">
        <v>948</v>
      </c>
      <c r="N171" s="4" t="s">
        <v>80</v>
      </c>
      <c r="O171" s="4" t="s">
        <v>372</v>
      </c>
      <c r="P171" s="4" t="s">
        <v>213</v>
      </c>
      <c r="Q171" s="4" t="s">
        <v>240</v>
      </c>
      <c r="R171" s="6">
        <v>0.152</v>
      </c>
      <c r="S171" s="6">
        <v>0.152</v>
      </c>
      <c r="T171" s="6">
        <v>0</v>
      </c>
      <c r="U171" s="7">
        <v>2.4927999999999999</v>
      </c>
      <c r="V171" s="7">
        <v>2.4927999999999999</v>
      </c>
      <c r="W171" s="7">
        <v>0</v>
      </c>
    </row>
    <row r="172" spans="1:23">
      <c r="A172" s="8" t="s">
        <v>242</v>
      </c>
      <c r="B172" s="4">
        <v>797</v>
      </c>
      <c r="C172" s="4" t="s">
        <v>92</v>
      </c>
      <c r="D172" s="4" t="s">
        <v>222</v>
      </c>
      <c r="E172" s="4" t="s">
        <v>238</v>
      </c>
      <c r="F172" s="5">
        <v>950</v>
      </c>
      <c r="G172" s="4" t="s">
        <v>78</v>
      </c>
      <c r="H172" s="4" t="s">
        <v>311</v>
      </c>
      <c r="I172" s="4" t="s">
        <v>296</v>
      </c>
      <c r="J172" s="4" t="s">
        <v>221</v>
      </c>
      <c r="K172" s="4" t="s">
        <v>239</v>
      </c>
      <c r="L172" s="4" t="s">
        <v>1</v>
      </c>
      <c r="M172" s="4">
        <v>947</v>
      </c>
      <c r="N172" s="4" t="s">
        <v>79</v>
      </c>
      <c r="O172" s="4" t="s">
        <v>371</v>
      </c>
      <c r="P172" s="4" t="s">
        <v>213</v>
      </c>
      <c r="Q172" s="4" t="s">
        <v>240</v>
      </c>
      <c r="R172" s="6">
        <v>2.1999999999999999E-2</v>
      </c>
      <c r="S172" s="6">
        <v>2.1999999999999999E-2</v>
      </c>
      <c r="T172" s="6">
        <v>0</v>
      </c>
      <c r="U172" s="7">
        <v>0.36080000000000001</v>
      </c>
      <c r="V172" s="7">
        <v>0.36080000000000001</v>
      </c>
      <c r="W172" s="7">
        <v>0</v>
      </c>
    </row>
    <row r="173" spans="1:23">
      <c r="A173" s="8" t="s">
        <v>242</v>
      </c>
      <c r="B173" s="4">
        <v>797</v>
      </c>
      <c r="C173" s="4" t="s">
        <v>92</v>
      </c>
      <c r="D173" s="4" t="s">
        <v>222</v>
      </c>
      <c r="E173" s="4" t="s">
        <v>238</v>
      </c>
      <c r="F173" s="5">
        <v>950</v>
      </c>
      <c r="G173" s="4" t="s">
        <v>78</v>
      </c>
      <c r="H173" s="4" t="s">
        <v>311</v>
      </c>
      <c r="I173" s="4" t="s">
        <v>296</v>
      </c>
      <c r="J173" s="4" t="s">
        <v>221</v>
      </c>
      <c r="K173" s="4" t="s">
        <v>239</v>
      </c>
      <c r="L173" s="4" t="s">
        <v>1</v>
      </c>
      <c r="M173" s="4">
        <v>948</v>
      </c>
      <c r="N173" s="4" t="s">
        <v>80</v>
      </c>
      <c r="O173" s="4" t="s">
        <v>372</v>
      </c>
      <c r="P173" s="4" t="s">
        <v>213</v>
      </c>
      <c r="Q173" s="4" t="s">
        <v>240</v>
      </c>
      <c r="R173" s="6">
        <v>0.14599999999999999</v>
      </c>
      <c r="S173" s="6">
        <v>0.14599999999999999</v>
      </c>
      <c r="T173" s="6">
        <v>0</v>
      </c>
      <c r="U173" s="7">
        <v>2.3944000000000001</v>
      </c>
      <c r="V173" s="7">
        <v>2.3944000000000001</v>
      </c>
      <c r="W173" s="7">
        <v>0</v>
      </c>
    </row>
    <row r="174" spans="1:23">
      <c r="A174" s="8" t="s">
        <v>242</v>
      </c>
      <c r="B174" s="4">
        <v>16</v>
      </c>
      <c r="C174" s="4" t="s">
        <v>4</v>
      </c>
      <c r="D174" s="4" t="s">
        <v>219</v>
      </c>
      <c r="E174" s="4" t="s">
        <v>239</v>
      </c>
      <c r="F174" s="5">
        <v>951</v>
      </c>
      <c r="G174" s="4" t="s">
        <v>93</v>
      </c>
      <c r="H174" s="4" t="s">
        <v>312</v>
      </c>
      <c r="I174" s="4" t="s">
        <v>297</v>
      </c>
      <c r="J174" s="4" t="s">
        <v>221</v>
      </c>
      <c r="K174" s="4" t="s">
        <v>239</v>
      </c>
      <c r="L174" s="4" t="s">
        <v>1</v>
      </c>
      <c r="M174" s="4">
        <v>528</v>
      </c>
      <c r="N174" s="4" t="s">
        <v>94</v>
      </c>
      <c r="O174" s="4" t="s">
        <v>377</v>
      </c>
      <c r="P174" s="4" t="s">
        <v>214</v>
      </c>
      <c r="Q174" s="4" t="s">
        <v>241</v>
      </c>
      <c r="R174" s="6">
        <v>2.2229999999999999</v>
      </c>
      <c r="S174" s="6">
        <v>7.9399999999999998E-2</v>
      </c>
      <c r="T174" s="6">
        <v>2.1436000000000002</v>
      </c>
      <c r="U174" s="7">
        <v>27.631889999999999</v>
      </c>
      <c r="V174" s="7">
        <v>0.98694199999999999</v>
      </c>
      <c r="W174" s="7">
        <v>26.644947999999999</v>
      </c>
    </row>
    <row r="175" spans="1:23">
      <c r="A175" s="8" t="s">
        <v>242</v>
      </c>
      <c r="B175" s="4">
        <v>16</v>
      </c>
      <c r="C175" s="4" t="s">
        <v>4</v>
      </c>
      <c r="D175" s="4" t="s">
        <v>219</v>
      </c>
      <c r="E175" s="4" t="s">
        <v>239</v>
      </c>
      <c r="F175" s="5">
        <v>951</v>
      </c>
      <c r="G175" s="4" t="s">
        <v>93</v>
      </c>
      <c r="H175" s="4" t="s">
        <v>312</v>
      </c>
      <c r="I175" s="4" t="s">
        <v>297</v>
      </c>
      <c r="J175" s="4" t="s">
        <v>221</v>
      </c>
      <c r="K175" s="4" t="s">
        <v>239</v>
      </c>
      <c r="L175" s="4" t="s">
        <v>1</v>
      </c>
      <c r="M175" s="4">
        <v>619</v>
      </c>
      <c r="N175" s="4" t="s">
        <v>95</v>
      </c>
      <c r="O175" s="4" t="s">
        <v>378</v>
      </c>
      <c r="P175" s="4" t="s">
        <v>214</v>
      </c>
      <c r="Q175" s="4" t="s">
        <v>241</v>
      </c>
      <c r="R175" s="6">
        <v>1.0009999999999999</v>
      </c>
      <c r="S175" s="6">
        <v>3.5799999999999998E-2</v>
      </c>
      <c r="T175" s="6">
        <v>0.96519999999999995</v>
      </c>
      <c r="U175" s="7">
        <v>12.44243</v>
      </c>
      <c r="V175" s="7">
        <v>0.444994</v>
      </c>
      <c r="W175" s="7">
        <v>11.997436</v>
      </c>
    </row>
    <row r="176" spans="1:23">
      <c r="A176" s="8" t="s">
        <v>242</v>
      </c>
      <c r="B176" s="4">
        <v>16</v>
      </c>
      <c r="C176" s="4" t="s">
        <v>4</v>
      </c>
      <c r="D176" s="4" t="s">
        <v>219</v>
      </c>
      <c r="E176" s="4" t="s">
        <v>239</v>
      </c>
      <c r="F176" s="5">
        <v>951</v>
      </c>
      <c r="G176" s="4" t="s">
        <v>93</v>
      </c>
      <c r="H176" s="4" t="s">
        <v>312</v>
      </c>
      <c r="I176" s="4" t="s">
        <v>297</v>
      </c>
      <c r="J176" s="4" t="s">
        <v>221</v>
      </c>
      <c r="K176" s="4" t="s">
        <v>239</v>
      </c>
      <c r="L176" s="4" t="s">
        <v>1</v>
      </c>
      <c r="M176" s="4">
        <v>1015</v>
      </c>
      <c r="N176" s="4" t="s">
        <v>96</v>
      </c>
      <c r="O176" s="4" t="s">
        <v>379</v>
      </c>
      <c r="P176" s="4" t="s">
        <v>214</v>
      </c>
      <c r="Q176" s="4" t="s">
        <v>241</v>
      </c>
      <c r="R176" s="6">
        <v>2.35</v>
      </c>
      <c r="S176" s="6">
        <v>8.3900000000000002E-2</v>
      </c>
      <c r="T176" s="6">
        <v>2.2660999999999998</v>
      </c>
      <c r="U176" s="7">
        <v>29.2105</v>
      </c>
      <c r="V176" s="7">
        <v>1.0428770000000001</v>
      </c>
      <c r="W176" s="7">
        <v>28.167622999999999</v>
      </c>
    </row>
    <row r="177" spans="1:23">
      <c r="A177" s="8" t="s">
        <v>242</v>
      </c>
      <c r="B177" s="4">
        <v>16</v>
      </c>
      <c r="C177" s="4" t="s">
        <v>4</v>
      </c>
      <c r="D177" s="4" t="s">
        <v>219</v>
      </c>
      <c r="E177" s="4" t="s">
        <v>239</v>
      </c>
      <c r="F177" s="5">
        <v>951</v>
      </c>
      <c r="G177" s="4" t="s">
        <v>93</v>
      </c>
      <c r="H177" s="4" t="s">
        <v>312</v>
      </c>
      <c r="I177" s="4" t="s">
        <v>297</v>
      </c>
      <c r="J177" s="4" t="s">
        <v>221</v>
      </c>
      <c r="K177" s="4" t="s">
        <v>239</v>
      </c>
      <c r="L177" s="4" t="s">
        <v>1</v>
      </c>
      <c r="M177" s="4">
        <v>8991</v>
      </c>
      <c r="N177" s="4" t="s">
        <v>97</v>
      </c>
      <c r="O177" s="4" t="s">
        <v>380</v>
      </c>
      <c r="P177" s="4" t="s">
        <v>214</v>
      </c>
      <c r="Q177" s="4" t="s">
        <v>241</v>
      </c>
      <c r="R177" s="6">
        <v>2.19</v>
      </c>
      <c r="S177" s="6">
        <v>7.8200000000000006E-2</v>
      </c>
      <c r="T177" s="6">
        <v>2.1118000000000001</v>
      </c>
      <c r="U177" s="7">
        <v>27.221699999999998</v>
      </c>
      <c r="V177" s="7">
        <v>0.97202599999999995</v>
      </c>
      <c r="W177" s="7">
        <v>26.249673999999999</v>
      </c>
    </row>
    <row r="178" spans="1:23">
      <c r="A178" s="8" t="s">
        <v>242</v>
      </c>
      <c r="B178" s="4">
        <v>16</v>
      </c>
      <c r="C178" s="4" t="s">
        <v>4</v>
      </c>
      <c r="D178" s="4" t="s">
        <v>219</v>
      </c>
      <c r="E178" s="4" t="s">
        <v>239</v>
      </c>
      <c r="F178" s="5">
        <v>951</v>
      </c>
      <c r="G178" s="4" t="s">
        <v>93</v>
      </c>
      <c r="H178" s="4" t="s">
        <v>312</v>
      </c>
      <c r="I178" s="4" t="s">
        <v>297</v>
      </c>
      <c r="J178" s="4" t="s">
        <v>221</v>
      </c>
      <c r="K178" s="4" t="s">
        <v>239</v>
      </c>
      <c r="L178" s="4" t="s">
        <v>1</v>
      </c>
      <c r="M178" s="4">
        <v>30356</v>
      </c>
      <c r="N178" s="4" t="s">
        <v>98</v>
      </c>
      <c r="O178" s="4" t="s">
        <v>381</v>
      </c>
      <c r="P178" s="4" t="s">
        <v>214</v>
      </c>
      <c r="Q178" s="4" t="s">
        <v>241</v>
      </c>
      <c r="R178" s="6">
        <v>1.5629999999999999</v>
      </c>
      <c r="S178" s="6">
        <v>5.5800000000000002E-2</v>
      </c>
      <c r="T178" s="6">
        <v>1.5072000000000001</v>
      </c>
      <c r="U178" s="7">
        <v>19.428090000000001</v>
      </c>
      <c r="V178" s="7">
        <v>0.69359400000000004</v>
      </c>
      <c r="W178" s="7">
        <v>18.734496</v>
      </c>
    </row>
    <row r="179" spans="1:23">
      <c r="A179" s="8" t="s">
        <v>242</v>
      </c>
      <c r="B179" s="4">
        <v>16</v>
      </c>
      <c r="C179" s="4" t="s">
        <v>4</v>
      </c>
      <c r="D179" s="4" t="s">
        <v>219</v>
      </c>
      <c r="E179" s="4" t="s">
        <v>239</v>
      </c>
      <c r="F179" s="5">
        <v>951</v>
      </c>
      <c r="G179" s="4" t="s">
        <v>93</v>
      </c>
      <c r="H179" s="4" t="s">
        <v>312</v>
      </c>
      <c r="I179" s="4" t="s">
        <v>297</v>
      </c>
      <c r="J179" s="4" t="s">
        <v>221</v>
      </c>
      <c r="K179" s="4" t="s">
        <v>239</v>
      </c>
      <c r="L179" s="4" t="s">
        <v>1</v>
      </c>
      <c r="M179" s="4">
        <v>39498</v>
      </c>
      <c r="N179" s="4" t="s">
        <v>95</v>
      </c>
      <c r="O179" s="4" t="s">
        <v>382</v>
      </c>
      <c r="P179" s="4" t="s">
        <v>214</v>
      </c>
      <c r="Q179" s="4" t="s">
        <v>241</v>
      </c>
      <c r="R179" s="6">
        <v>0.67700000000000005</v>
      </c>
      <c r="S179" s="6">
        <v>2.4199999999999999E-2</v>
      </c>
      <c r="T179" s="6">
        <v>0.65280000000000005</v>
      </c>
      <c r="U179" s="7">
        <v>8.4151100000000003</v>
      </c>
      <c r="V179" s="7">
        <v>0.30080600000000002</v>
      </c>
      <c r="W179" s="7">
        <v>8.1143040000000006</v>
      </c>
    </row>
    <row r="180" spans="1:23">
      <c r="A180" s="8" t="s">
        <v>242</v>
      </c>
      <c r="B180" s="4">
        <v>21</v>
      </c>
      <c r="C180" s="4" t="s">
        <v>29</v>
      </c>
      <c r="D180" s="4" t="s">
        <v>222</v>
      </c>
      <c r="E180" s="4" t="s">
        <v>238</v>
      </c>
      <c r="F180" s="5">
        <v>951</v>
      </c>
      <c r="G180" s="4" t="s">
        <v>93</v>
      </c>
      <c r="H180" s="4" t="s">
        <v>312</v>
      </c>
      <c r="I180" s="4" t="s">
        <v>297</v>
      </c>
      <c r="J180" s="4" t="s">
        <v>221</v>
      </c>
      <c r="K180" s="4" t="s">
        <v>239</v>
      </c>
      <c r="L180" s="4" t="s">
        <v>1</v>
      </c>
      <c r="M180" s="4">
        <v>944</v>
      </c>
      <c r="N180" s="4" t="s">
        <v>3</v>
      </c>
      <c r="O180" s="4" t="s">
        <v>326</v>
      </c>
      <c r="P180" s="4" t="s">
        <v>213</v>
      </c>
      <c r="Q180" s="4" t="s">
        <v>240</v>
      </c>
      <c r="R180" s="6">
        <v>0.111</v>
      </c>
      <c r="S180" s="6">
        <v>0.9</v>
      </c>
      <c r="T180" s="6">
        <v>-0.78900000000000003</v>
      </c>
      <c r="U180" s="7">
        <v>1.3797299999999999</v>
      </c>
      <c r="V180" s="7">
        <v>11.186999999999999</v>
      </c>
      <c r="W180" s="7">
        <v>-9.8072700000000008</v>
      </c>
    </row>
    <row r="181" spans="1:23">
      <c r="A181" s="8" t="s">
        <v>242</v>
      </c>
      <c r="B181" s="4">
        <v>23</v>
      </c>
      <c r="C181" s="4" t="s">
        <v>8</v>
      </c>
      <c r="D181" s="4" t="s">
        <v>219</v>
      </c>
      <c r="E181" s="4" t="s">
        <v>239</v>
      </c>
      <c r="F181" s="5">
        <v>951</v>
      </c>
      <c r="G181" s="4" t="s">
        <v>93</v>
      </c>
      <c r="H181" s="4" t="s">
        <v>312</v>
      </c>
      <c r="I181" s="4" t="s">
        <v>297</v>
      </c>
      <c r="J181" s="4" t="s">
        <v>221</v>
      </c>
      <c r="K181" s="4" t="s">
        <v>239</v>
      </c>
      <c r="L181" s="4" t="s">
        <v>1</v>
      </c>
      <c r="M181" s="4">
        <v>935</v>
      </c>
      <c r="N181" s="4" t="s">
        <v>99</v>
      </c>
      <c r="O181" s="4" t="s">
        <v>383</v>
      </c>
      <c r="P181" s="4" t="s">
        <v>214</v>
      </c>
      <c r="Q181" s="4" t="s">
        <v>241</v>
      </c>
      <c r="R181" s="6">
        <v>28.512</v>
      </c>
      <c r="S181" s="6">
        <v>28.512</v>
      </c>
      <c r="T181" s="6">
        <v>0</v>
      </c>
      <c r="U181" s="7">
        <v>354.40415999999999</v>
      </c>
      <c r="V181" s="7">
        <v>354.40415999999999</v>
      </c>
      <c r="W181" s="7">
        <v>0</v>
      </c>
    </row>
    <row r="182" spans="1:23">
      <c r="A182" s="8" t="s">
        <v>242</v>
      </c>
      <c r="B182" s="4">
        <v>23</v>
      </c>
      <c r="C182" s="4" t="s">
        <v>8</v>
      </c>
      <c r="D182" s="4" t="s">
        <v>219</v>
      </c>
      <c r="E182" s="4" t="s">
        <v>239</v>
      </c>
      <c r="F182" s="5">
        <v>951</v>
      </c>
      <c r="G182" s="4" t="s">
        <v>93</v>
      </c>
      <c r="H182" s="4" t="s">
        <v>312</v>
      </c>
      <c r="I182" s="4" t="s">
        <v>297</v>
      </c>
      <c r="J182" s="4" t="s">
        <v>221</v>
      </c>
      <c r="K182" s="4" t="s">
        <v>239</v>
      </c>
      <c r="L182" s="4" t="s">
        <v>1</v>
      </c>
      <c r="M182" s="4">
        <v>949</v>
      </c>
      <c r="N182" s="4" t="s">
        <v>100</v>
      </c>
      <c r="O182" s="4" t="s">
        <v>384</v>
      </c>
      <c r="P182" s="4" t="s">
        <v>214</v>
      </c>
      <c r="Q182" s="4" t="s">
        <v>241</v>
      </c>
      <c r="R182" s="6">
        <v>7.0060000000000002</v>
      </c>
      <c r="S182" s="6">
        <v>10.4389</v>
      </c>
      <c r="T182" s="6">
        <v>-3.4329000000000001</v>
      </c>
      <c r="U182" s="7">
        <v>87.084580000000003</v>
      </c>
      <c r="V182" s="7">
        <v>129.755527</v>
      </c>
      <c r="W182" s="7">
        <v>-42.670946999999998</v>
      </c>
    </row>
    <row r="183" spans="1:23">
      <c r="A183" s="8" t="s">
        <v>242</v>
      </c>
      <c r="B183" s="4">
        <v>23</v>
      </c>
      <c r="C183" s="4" t="s">
        <v>8</v>
      </c>
      <c r="D183" s="4" t="s">
        <v>219</v>
      </c>
      <c r="E183" s="4" t="s">
        <v>239</v>
      </c>
      <c r="F183" s="5">
        <v>951</v>
      </c>
      <c r="G183" s="4" t="s">
        <v>93</v>
      </c>
      <c r="H183" s="4" t="s">
        <v>312</v>
      </c>
      <c r="I183" s="4" t="s">
        <v>297</v>
      </c>
      <c r="J183" s="4" t="s">
        <v>221</v>
      </c>
      <c r="K183" s="4" t="s">
        <v>239</v>
      </c>
      <c r="L183" s="4" t="s">
        <v>1</v>
      </c>
      <c r="M183" s="4">
        <v>952</v>
      </c>
      <c r="N183" s="4" t="s">
        <v>101</v>
      </c>
      <c r="O183" s="4" t="s">
        <v>385</v>
      </c>
      <c r="P183" s="4" t="s">
        <v>214</v>
      </c>
      <c r="Q183" s="4" t="s">
        <v>241</v>
      </c>
      <c r="R183" s="6">
        <v>92.566000000000003</v>
      </c>
      <c r="S183" s="6">
        <v>71.152900000000002</v>
      </c>
      <c r="T183" s="6">
        <v>21.4131</v>
      </c>
      <c r="U183" s="7">
        <v>1150.59538</v>
      </c>
      <c r="V183" s="7">
        <v>884.43054700000005</v>
      </c>
      <c r="W183" s="7">
        <v>266.16483299999999</v>
      </c>
    </row>
    <row r="184" spans="1:23">
      <c r="A184" s="8" t="s">
        <v>242</v>
      </c>
      <c r="B184" s="4">
        <v>23</v>
      </c>
      <c r="C184" s="4" t="s">
        <v>8</v>
      </c>
      <c r="D184" s="4" t="s">
        <v>219</v>
      </c>
      <c r="E184" s="4" t="s">
        <v>239</v>
      </c>
      <c r="F184" s="5">
        <v>951</v>
      </c>
      <c r="G184" s="4" t="s">
        <v>93</v>
      </c>
      <c r="H184" s="4" t="s">
        <v>312</v>
      </c>
      <c r="I184" s="4" t="s">
        <v>297</v>
      </c>
      <c r="J184" s="4" t="s">
        <v>221</v>
      </c>
      <c r="K184" s="4" t="s">
        <v>239</v>
      </c>
      <c r="L184" s="4" t="s">
        <v>1</v>
      </c>
      <c r="M184" s="4">
        <v>20042</v>
      </c>
      <c r="N184" s="4" t="s">
        <v>102</v>
      </c>
      <c r="O184" s="4" t="s">
        <v>386</v>
      </c>
      <c r="P184" s="4" t="s">
        <v>214</v>
      </c>
      <c r="Q184" s="4" t="s">
        <v>241</v>
      </c>
      <c r="R184" s="6">
        <v>69.682000000000002</v>
      </c>
      <c r="S184" s="6">
        <v>57.4816</v>
      </c>
      <c r="T184" s="6">
        <v>12.2004</v>
      </c>
      <c r="U184" s="7">
        <v>866.14725999999996</v>
      </c>
      <c r="V184" s="7">
        <v>714.49628800000005</v>
      </c>
      <c r="W184" s="7">
        <v>151.650972</v>
      </c>
    </row>
    <row r="185" spans="1:23">
      <c r="A185" s="8" t="s">
        <v>242</v>
      </c>
      <c r="B185" s="4">
        <v>23</v>
      </c>
      <c r="C185" s="4" t="s">
        <v>8</v>
      </c>
      <c r="D185" s="4" t="s">
        <v>219</v>
      </c>
      <c r="E185" s="4" t="s">
        <v>239</v>
      </c>
      <c r="F185" s="5">
        <v>951</v>
      </c>
      <c r="G185" s="4" t="s">
        <v>93</v>
      </c>
      <c r="H185" s="4" t="s">
        <v>312</v>
      </c>
      <c r="I185" s="4" t="s">
        <v>297</v>
      </c>
      <c r="J185" s="4" t="s">
        <v>221</v>
      </c>
      <c r="K185" s="4" t="s">
        <v>239</v>
      </c>
      <c r="L185" s="4" t="s">
        <v>1</v>
      </c>
      <c r="M185" s="4">
        <v>28462</v>
      </c>
      <c r="N185" s="4" t="s">
        <v>103</v>
      </c>
      <c r="O185" s="4" t="s">
        <v>387</v>
      </c>
      <c r="P185" s="4" t="s">
        <v>214</v>
      </c>
      <c r="Q185" s="4" t="s">
        <v>241</v>
      </c>
      <c r="R185" s="6">
        <v>11.643000000000001</v>
      </c>
      <c r="S185" s="6">
        <v>11.5197</v>
      </c>
      <c r="T185" s="6">
        <v>0.12330000000000001</v>
      </c>
      <c r="U185" s="7">
        <v>144.72248999999999</v>
      </c>
      <c r="V185" s="7">
        <v>143.18987100000001</v>
      </c>
      <c r="W185" s="7">
        <v>1.5326190000000099</v>
      </c>
    </row>
    <row r="186" spans="1:23">
      <c r="A186" s="8" t="s">
        <v>242</v>
      </c>
      <c r="B186" s="4">
        <v>26</v>
      </c>
      <c r="C186" s="4" t="s">
        <v>31</v>
      </c>
      <c r="D186" s="4" t="s">
        <v>222</v>
      </c>
      <c r="E186" s="4" t="s">
        <v>238</v>
      </c>
      <c r="F186" s="5">
        <v>951</v>
      </c>
      <c r="G186" s="4" t="s">
        <v>93</v>
      </c>
      <c r="H186" s="4" t="s">
        <v>312</v>
      </c>
      <c r="I186" s="4" t="s">
        <v>297</v>
      </c>
      <c r="J186" s="4" t="s">
        <v>221</v>
      </c>
      <c r="K186" s="4" t="s">
        <v>239</v>
      </c>
      <c r="L186" s="4" t="s">
        <v>1</v>
      </c>
      <c r="M186" s="4">
        <v>944</v>
      </c>
      <c r="N186" s="4" t="s">
        <v>3</v>
      </c>
      <c r="O186" s="4" t="s">
        <v>326</v>
      </c>
      <c r="P186" s="4" t="s">
        <v>213</v>
      </c>
      <c r="Q186" s="4" t="s">
        <v>240</v>
      </c>
      <c r="R186" s="6">
        <v>0.28000000000000003</v>
      </c>
      <c r="S186" s="6">
        <v>0.28000000000000003</v>
      </c>
      <c r="T186" s="6">
        <v>0</v>
      </c>
      <c r="U186" s="7">
        <v>3.4803999999999999</v>
      </c>
      <c r="V186" s="7">
        <v>3.4803999999999999</v>
      </c>
      <c r="W186" s="7">
        <v>0</v>
      </c>
    </row>
    <row r="187" spans="1:23">
      <c r="A187" s="8" t="s">
        <v>242</v>
      </c>
      <c r="B187" s="4">
        <v>45</v>
      </c>
      <c r="C187" s="4" t="s">
        <v>10</v>
      </c>
      <c r="D187" s="4" t="s">
        <v>222</v>
      </c>
      <c r="E187" s="4" t="s">
        <v>238</v>
      </c>
      <c r="F187" s="5">
        <v>951</v>
      </c>
      <c r="G187" s="4" t="s">
        <v>93</v>
      </c>
      <c r="H187" s="4" t="s">
        <v>312</v>
      </c>
      <c r="I187" s="4" t="s">
        <v>297</v>
      </c>
      <c r="J187" s="4" t="s">
        <v>221</v>
      </c>
      <c r="K187" s="4" t="s">
        <v>239</v>
      </c>
      <c r="L187" s="4" t="s">
        <v>1</v>
      </c>
      <c r="M187" s="4">
        <v>944</v>
      </c>
      <c r="N187" s="4" t="s">
        <v>3</v>
      </c>
      <c r="O187" s="4" t="s">
        <v>326</v>
      </c>
      <c r="P187" s="4" t="s">
        <v>213</v>
      </c>
      <c r="Q187" s="4" t="s">
        <v>240</v>
      </c>
      <c r="R187" s="6">
        <v>8</v>
      </c>
      <c r="S187" s="6">
        <v>4</v>
      </c>
      <c r="T187" s="6">
        <v>4</v>
      </c>
      <c r="U187" s="7">
        <v>99.44</v>
      </c>
      <c r="V187" s="7">
        <v>49.72</v>
      </c>
      <c r="W187" s="7">
        <v>49.72</v>
      </c>
    </row>
    <row r="188" spans="1:23">
      <c r="A188" s="8" t="s">
        <v>242</v>
      </c>
      <c r="B188" s="4">
        <v>56</v>
      </c>
      <c r="C188" s="4" t="s">
        <v>13</v>
      </c>
      <c r="D188" s="4" t="s">
        <v>219</v>
      </c>
      <c r="E188" s="4" t="s">
        <v>239</v>
      </c>
      <c r="F188" s="5">
        <v>951</v>
      </c>
      <c r="G188" s="4" t="s">
        <v>93</v>
      </c>
      <c r="H188" s="4" t="s">
        <v>312</v>
      </c>
      <c r="I188" s="4" t="s">
        <v>297</v>
      </c>
      <c r="J188" s="4" t="s">
        <v>221</v>
      </c>
      <c r="K188" s="4" t="s">
        <v>239</v>
      </c>
      <c r="L188" s="4" t="s">
        <v>1</v>
      </c>
      <c r="M188" s="4">
        <v>1971</v>
      </c>
      <c r="N188" s="4" t="s">
        <v>104</v>
      </c>
      <c r="O188" s="4" t="s">
        <v>388</v>
      </c>
      <c r="P188" s="4" t="s">
        <v>214</v>
      </c>
      <c r="Q188" s="4" t="s">
        <v>241</v>
      </c>
      <c r="R188" s="6">
        <v>0.25700000000000001</v>
      </c>
      <c r="S188" s="6">
        <v>0.25719999999999998</v>
      </c>
      <c r="T188" s="6">
        <v>-1.99999999999978E-4</v>
      </c>
      <c r="U188" s="7">
        <v>3.1945100000000002</v>
      </c>
      <c r="V188" s="7">
        <v>3.1969959999999999</v>
      </c>
      <c r="W188" s="7">
        <v>-2.4859999999997302E-3</v>
      </c>
    </row>
    <row r="189" spans="1:23">
      <c r="A189" s="8" t="s">
        <v>242</v>
      </c>
      <c r="B189" s="4">
        <v>56</v>
      </c>
      <c r="C189" s="4" t="s">
        <v>13</v>
      </c>
      <c r="D189" s="4" t="s">
        <v>219</v>
      </c>
      <c r="E189" s="4" t="s">
        <v>239</v>
      </c>
      <c r="F189" s="5">
        <v>951</v>
      </c>
      <c r="G189" s="4" t="s">
        <v>93</v>
      </c>
      <c r="H189" s="4" t="s">
        <v>312</v>
      </c>
      <c r="I189" s="4" t="s">
        <v>297</v>
      </c>
      <c r="J189" s="4" t="s">
        <v>221</v>
      </c>
      <c r="K189" s="4" t="s">
        <v>239</v>
      </c>
      <c r="L189" s="4" t="s">
        <v>1</v>
      </c>
      <c r="M189" s="4">
        <v>13536</v>
      </c>
      <c r="N189" s="4" t="s">
        <v>105</v>
      </c>
      <c r="O189" s="4" t="s">
        <v>389</v>
      </c>
      <c r="P189" s="4" t="s">
        <v>214</v>
      </c>
      <c r="Q189" s="4" t="s">
        <v>241</v>
      </c>
      <c r="R189" s="6">
        <v>1.07</v>
      </c>
      <c r="S189" s="6">
        <v>1.1143000000000001</v>
      </c>
      <c r="T189" s="6">
        <v>-4.4299999999999999E-2</v>
      </c>
      <c r="U189" s="7">
        <v>13.3001</v>
      </c>
      <c r="V189" s="7">
        <v>13.850749</v>
      </c>
      <c r="W189" s="7">
        <v>-0.55064900000000006</v>
      </c>
    </row>
    <row r="190" spans="1:23">
      <c r="A190" s="8" t="s">
        <v>242</v>
      </c>
      <c r="B190" s="4">
        <v>56</v>
      </c>
      <c r="C190" s="4" t="s">
        <v>13</v>
      </c>
      <c r="D190" s="4" t="s">
        <v>219</v>
      </c>
      <c r="E190" s="4" t="s">
        <v>239</v>
      </c>
      <c r="F190" s="5">
        <v>951</v>
      </c>
      <c r="G190" s="4" t="s">
        <v>93</v>
      </c>
      <c r="H190" s="4" t="s">
        <v>312</v>
      </c>
      <c r="I190" s="4" t="s">
        <v>297</v>
      </c>
      <c r="J190" s="4" t="s">
        <v>221</v>
      </c>
      <c r="K190" s="4" t="s">
        <v>239</v>
      </c>
      <c r="L190" s="4" t="s">
        <v>1</v>
      </c>
      <c r="M190" s="4">
        <v>13537</v>
      </c>
      <c r="N190" s="4" t="s">
        <v>106</v>
      </c>
      <c r="O190" s="4" t="s">
        <v>390</v>
      </c>
      <c r="P190" s="4" t="s">
        <v>214</v>
      </c>
      <c r="Q190" s="4" t="s">
        <v>241</v>
      </c>
      <c r="R190" s="6">
        <v>1.1200000000000001</v>
      </c>
      <c r="S190" s="6">
        <v>1.1671</v>
      </c>
      <c r="T190" s="6">
        <v>-4.7099999999999899E-2</v>
      </c>
      <c r="U190" s="7">
        <v>13.9216</v>
      </c>
      <c r="V190" s="7">
        <v>14.507053000000001</v>
      </c>
      <c r="W190" s="7">
        <v>-0.585452999999999</v>
      </c>
    </row>
    <row r="191" spans="1:23">
      <c r="A191" s="8" t="s">
        <v>242</v>
      </c>
      <c r="B191" s="4">
        <v>56</v>
      </c>
      <c r="C191" s="4" t="s">
        <v>13</v>
      </c>
      <c r="D191" s="4" t="s">
        <v>219</v>
      </c>
      <c r="E191" s="4" t="s">
        <v>239</v>
      </c>
      <c r="F191" s="5">
        <v>951</v>
      </c>
      <c r="G191" s="4" t="s">
        <v>93</v>
      </c>
      <c r="H191" s="4" t="s">
        <v>312</v>
      </c>
      <c r="I191" s="4" t="s">
        <v>297</v>
      </c>
      <c r="J191" s="4" t="s">
        <v>221</v>
      </c>
      <c r="K191" s="4" t="s">
        <v>239</v>
      </c>
      <c r="L191" s="4" t="s">
        <v>1</v>
      </c>
      <c r="M191" s="4">
        <v>15791</v>
      </c>
      <c r="N191" s="4" t="s">
        <v>107</v>
      </c>
      <c r="O191" s="4" t="s">
        <v>391</v>
      </c>
      <c r="P191" s="4" t="s">
        <v>214</v>
      </c>
      <c r="Q191" s="4" t="s">
        <v>241</v>
      </c>
      <c r="R191" s="6">
        <v>1.056</v>
      </c>
      <c r="S191" s="6">
        <v>1.0993999999999999</v>
      </c>
      <c r="T191" s="6">
        <v>-4.3399999999999897E-2</v>
      </c>
      <c r="U191" s="7">
        <v>13.12608</v>
      </c>
      <c r="V191" s="7">
        <v>13.665542</v>
      </c>
      <c r="W191" s="7">
        <v>-0.539461999999999</v>
      </c>
    </row>
    <row r="192" spans="1:23">
      <c r="A192" s="8" t="s">
        <v>242</v>
      </c>
      <c r="B192" s="4">
        <v>56</v>
      </c>
      <c r="C192" s="4" t="s">
        <v>13</v>
      </c>
      <c r="D192" s="4" t="s">
        <v>219</v>
      </c>
      <c r="E192" s="4" t="s">
        <v>239</v>
      </c>
      <c r="F192" s="5">
        <v>951</v>
      </c>
      <c r="G192" s="4" t="s">
        <v>93</v>
      </c>
      <c r="H192" s="4" t="s">
        <v>312</v>
      </c>
      <c r="I192" s="4" t="s">
        <v>297</v>
      </c>
      <c r="J192" s="4" t="s">
        <v>221</v>
      </c>
      <c r="K192" s="4" t="s">
        <v>239</v>
      </c>
      <c r="L192" s="4" t="s">
        <v>1</v>
      </c>
      <c r="M192" s="4">
        <v>27989</v>
      </c>
      <c r="N192" s="4" t="s">
        <v>108</v>
      </c>
      <c r="O192" s="4" t="s">
        <v>392</v>
      </c>
      <c r="P192" s="4" t="s">
        <v>214</v>
      </c>
      <c r="Q192" s="4" t="s">
        <v>241</v>
      </c>
      <c r="R192" s="6">
        <v>7.4999999999999997E-2</v>
      </c>
      <c r="S192" s="6">
        <v>7.4999999999999997E-2</v>
      </c>
      <c r="T192" s="6">
        <v>0</v>
      </c>
      <c r="U192" s="7">
        <v>0.93225000000000002</v>
      </c>
      <c r="V192" s="7">
        <v>0.93225000000000002</v>
      </c>
      <c r="W192" s="7">
        <v>0</v>
      </c>
    </row>
    <row r="193" spans="1:23">
      <c r="A193" s="8" t="s">
        <v>242</v>
      </c>
      <c r="B193" s="4">
        <v>56</v>
      </c>
      <c r="C193" s="4" t="s">
        <v>13</v>
      </c>
      <c r="D193" s="4" t="s">
        <v>219</v>
      </c>
      <c r="E193" s="4" t="s">
        <v>239</v>
      </c>
      <c r="F193" s="5">
        <v>951</v>
      </c>
      <c r="G193" s="4" t="s">
        <v>93</v>
      </c>
      <c r="H193" s="4" t="s">
        <v>312</v>
      </c>
      <c r="I193" s="4" t="s">
        <v>297</v>
      </c>
      <c r="J193" s="4" t="s">
        <v>221</v>
      </c>
      <c r="K193" s="4" t="s">
        <v>239</v>
      </c>
      <c r="L193" s="4" t="s">
        <v>1</v>
      </c>
      <c r="M193" s="4">
        <v>30454</v>
      </c>
      <c r="N193" s="4" t="s">
        <v>109</v>
      </c>
      <c r="O193" s="4" t="s">
        <v>393</v>
      </c>
      <c r="P193" s="4" t="s">
        <v>214</v>
      </c>
      <c r="Q193" s="4" t="s">
        <v>241</v>
      </c>
      <c r="R193" s="6">
        <v>6.0000000000000001E-3</v>
      </c>
      <c r="S193" s="6">
        <v>5.8999999999999999E-3</v>
      </c>
      <c r="T193" s="6">
        <v>1E-4</v>
      </c>
      <c r="U193" s="7">
        <v>7.4579999999999994E-2</v>
      </c>
      <c r="V193" s="7">
        <v>7.3336999999999999E-2</v>
      </c>
      <c r="W193" s="7">
        <v>1.243E-3</v>
      </c>
    </row>
    <row r="194" spans="1:23">
      <c r="A194" s="8" t="s">
        <v>242</v>
      </c>
      <c r="B194" s="4">
        <v>56</v>
      </c>
      <c r="C194" s="4" t="s">
        <v>13</v>
      </c>
      <c r="D194" s="4" t="s">
        <v>219</v>
      </c>
      <c r="E194" s="4" t="s">
        <v>239</v>
      </c>
      <c r="F194" s="5">
        <v>951</v>
      </c>
      <c r="G194" s="4" t="s">
        <v>93</v>
      </c>
      <c r="H194" s="4" t="s">
        <v>312</v>
      </c>
      <c r="I194" s="4" t="s">
        <v>297</v>
      </c>
      <c r="J194" s="4" t="s">
        <v>221</v>
      </c>
      <c r="K194" s="4" t="s">
        <v>239</v>
      </c>
      <c r="L194" s="4" t="s">
        <v>1</v>
      </c>
      <c r="M194" s="4">
        <v>88347</v>
      </c>
      <c r="N194" s="4" t="s">
        <v>110</v>
      </c>
      <c r="O194" s="4" t="s">
        <v>394</v>
      </c>
      <c r="P194" s="4" t="s">
        <v>214</v>
      </c>
      <c r="Q194" s="4" t="s">
        <v>241</v>
      </c>
      <c r="R194" s="6">
        <v>0.316</v>
      </c>
      <c r="S194" s="6">
        <v>0.31590000000000001</v>
      </c>
      <c r="T194" s="6">
        <v>9.9999999999989E-5</v>
      </c>
      <c r="U194" s="7">
        <v>3.92788</v>
      </c>
      <c r="V194" s="7">
        <v>3.9266369999999999</v>
      </c>
      <c r="W194" s="7">
        <v>1.2429999999998601E-3</v>
      </c>
    </row>
    <row r="195" spans="1:23">
      <c r="A195" s="8" t="s">
        <v>242</v>
      </c>
      <c r="B195" s="4">
        <v>61</v>
      </c>
      <c r="C195" s="4" t="s">
        <v>14</v>
      </c>
      <c r="D195" s="4" t="s">
        <v>219</v>
      </c>
      <c r="E195" s="4" t="s">
        <v>238</v>
      </c>
      <c r="F195" s="5">
        <v>951</v>
      </c>
      <c r="G195" s="4" t="s">
        <v>93</v>
      </c>
      <c r="H195" s="4" t="s">
        <v>312</v>
      </c>
      <c r="I195" s="4" t="s">
        <v>297</v>
      </c>
      <c r="J195" s="4" t="s">
        <v>221</v>
      </c>
      <c r="K195" s="4" t="s">
        <v>239</v>
      </c>
      <c r="L195" s="4" t="s">
        <v>1</v>
      </c>
      <c r="M195" s="4">
        <v>171</v>
      </c>
      <c r="N195" s="4" t="s">
        <v>56</v>
      </c>
      <c r="O195" s="4" t="s">
        <v>349</v>
      </c>
      <c r="P195" s="4" t="s">
        <v>214</v>
      </c>
      <c r="Q195" s="4" t="s">
        <v>241</v>
      </c>
      <c r="R195" s="6">
        <v>0.09</v>
      </c>
      <c r="S195" s="6">
        <v>6.8999999999999999E-3</v>
      </c>
      <c r="T195" s="6">
        <v>8.3099999999999993E-2</v>
      </c>
      <c r="U195" s="7">
        <v>1.1187</v>
      </c>
      <c r="V195" s="7">
        <v>8.5766999999999996E-2</v>
      </c>
      <c r="W195" s="7">
        <v>1.0329330000000001</v>
      </c>
    </row>
    <row r="196" spans="1:23">
      <c r="A196" s="8" t="s">
        <v>242</v>
      </c>
      <c r="B196" s="4">
        <v>61</v>
      </c>
      <c r="C196" s="4" t="s">
        <v>14</v>
      </c>
      <c r="D196" s="4" t="s">
        <v>219</v>
      </c>
      <c r="E196" s="4" t="s">
        <v>238</v>
      </c>
      <c r="F196" s="5">
        <v>951</v>
      </c>
      <c r="G196" s="4" t="s">
        <v>93</v>
      </c>
      <c r="H196" s="4" t="s">
        <v>312</v>
      </c>
      <c r="I196" s="4" t="s">
        <v>297</v>
      </c>
      <c r="J196" s="4" t="s">
        <v>221</v>
      </c>
      <c r="K196" s="4" t="s">
        <v>239</v>
      </c>
      <c r="L196" s="4" t="s">
        <v>1</v>
      </c>
      <c r="M196" s="4">
        <v>174</v>
      </c>
      <c r="N196" s="4" t="s">
        <v>57</v>
      </c>
      <c r="O196" s="4" t="s">
        <v>350</v>
      </c>
      <c r="P196" s="4" t="s">
        <v>214</v>
      </c>
      <c r="Q196" s="4" t="s">
        <v>241</v>
      </c>
      <c r="R196" s="6">
        <v>0.29699999999999999</v>
      </c>
      <c r="S196" s="6">
        <v>0.29699999999999999</v>
      </c>
      <c r="T196" s="6">
        <v>0</v>
      </c>
      <c r="U196" s="7">
        <v>3.69171</v>
      </c>
      <c r="V196" s="7">
        <v>3.69171</v>
      </c>
      <c r="W196" s="7">
        <v>0</v>
      </c>
    </row>
    <row r="197" spans="1:23">
      <c r="A197" s="8" t="s">
        <v>242</v>
      </c>
      <c r="B197" s="4">
        <v>61</v>
      </c>
      <c r="C197" s="4" t="s">
        <v>14</v>
      </c>
      <c r="D197" s="4" t="s">
        <v>219</v>
      </c>
      <c r="E197" s="4" t="s">
        <v>238</v>
      </c>
      <c r="F197" s="5">
        <v>951</v>
      </c>
      <c r="G197" s="4" t="s">
        <v>93</v>
      </c>
      <c r="H197" s="4" t="s">
        <v>312</v>
      </c>
      <c r="I197" s="4" t="s">
        <v>297</v>
      </c>
      <c r="J197" s="4" t="s">
        <v>221</v>
      </c>
      <c r="K197" s="4" t="s">
        <v>239</v>
      </c>
      <c r="L197" s="4" t="s">
        <v>1</v>
      </c>
      <c r="M197" s="4">
        <v>63581</v>
      </c>
      <c r="N197" s="4" t="s">
        <v>60</v>
      </c>
      <c r="O197" s="4" t="s">
        <v>353</v>
      </c>
      <c r="P197" s="4" t="s">
        <v>214</v>
      </c>
      <c r="Q197" s="4" t="s">
        <v>241</v>
      </c>
      <c r="R197" s="6">
        <v>1.107</v>
      </c>
      <c r="S197" s="6">
        <v>1.0770999999999999</v>
      </c>
      <c r="T197" s="6">
        <v>2.9899999999999999E-2</v>
      </c>
      <c r="U197" s="7">
        <v>13.760009999999999</v>
      </c>
      <c r="V197" s="7">
        <v>13.388353</v>
      </c>
      <c r="W197" s="7">
        <v>0.37165700000000002</v>
      </c>
    </row>
    <row r="198" spans="1:23">
      <c r="A198" s="8" t="s">
        <v>242</v>
      </c>
      <c r="B198" s="4">
        <v>61</v>
      </c>
      <c r="C198" s="4" t="s">
        <v>14</v>
      </c>
      <c r="D198" s="4" t="s">
        <v>219</v>
      </c>
      <c r="E198" s="4" t="s">
        <v>238</v>
      </c>
      <c r="F198" s="5">
        <v>951</v>
      </c>
      <c r="G198" s="4" t="s">
        <v>93</v>
      </c>
      <c r="H198" s="4" t="s">
        <v>312</v>
      </c>
      <c r="I198" s="4" t="s">
        <v>297</v>
      </c>
      <c r="J198" s="4" t="s">
        <v>221</v>
      </c>
      <c r="K198" s="4" t="s">
        <v>239</v>
      </c>
      <c r="L198" s="4" t="s">
        <v>1</v>
      </c>
      <c r="M198" s="4">
        <v>66719</v>
      </c>
      <c r="N198" s="4" t="s">
        <v>61</v>
      </c>
      <c r="O198" s="4" t="s">
        <v>354</v>
      </c>
      <c r="P198" s="4" t="s">
        <v>214</v>
      </c>
      <c r="Q198" s="4" t="s">
        <v>241</v>
      </c>
      <c r="R198" s="6">
        <v>0.41399999999999998</v>
      </c>
      <c r="S198" s="6">
        <v>0.39600000000000002</v>
      </c>
      <c r="T198" s="6">
        <v>1.7999999999999999E-2</v>
      </c>
      <c r="U198" s="7">
        <v>5.14602</v>
      </c>
      <c r="V198" s="7">
        <v>4.9222799999999998</v>
      </c>
      <c r="W198" s="7">
        <v>0.223739999999999</v>
      </c>
    </row>
    <row r="199" spans="1:23">
      <c r="A199" s="8" t="s">
        <v>242</v>
      </c>
      <c r="B199" s="4">
        <v>61</v>
      </c>
      <c r="C199" s="4" t="s">
        <v>14</v>
      </c>
      <c r="D199" s="4" t="s">
        <v>219</v>
      </c>
      <c r="E199" s="4" t="s">
        <v>238</v>
      </c>
      <c r="F199" s="5">
        <v>951</v>
      </c>
      <c r="G199" s="4" t="s">
        <v>93</v>
      </c>
      <c r="H199" s="4" t="s">
        <v>312</v>
      </c>
      <c r="I199" s="4" t="s">
        <v>297</v>
      </c>
      <c r="J199" s="4" t="s">
        <v>221</v>
      </c>
      <c r="K199" s="4" t="s">
        <v>239</v>
      </c>
      <c r="L199" s="4" t="s">
        <v>1</v>
      </c>
      <c r="M199" s="4">
        <v>74308</v>
      </c>
      <c r="N199" s="4" t="s">
        <v>62</v>
      </c>
      <c r="O199" s="4" t="s">
        <v>355</v>
      </c>
      <c r="P199" s="4" t="s">
        <v>214</v>
      </c>
      <c r="Q199" s="4" t="s">
        <v>241</v>
      </c>
      <c r="R199" s="6">
        <v>1.9750000000000001</v>
      </c>
      <c r="S199" s="6">
        <v>1.9206000000000001</v>
      </c>
      <c r="T199" s="6">
        <v>5.4399999999999997E-2</v>
      </c>
      <c r="U199" s="7">
        <v>24.549250000000001</v>
      </c>
      <c r="V199" s="7">
        <v>23.873058</v>
      </c>
      <c r="W199" s="7">
        <v>0.67619200000000002</v>
      </c>
    </row>
    <row r="200" spans="1:23">
      <c r="A200" s="8" t="s">
        <v>242</v>
      </c>
      <c r="B200" s="4">
        <v>61</v>
      </c>
      <c r="C200" s="4" t="s">
        <v>14</v>
      </c>
      <c r="D200" s="4" t="s">
        <v>219</v>
      </c>
      <c r="E200" s="4" t="s">
        <v>238</v>
      </c>
      <c r="F200" s="5">
        <v>951</v>
      </c>
      <c r="G200" s="4" t="s">
        <v>93</v>
      </c>
      <c r="H200" s="4" t="s">
        <v>312</v>
      </c>
      <c r="I200" s="4" t="s">
        <v>297</v>
      </c>
      <c r="J200" s="4" t="s">
        <v>221</v>
      </c>
      <c r="K200" s="4" t="s">
        <v>239</v>
      </c>
      <c r="L200" s="4" t="s">
        <v>1</v>
      </c>
      <c r="M200" s="4">
        <v>85369</v>
      </c>
      <c r="N200" s="4" t="s">
        <v>63</v>
      </c>
      <c r="O200" s="4" t="s">
        <v>356</v>
      </c>
      <c r="P200" s="4" t="s">
        <v>214</v>
      </c>
      <c r="Q200" s="4" t="s">
        <v>241</v>
      </c>
      <c r="R200" s="6">
        <v>0.88200000000000001</v>
      </c>
      <c r="S200" s="6">
        <v>0.8448</v>
      </c>
      <c r="T200" s="6">
        <v>3.7199999999999997E-2</v>
      </c>
      <c r="U200" s="7">
        <v>10.96326</v>
      </c>
      <c r="V200" s="7">
        <v>10.500864</v>
      </c>
      <c r="W200" s="7">
        <v>0.46239599999999997</v>
      </c>
    </row>
    <row r="201" spans="1:23">
      <c r="A201" s="8" t="s">
        <v>242</v>
      </c>
      <c r="B201" s="4">
        <v>61</v>
      </c>
      <c r="C201" s="4" t="s">
        <v>14</v>
      </c>
      <c r="D201" s="4" t="s">
        <v>219</v>
      </c>
      <c r="E201" s="4" t="s">
        <v>238</v>
      </c>
      <c r="F201" s="5">
        <v>951</v>
      </c>
      <c r="G201" s="4" t="s">
        <v>93</v>
      </c>
      <c r="H201" s="4" t="s">
        <v>312</v>
      </c>
      <c r="I201" s="4" t="s">
        <v>297</v>
      </c>
      <c r="J201" s="4" t="s">
        <v>221</v>
      </c>
      <c r="K201" s="4" t="s">
        <v>239</v>
      </c>
      <c r="L201" s="4" t="s">
        <v>1</v>
      </c>
      <c r="M201" s="4">
        <v>88221</v>
      </c>
      <c r="N201" s="4" t="s">
        <v>60</v>
      </c>
      <c r="O201" s="4" t="s">
        <v>357</v>
      </c>
      <c r="P201" s="4" t="s">
        <v>214</v>
      </c>
      <c r="Q201" s="4" t="s">
        <v>241</v>
      </c>
      <c r="R201" s="6">
        <v>0.59499999999999997</v>
      </c>
      <c r="S201" s="6">
        <v>0.57020000000000004</v>
      </c>
      <c r="T201" s="6">
        <v>2.4799999999999899E-2</v>
      </c>
      <c r="U201" s="7">
        <v>7.3958500000000003</v>
      </c>
      <c r="V201" s="7">
        <v>7.0875859999999999</v>
      </c>
      <c r="W201" s="7">
        <v>0.30826399999999898</v>
      </c>
    </row>
    <row r="202" spans="1:23">
      <c r="A202" s="8" t="s">
        <v>242</v>
      </c>
      <c r="B202" s="4">
        <v>61</v>
      </c>
      <c r="C202" s="4" t="s">
        <v>14</v>
      </c>
      <c r="D202" s="4" t="s">
        <v>219</v>
      </c>
      <c r="E202" s="4" t="s">
        <v>238</v>
      </c>
      <c r="F202" s="5">
        <v>951</v>
      </c>
      <c r="G202" s="4" t="s">
        <v>93</v>
      </c>
      <c r="H202" s="4" t="s">
        <v>312</v>
      </c>
      <c r="I202" s="4" t="s">
        <v>297</v>
      </c>
      <c r="J202" s="4" t="s">
        <v>221</v>
      </c>
      <c r="K202" s="4" t="s">
        <v>239</v>
      </c>
      <c r="L202" s="4" t="s">
        <v>1</v>
      </c>
      <c r="M202" s="4">
        <v>88296</v>
      </c>
      <c r="N202" s="4" t="s">
        <v>64</v>
      </c>
      <c r="O202" s="4" t="s">
        <v>358</v>
      </c>
      <c r="P202" s="4" t="s">
        <v>214</v>
      </c>
      <c r="Q202" s="4" t="s">
        <v>241</v>
      </c>
      <c r="R202" s="6">
        <v>0.871</v>
      </c>
      <c r="S202" s="6">
        <v>0.87119999999999997</v>
      </c>
      <c r="T202" s="6">
        <v>-1.99999999999978E-4</v>
      </c>
      <c r="U202" s="7">
        <v>10.82653</v>
      </c>
      <c r="V202" s="7">
        <v>10.829015999999999</v>
      </c>
      <c r="W202" s="7">
        <v>-2.4859999999997302E-3</v>
      </c>
    </row>
    <row r="203" spans="1:23">
      <c r="A203" s="8" t="s">
        <v>242</v>
      </c>
      <c r="B203" s="4">
        <v>62</v>
      </c>
      <c r="C203" s="4" t="s">
        <v>16</v>
      </c>
      <c r="D203" s="4" t="s">
        <v>219</v>
      </c>
      <c r="E203" s="4" t="s">
        <v>238</v>
      </c>
      <c r="F203" s="5">
        <v>951</v>
      </c>
      <c r="G203" s="4" t="s">
        <v>93</v>
      </c>
      <c r="H203" s="4" t="s">
        <v>312</v>
      </c>
      <c r="I203" s="4" t="s">
        <v>297</v>
      </c>
      <c r="J203" s="4" t="s">
        <v>221</v>
      </c>
      <c r="K203" s="4" t="s">
        <v>239</v>
      </c>
      <c r="L203" s="4" t="s">
        <v>1</v>
      </c>
      <c r="M203" s="4">
        <v>66742</v>
      </c>
      <c r="N203" s="4" t="s">
        <v>17</v>
      </c>
      <c r="O203" s="4" t="s">
        <v>330</v>
      </c>
      <c r="P203" s="4" t="s">
        <v>214</v>
      </c>
      <c r="Q203" s="4" t="s">
        <v>241</v>
      </c>
      <c r="R203" s="6">
        <v>2.1999999999999999E-2</v>
      </c>
      <c r="S203" s="6">
        <v>2.1999999999999999E-2</v>
      </c>
      <c r="T203" s="6">
        <v>0</v>
      </c>
      <c r="U203" s="7">
        <v>0.27345999999999998</v>
      </c>
      <c r="V203" s="7">
        <v>0.27345999999999998</v>
      </c>
      <c r="W203" s="7">
        <v>0</v>
      </c>
    </row>
    <row r="204" spans="1:23">
      <c r="A204" s="8" t="s">
        <v>242</v>
      </c>
      <c r="B204" s="4">
        <v>62</v>
      </c>
      <c r="C204" s="4" t="s">
        <v>16</v>
      </c>
      <c r="D204" s="4" t="s">
        <v>219</v>
      </c>
      <c r="E204" s="4" t="s">
        <v>238</v>
      </c>
      <c r="F204" s="5">
        <v>951</v>
      </c>
      <c r="G204" s="4" t="s">
        <v>93</v>
      </c>
      <c r="H204" s="4" t="s">
        <v>312</v>
      </c>
      <c r="I204" s="4" t="s">
        <v>297</v>
      </c>
      <c r="J204" s="4" t="s">
        <v>221</v>
      </c>
      <c r="K204" s="4" t="s">
        <v>239</v>
      </c>
      <c r="L204" s="4" t="s">
        <v>1</v>
      </c>
      <c r="M204" s="4">
        <v>66746</v>
      </c>
      <c r="N204" s="4" t="s">
        <v>18</v>
      </c>
      <c r="O204" s="4" t="s">
        <v>331</v>
      </c>
      <c r="P204" s="4" t="s">
        <v>214</v>
      </c>
      <c r="Q204" s="4" t="s">
        <v>241</v>
      </c>
      <c r="R204" s="6">
        <v>4.2999999999999997E-2</v>
      </c>
      <c r="S204" s="6">
        <v>4.3200000000000002E-2</v>
      </c>
      <c r="T204" s="6">
        <v>-2.00000000000006E-4</v>
      </c>
      <c r="U204" s="7">
        <v>0.53449000000000002</v>
      </c>
      <c r="V204" s="7">
        <v>0.53697600000000001</v>
      </c>
      <c r="W204" s="7">
        <v>-2.4860000000000702E-3</v>
      </c>
    </row>
    <row r="205" spans="1:23">
      <c r="A205" s="8" t="s">
        <v>242</v>
      </c>
      <c r="B205" s="4">
        <v>62</v>
      </c>
      <c r="C205" s="4" t="s">
        <v>16</v>
      </c>
      <c r="D205" s="4" t="s">
        <v>219</v>
      </c>
      <c r="E205" s="4" t="s">
        <v>238</v>
      </c>
      <c r="F205" s="5">
        <v>951</v>
      </c>
      <c r="G205" s="4" t="s">
        <v>93</v>
      </c>
      <c r="H205" s="4" t="s">
        <v>312</v>
      </c>
      <c r="I205" s="4" t="s">
        <v>297</v>
      </c>
      <c r="J205" s="4" t="s">
        <v>221</v>
      </c>
      <c r="K205" s="4" t="s">
        <v>239</v>
      </c>
      <c r="L205" s="4" t="s">
        <v>1</v>
      </c>
      <c r="M205" s="4">
        <v>74631</v>
      </c>
      <c r="N205" s="4" t="s">
        <v>66</v>
      </c>
      <c r="O205" s="4" t="s">
        <v>360</v>
      </c>
      <c r="P205" s="4" t="s">
        <v>214</v>
      </c>
      <c r="Q205" s="4" t="s">
        <v>241</v>
      </c>
      <c r="R205" s="6">
        <v>1.9350000000000001</v>
      </c>
      <c r="S205" s="6">
        <v>3</v>
      </c>
      <c r="T205" s="6">
        <v>-1.0649999999999999</v>
      </c>
      <c r="U205" s="7">
        <v>24.052050000000001</v>
      </c>
      <c r="V205" s="7">
        <v>37.29</v>
      </c>
      <c r="W205" s="7">
        <v>-13.23795</v>
      </c>
    </row>
    <row r="206" spans="1:23">
      <c r="A206" s="8" t="s">
        <v>242</v>
      </c>
      <c r="B206" s="4">
        <v>81</v>
      </c>
      <c r="C206" s="4" t="s">
        <v>21</v>
      </c>
      <c r="D206" s="4" t="s">
        <v>222</v>
      </c>
      <c r="E206" s="4" t="s">
        <v>238</v>
      </c>
      <c r="F206" s="5">
        <v>951</v>
      </c>
      <c r="G206" s="4" t="s">
        <v>93</v>
      </c>
      <c r="H206" s="4" t="s">
        <v>312</v>
      </c>
      <c r="I206" s="4" t="s">
        <v>297</v>
      </c>
      <c r="J206" s="4" t="s">
        <v>221</v>
      </c>
      <c r="K206" s="4" t="s">
        <v>239</v>
      </c>
      <c r="L206" s="4" t="s">
        <v>1</v>
      </c>
      <c r="M206" s="4">
        <v>944</v>
      </c>
      <c r="N206" s="4" t="s">
        <v>3</v>
      </c>
      <c r="O206" s="4" t="s">
        <v>326</v>
      </c>
      <c r="P206" s="4" t="s">
        <v>213</v>
      </c>
      <c r="Q206" s="4" t="s">
        <v>240</v>
      </c>
      <c r="R206" s="6">
        <v>0</v>
      </c>
      <c r="S206" s="6">
        <v>0.13</v>
      </c>
      <c r="T206" s="6">
        <v>-0.13</v>
      </c>
      <c r="U206" s="7">
        <v>0</v>
      </c>
      <c r="V206" s="7">
        <v>1.6158999999999999</v>
      </c>
      <c r="W206" s="7">
        <v>-1.6158999999999999</v>
      </c>
    </row>
    <row r="207" spans="1:23">
      <c r="A207" s="8" t="s">
        <v>242</v>
      </c>
      <c r="B207" s="4">
        <v>81</v>
      </c>
      <c r="C207" s="4" t="s">
        <v>21</v>
      </c>
      <c r="D207" s="4" t="s">
        <v>222</v>
      </c>
      <c r="E207" s="4" t="s">
        <v>238</v>
      </c>
      <c r="F207" s="5">
        <v>951</v>
      </c>
      <c r="G207" s="4" t="s">
        <v>93</v>
      </c>
      <c r="H207" s="4" t="s">
        <v>312</v>
      </c>
      <c r="I207" s="4" t="s">
        <v>297</v>
      </c>
      <c r="J207" s="4" t="s">
        <v>221</v>
      </c>
      <c r="K207" s="4" t="s">
        <v>239</v>
      </c>
      <c r="L207" s="4" t="s">
        <v>1</v>
      </c>
      <c r="M207" s="4">
        <v>64296</v>
      </c>
      <c r="N207" s="4" t="s">
        <v>111</v>
      </c>
      <c r="O207" s="4" t="s">
        <v>395</v>
      </c>
      <c r="P207" s="4" t="s">
        <v>214</v>
      </c>
      <c r="Q207" s="4" t="s">
        <v>241</v>
      </c>
      <c r="R207" s="6">
        <v>2.7E-2</v>
      </c>
      <c r="S207" s="6">
        <v>2.75E-2</v>
      </c>
      <c r="T207" s="6">
        <v>-5.0000000000000001E-4</v>
      </c>
      <c r="U207" s="7">
        <v>0.33561000000000002</v>
      </c>
      <c r="V207" s="7">
        <v>0.34182499999999999</v>
      </c>
      <c r="W207" s="7">
        <v>-6.2150000000000096E-3</v>
      </c>
    </row>
    <row r="208" spans="1:23">
      <c r="A208" s="8" t="s">
        <v>242</v>
      </c>
      <c r="B208" s="4">
        <v>110</v>
      </c>
      <c r="C208" s="4" t="s">
        <v>23</v>
      </c>
      <c r="D208" s="4" t="s">
        <v>219</v>
      </c>
      <c r="E208" s="4" t="s">
        <v>239</v>
      </c>
      <c r="F208" s="5">
        <v>951</v>
      </c>
      <c r="G208" s="4" t="s">
        <v>93</v>
      </c>
      <c r="H208" s="4" t="s">
        <v>312</v>
      </c>
      <c r="I208" s="4" t="s">
        <v>297</v>
      </c>
      <c r="J208" s="4" t="s">
        <v>221</v>
      </c>
      <c r="K208" s="4" t="s">
        <v>239</v>
      </c>
      <c r="L208" s="4" t="s">
        <v>1</v>
      </c>
      <c r="M208" s="4">
        <v>944</v>
      </c>
      <c r="N208" s="4" t="s">
        <v>3</v>
      </c>
      <c r="O208" s="4" t="s">
        <v>326</v>
      </c>
      <c r="P208" s="4" t="s">
        <v>213</v>
      </c>
      <c r="Q208" s="4" t="s">
        <v>240</v>
      </c>
      <c r="R208" s="6">
        <v>23.77</v>
      </c>
      <c r="S208" s="6">
        <v>23.77</v>
      </c>
      <c r="T208" s="6">
        <v>0</v>
      </c>
      <c r="U208" s="7">
        <v>295.46109999999999</v>
      </c>
      <c r="V208" s="7">
        <v>295.46109999999999</v>
      </c>
      <c r="W208" s="7">
        <v>0</v>
      </c>
    </row>
    <row r="209" spans="1:23">
      <c r="A209" s="8" t="s">
        <v>242</v>
      </c>
      <c r="B209" s="4">
        <v>114</v>
      </c>
      <c r="C209" s="4" t="s">
        <v>35</v>
      </c>
      <c r="D209" s="4" t="s">
        <v>219</v>
      </c>
      <c r="E209" s="4" t="s">
        <v>238</v>
      </c>
      <c r="F209" s="5">
        <v>951</v>
      </c>
      <c r="G209" s="4" t="s">
        <v>93</v>
      </c>
      <c r="H209" s="4" t="s">
        <v>312</v>
      </c>
      <c r="I209" s="4" t="s">
        <v>297</v>
      </c>
      <c r="J209" s="4" t="s">
        <v>221</v>
      </c>
      <c r="K209" s="4" t="s">
        <v>239</v>
      </c>
      <c r="L209" s="4" t="s">
        <v>1</v>
      </c>
      <c r="M209" s="4">
        <v>1549</v>
      </c>
      <c r="N209" s="4" t="s">
        <v>112</v>
      </c>
      <c r="O209" s="4" t="s">
        <v>396</v>
      </c>
      <c r="P209" s="4" t="s">
        <v>214</v>
      </c>
      <c r="Q209" s="4" t="s">
        <v>241</v>
      </c>
      <c r="R209" s="6">
        <v>1.054</v>
      </c>
      <c r="S209" s="6">
        <v>1.0483</v>
      </c>
      <c r="T209" s="6">
        <v>5.7000000000000401E-3</v>
      </c>
      <c r="U209" s="7">
        <v>13.10122</v>
      </c>
      <c r="V209" s="7">
        <v>13.030369</v>
      </c>
      <c r="W209" s="7">
        <v>7.0851000000000497E-2</v>
      </c>
    </row>
    <row r="210" spans="1:23">
      <c r="A210" s="8" t="s">
        <v>242</v>
      </c>
      <c r="B210" s="4">
        <v>114</v>
      </c>
      <c r="C210" s="4" t="s">
        <v>35</v>
      </c>
      <c r="D210" s="4" t="s">
        <v>219</v>
      </c>
      <c r="E210" s="4" t="s">
        <v>238</v>
      </c>
      <c r="F210" s="5">
        <v>951</v>
      </c>
      <c r="G210" s="4" t="s">
        <v>93</v>
      </c>
      <c r="H210" s="4" t="s">
        <v>312</v>
      </c>
      <c r="I210" s="4" t="s">
        <v>297</v>
      </c>
      <c r="J210" s="4" t="s">
        <v>221</v>
      </c>
      <c r="K210" s="4" t="s">
        <v>239</v>
      </c>
      <c r="L210" s="4" t="s">
        <v>1</v>
      </c>
      <c r="M210" s="4">
        <v>1550</v>
      </c>
      <c r="N210" s="4" t="s">
        <v>113</v>
      </c>
      <c r="O210" s="4" t="s">
        <v>397</v>
      </c>
      <c r="P210" s="4" t="s">
        <v>214</v>
      </c>
      <c r="Q210" s="4" t="s">
        <v>241</v>
      </c>
      <c r="R210" s="6">
        <v>8.0000000000000002E-3</v>
      </c>
      <c r="S210" s="6">
        <v>7.6E-3</v>
      </c>
      <c r="T210" s="6">
        <v>4.0000000000000002E-4</v>
      </c>
      <c r="U210" s="7">
        <v>9.9440000000000001E-2</v>
      </c>
      <c r="V210" s="7">
        <v>9.4467999999999996E-2</v>
      </c>
      <c r="W210" s="7">
        <v>4.9719999999999999E-3</v>
      </c>
    </row>
    <row r="211" spans="1:23">
      <c r="A211" s="8" t="s">
        <v>242</v>
      </c>
      <c r="B211" s="4">
        <v>114</v>
      </c>
      <c r="C211" s="4" t="s">
        <v>35</v>
      </c>
      <c r="D211" s="4" t="s">
        <v>219</v>
      </c>
      <c r="E211" s="4" t="s">
        <v>238</v>
      </c>
      <c r="F211" s="5">
        <v>951</v>
      </c>
      <c r="G211" s="4" t="s">
        <v>93</v>
      </c>
      <c r="H211" s="4" t="s">
        <v>312</v>
      </c>
      <c r="I211" s="4" t="s">
        <v>297</v>
      </c>
      <c r="J211" s="4" t="s">
        <v>221</v>
      </c>
      <c r="K211" s="4" t="s">
        <v>239</v>
      </c>
      <c r="L211" s="4" t="s">
        <v>1</v>
      </c>
      <c r="M211" s="4">
        <v>1644</v>
      </c>
      <c r="N211" s="4" t="s">
        <v>114</v>
      </c>
      <c r="O211" s="4" t="s">
        <v>398</v>
      </c>
      <c r="P211" s="4" t="s">
        <v>214</v>
      </c>
      <c r="Q211" s="4" t="s">
        <v>241</v>
      </c>
      <c r="R211" s="6">
        <v>0.93799999999999994</v>
      </c>
      <c r="S211" s="6">
        <v>0.93300000000000005</v>
      </c>
      <c r="T211" s="6">
        <v>4.9999999999998899E-3</v>
      </c>
      <c r="U211" s="7">
        <v>11.65934</v>
      </c>
      <c r="V211" s="7">
        <v>11.597189999999999</v>
      </c>
      <c r="W211" s="7">
        <v>6.2149999999998699E-2</v>
      </c>
    </row>
    <row r="212" spans="1:23">
      <c r="A212" s="8" t="s">
        <v>242</v>
      </c>
      <c r="B212" s="4">
        <v>501</v>
      </c>
      <c r="C212" s="4" t="s">
        <v>25</v>
      </c>
      <c r="D212" s="4" t="s">
        <v>219</v>
      </c>
      <c r="E212" s="4" t="s">
        <v>239</v>
      </c>
      <c r="F212" s="5">
        <v>951</v>
      </c>
      <c r="G212" s="4" t="s">
        <v>93</v>
      </c>
      <c r="H212" s="4" t="s">
        <v>312</v>
      </c>
      <c r="I212" s="4" t="s">
        <v>297</v>
      </c>
      <c r="J212" s="4" t="s">
        <v>221</v>
      </c>
      <c r="K212" s="4" t="s">
        <v>239</v>
      </c>
      <c r="L212" s="4" t="s">
        <v>1</v>
      </c>
      <c r="M212" s="4">
        <v>934</v>
      </c>
      <c r="N212" s="4" t="s">
        <v>115</v>
      </c>
      <c r="O212" s="4" t="s">
        <v>399</v>
      </c>
      <c r="P212" s="4" t="s">
        <v>214</v>
      </c>
      <c r="Q212" s="4" t="s">
        <v>241</v>
      </c>
      <c r="R212" s="6">
        <v>40.109000000000002</v>
      </c>
      <c r="S212" s="6">
        <v>48.995399999999997</v>
      </c>
      <c r="T212" s="6">
        <v>-8.8863999999999894</v>
      </c>
      <c r="U212" s="7">
        <v>498.55486999999999</v>
      </c>
      <c r="V212" s="7">
        <v>609.01282200000003</v>
      </c>
      <c r="W212" s="7">
        <v>-110.45795200000001</v>
      </c>
    </row>
    <row r="213" spans="1:23">
      <c r="A213" s="8" t="s">
        <v>242</v>
      </c>
      <c r="B213" s="4">
        <v>2</v>
      </c>
      <c r="C213" s="4" t="s">
        <v>2</v>
      </c>
      <c r="D213" s="4" t="s">
        <v>219</v>
      </c>
      <c r="E213" s="4" t="s">
        <v>238</v>
      </c>
      <c r="F213" s="5">
        <v>952</v>
      </c>
      <c r="G213" s="4" t="s">
        <v>116</v>
      </c>
      <c r="H213" s="4" t="s">
        <v>313</v>
      </c>
      <c r="I213" s="4" t="s">
        <v>298</v>
      </c>
      <c r="J213" s="4" t="s">
        <v>220</v>
      </c>
      <c r="K213" s="4" t="s">
        <v>239</v>
      </c>
      <c r="L213" s="4" t="s">
        <v>1</v>
      </c>
      <c r="M213" s="4">
        <v>1068</v>
      </c>
      <c r="N213" s="4" t="s">
        <v>117</v>
      </c>
      <c r="O213" s="4" t="s">
        <v>400</v>
      </c>
      <c r="P213" s="4" t="s">
        <v>214</v>
      </c>
      <c r="Q213" s="4" t="s">
        <v>241</v>
      </c>
      <c r="R213" s="6">
        <v>0.03</v>
      </c>
      <c r="S213" s="6">
        <v>2.98E-2</v>
      </c>
      <c r="T213" s="6">
        <v>1.9999999999999901E-4</v>
      </c>
      <c r="U213" s="7">
        <v>2.347385448E-2</v>
      </c>
      <c r="V213" s="7">
        <v>2.3317362116800001E-2</v>
      </c>
      <c r="W213" s="7">
        <v>1.5649236319999901E-4</v>
      </c>
    </row>
    <row r="214" spans="1:23">
      <c r="A214" s="8" t="s">
        <v>242</v>
      </c>
      <c r="B214" s="4">
        <v>2</v>
      </c>
      <c r="C214" s="4" t="s">
        <v>2</v>
      </c>
      <c r="D214" s="4" t="s">
        <v>219</v>
      </c>
      <c r="E214" s="4" t="s">
        <v>238</v>
      </c>
      <c r="F214" s="5">
        <v>952</v>
      </c>
      <c r="G214" s="4" t="s">
        <v>116</v>
      </c>
      <c r="H214" s="4" t="s">
        <v>313</v>
      </c>
      <c r="I214" s="4" t="s">
        <v>298</v>
      </c>
      <c r="J214" s="4" t="s">
        <v>220</v>
      </c>
      <c r="K214" s="4" t="s">
        <v>239</v>
      </c>
      <c r="L214" s="4" t="s">
        <v>1</v>
      </c>
      <c r="M214" s="4">
        <v>20135</v>
      </c>
      <c r="N214" s="4" t="s">
        <v>118</v>
      </c>
      <c r="O214" s="4" t="s">
        <v>401</v>
      </c>
      <c r="P214" s="4" t="s">
        <v>214</v>
      </c>
      <c r="Q214" s="4" t="s">
        <v>241</v>
      </c>
      <c r="R214" s="6">
        <v>1.994</v>
      </c>
      <c r="S214" s="6">
        <v>1.9938</v>
      </c>
      <c r="T214" s="6">
        <v>1.99999999999978E-4</v>
      </c>
      <c r="U214" s="7">
        <v>1.5602288611040001</v>
      </c>
      <c r="V214" s="7">
        <v>1.5600723687408</v>
      </c>
      <c r="W214" s="7">
        <v>1.5649236319998299E-4</v>
      </c>
    </row>
    <row r="215" spans="1:23">
      <c r="A215" s="8" t="s">
        <v>242</v>
      </c>
      <c r="B215" s="4">
        <v>2</v>
      </c>
      <c r="C215" s="4" t="s">
        <v>2</v>
      </c>
      <c r="D215" s="4" t="s">
        <v>219</v>
      </c>
      <c r="E215" s="4" t="s">
        <v>238</v>
      </c>
      <c r="F215" s="5">
        <v>952</v>
      </c>
      <c r="G215" s="4" t="s">
        <v>116</v>
      </c>
      <c r="H215" s="4" t="s">
        <v>313</v>
      </c>
      <c r="I215" s="4" t="s">
        <v>298</v>
      </c>
      <c r="J215" s="4" t="s">
        <v>220</v>
      </c>
      <c r="K215" s="4" t="s">
        <v>239</v>
      </c>
      <c r="L215" s="4" t="s">
        <v>1</v>
      </c>
      <c r="M215" s="4">
        <v>30325</v>
      </c>
      <c r="N215" s="4" t="s">
        <v>119</v>
      </c>
      <c r="O215" s="4" t="s">
        <v>402</v>
      </c>
      <c r="P215" s="4" t="s">
        <v>214</v>
      </c>
      <c r="Q215" s="4" t="s">
        <v>241</v>
      </c>
      <c r="R215" s="6">
        <v>25.939</v>
      </c>
      <c r="S215" s="6">
        <v>29.1965</v>
      </c>
      <c r="T215" s="6">
        <v>-3.2574999999999998</v>
      </c>
      <c r="U215" s="7">
        <v>20.296277045223999</v>
      </c>
      <c r="V215" s="7">
        <v>22.845146410843999</v>
      </c>
      <c r="W215" s="7">
        <v>-2.5488693656199999</v>
      </c>
    </row>
    <row r="216" spans="1:23">
      <c r="A216" s="8" t="s">
        <v>242</v>
      </c>
      <c r="B216" s="4">
        <v>16</v>
      </c>
      <c r="C216" s="4" t="s">
        <v>4</v>
      </c>
      <c r="D216" s="4" t="s">
        <v>219</v>
      </c>
      <c r="E216" s="4" t="s">
        <v>239</v>
      </c>
      <c r="F216" s="5">
        <v>952</v>
      </c>
      <c r="G216" s="4" t="s">
        <v>116</v>
      </c>
      <c r="H216" s="4" t="s">
        <v>313</v>
      </c>
      <c r="I216" s="4" t="s">
        <v>298</v>
      </c>
      <c r="J216" s="4" t="s">
        <v>220</v>
      </c>
      <c r="K216" s="4" t="s">
        <v>239</v>
      </c>
      <c r="L216" s="4" t="s">
        <v>1</v>
      </c>
      <c r="M216" s="4">
        <v>153</v>
      </c>
      <c r="N216" s="4" t="s">
        <v>120</v>
      </c>
      <c r="O216" s="4" t="s">
        <v>403</v>
      </c>
      <c r="P216" s="4" t="s">
        <v>214</v>
      </c>
      <c r="Q216" s="4" t="s">
        <v>241</v>
      </c>
      <c r="R216" s="6">
        <v>0.28199999999999997</v>
      </c>
      <c r="S216" s="6">
        <v>0.249</v>
      </c>
      <c r="T216" s="6">
        <v>3.3000000000000002E-2</v>
      </c>
      <c r="U216" s="7">
        <v>0.220654232112</v>
      </c>
      <c r="V216" s="7">
        <v>0.19483299218399999</v>
      </c>
      <c r="W216" s="7">
        <v>2.5821239927999999E-2</v>
      </c>
    </row>
    <row r="217" spans="1:23">
      <c r="A217" s="8" t="s">
        <v>242</v>
      </c>
      <c r="B217" s="4">
        <v>16</v>
      </c>
      <c r="C217" s="4" t="s">
        <v>4</v>
      </c>
      <c r="D217" s="4" t="s">
        <v>219</v>
      </c>
      <c r="E217" s="4" t="s">
        <v>239</v>
      </c>
      <c r="F217" s="5">
        <v>952</v>
      </c>
      <c r="G217" s="4" t="s">
        <v>116</v>
      </c>
      <c r="H217" s="4" t="s">
        <v>313</v>
      </c>
      <c r="I217" s="4" t="s">
        <v>298</v>
      </c>
      <c r="J217" s="4" t="s">
        <v>220</v>
      </c>
      <c r="K217" s="4" t="s">
        <v>239</v>
      </c>
      <c r="L217" s="4" t="s">
        <v>1</v>
      </c>
      <c r="M217" s="4">
        <v>528</v>
      </c>
      <c r="N217" s="4" t="s">
        <v>94</v>
      </c>
      <c r="O217" s="4" t="s">
        <v>377</v>
      </c>
      <c r="P217" s="4" t="s">
        <v>214</v>
      </c>
      <c r="Q217" s="4" t="s">
        <v>241</v>
      </c>
      <c r="R217" s="6">
        <v>1.39</v>
      </c>
      <c r="S217" s="6">
        <v>1.2275</v>
      </c>
      <c r="T217" s="6">
        <v>0.16250000000000001</v>
      </c>
      <c r="U217" s="7">
        <v>1.08762192424</v>
      </c>
      <c r="V217" s="7">
        <v>0.96047187913999998</v>
      </c>
      <c r="W217" s="7">
        <v>0.1271500451</v>
      </c>
    </row>
    <row r="218" spans="1:23">
      <c r="A218" s="8" t="s">
        <v>242</v>
      </c>
      <c r="B218" s="4">
        <v>16</v>
      </c>
      <c r="C218" s="4" t="s">
        <v>4</v>
      </c>
      <c r="D218" s="4" t="s">
        <v>219</v>
      </c>
      <c r="E218" s="4" t="s">
        <v>239</v>
      </c>
      <c r="F218" s="5">
        <v>952</v>
      </c>
      <c r="G218" s="4" t="s">
        <v>116</v>
      </c>
      <c r="H218" s="4" t="s">
        <v>313</v>
      </c>
      <c r="I218" s="4" t="s">
        <v>298</v>
      </c>
      <c r="J218" s="4" t="s">
        <v>220</v>
      </c>
      <c r="K218" s="4" t="s">
        <v>239</v>
      </c>
      <c r="L218" s="4" t="s">
        <v>1</v>
      </c>
      <c r="M218" s="4">
        <v>572</v>
      </c>
      <c r="N218" s="4" t="s">
        <v>40</v>
      </c>
      <c r="O218" s="4" t="s">
        <v>334</v>
      </c>
      <c r="P218" s="4" t="s">
        <v>214</v>
      </c>
      <c r="Q218" s="4" t="s">
        <v>241</v>
      </c>
      <c r="R218" s="6">
        <v>32.029000000000003</v>
      </c>
      <c r="S218" s="6">
        <v>28.29</v>
      </c>
      <c r="T218" s="6">
        <v>3.7389999999999999</v>
      </c>
      <c r="U218" s="7">
        <v>25.061469504664</v>
      </c>
      <c r="V218" s="7">
        <v>22.135844774639999</v>
      </c>
      <c r="W218" s="7">
        <v>2.9256247300239999</v>
      </c>
    </row>
    <row r="219" spans="1:23">
      <c r="A219" s="8" t="s">
        <v>242</v>
      </c>
      <c r="B219" s="4">
        <v>16</v>
      </c>
      <c r="C219" s="4" t="s">
        <v>4</v>
      </c>
      <c r="D219" s="4" t="s">
        <v>219</v>
      </c>
      <c r="E219" s="4" t="s">
        <v>239</v>
      </c>
      <c r="F219" s="5">
        <v>952</v>
      </c>
      <c r="G219" s="4" t="s">
        <v>116</v>
      </c>
      <c r="H219" s="4" t="s">
        <v>313</v>
      </c>
      <c r="I219" s="4" t="s">
        <v>298</v>
      </c>
      <c r="J219" s="4" t="s">
        <v>220</v>
      </c>
      <c r="K219" s="4" t="s">
        <v>239</v>
      </c>
      <c r="L219" s="4" t="s">
        <v>1</v>
      </c>
      <c r="M219" s="4">
        <v>613</v>
      </c>
      <c r="N219" s="4" t="s">
        <v>41</v>
      </c>
      <c r="O219" s="4" t="s">
        <v>335</v>
      </c>
      <c r="P219" s="4" t="s">
        <v>214</v>
      </c>
      <c r="Q219" s="4" t="s">
        <v>241</v>
      </c>
      <c r="R219" s="6">
        <v>17.198</v>
      </c>
      <c r="S219" s="6">
        <v>15.1905</v>
      </c>
      <c r="T219" s="6">
        <v>2.0074999999999998</v>
      </c>
      <c r="U219" s="7">
        <v>13.456778311568</v>
      </c>
      <c r="V219" s="7">
        <v>11.885986215948</v>
      </c>
      <c r="W219" s="7">
        <v>1.5707920956200001</v>
      </c>
    </row>
    <row r="220" spans="1:23">
      <c r="A220" s="8" t="s">
        <v>242</v>
      </c>
      <c r="B220" s="4">
        <v>16</v>
      </c>
      <c r="C220" s="4" t="s">
        <v>4</v>
      </c>
      <c r="D220" s="4" t="s">
        <v>219</v>
      </c>
      <c r="E220" s="4" t="s">
        <v>239</v>
      </c>
      <c r="F220" s="5">
        <v>952</v>
      </c>
      <c r="G220" s="4" t="s">
        <v>116</v>
      </c>
      <c r="H220" s="4" t="s">
        <v>313</v>
      </c>
      <c r="I220" s="4" t="s">
        <v>298</v>
      </c>
      <c r="J220" s="4" t="s">
        <v>220</v>
      </c>
      <c r="K220" s="4" t="s">
        <v>239</v>
      </c>
      <c r="L220" s="4" t="s">
        <v>1</v>
      </c>
      <c r="M220" s="4">
        <v>614</v>
      </c>
      <c r="N220" s="4" t="s">
        <v>42</v>
      </c>
      <c r="O220" s="4" t="s">
        <v>336</v>
      </c>
      <c r="P220" s="4" t="s">
        <v>214</v>
      </c>
      <c r="Q220" s="4" t="s">
        <v>241</v>
      </c>
      <c r="R220" s="6">
        <v>18.091999999999999</v>
      </c>
      <c r="S220" s="6">
        <v>15.98</v>
      </c>
      <c r="T220" s="6">
        <v>2.1120000000000001</v>
      </c>
      <c r="U220" s="7">
        <v>14.156299175072</v>
      </c>
      <c r="V220" s="7">
        <v>12.50373981968</v>
      </c>
      <c r="W220" s="7">
        <v>1.6525593553919999</v>
      </c>
    </row>
    <row r="221" spans="1:23">
      <c r="A221" s="8" t="s">
        <v>242</v>
      </c>
      <c r="B221" s="4">
        <v>16</v>
      </c>
      <c r="C221" s="4" t="s">
        <v>4</v>
      </c>
      <c r="D221" s="4" t="s">
        <v>219</v>
      </c>
      <c r="E221" s="4" t="s">
        <v>239</v>
      </c>
      <c r="F221" s="5">
        <v>952</v>
      </c>
      <c r="G221" s="4" t="s">
        <v>116</v>
      </c>
      <c r="H221" s="4" t="s">
        <v>313</v>
      </c>
      <c r="I221" s="4" t="s">
        <v>298</v>
      </c>
      <c r="J221" s="4" t="s">
        <v>220</v>
      </c>
      <c r="K221" s="4" t="s">
        <v>239</v>
      </c>
      <c r="L221" s="4" t="s">
        <v>1</v>
      </c>
      <c r="M221" s="4">
        <v>619</v>
      </c>
      <c r="N221" s="4" t="s">
        <v>95</v>
      </c>
      <c r="O221" s="4" t="s">
        <v>378</v>
      </c>
      <c r="P221" s="4" t="s">
        <v>214</v>
      </c>
      <c r="Q221" s="4" t="s">
        <v>241</v>
      </c>
      <c r="R221" s="6">
        <v>1.056</v>
      </c>
      <c r="S221" s="6">
        <v>0.93240000000000001</v>
      </c>
      <c r="T221" s="6">
        <v>0.1236</v>
      </c>
      <c r="U221" s="7">
        <v>0.82627967769599997</v>
      </c>
      <c r="V221" s="7">
        <v>0.72956739723840003</v>
      </c>
      <c r="W221" s="7">
        <v>9.6712280457599997E-2</v>
      </c>
    </row>
    <row r="222" spans="1:23">
      <c r="A222" s="8" t="s">
        <v>242</v>
      </c>
      <c r="B222" s="4">
        <v>16</v>
      </c>
      <c r="C222" s="4" t="s">
        <v>4</v>
      </c>
      <c r="D222" s="4" t="s">
        <v>219</v>
      </c>
      <c r="E222" s="4" t="s">
        <v>239</v>
      </c>
      <c r="F222" s="5">
        <v>952</v>
      </c>
      <c r="G222" s="4" t="s">
        <v>116</v>
      </c>
      <c r="H222" s="4" t="s">
        <v>313</v>
      </c>
      <c r="I222" s="4" t="s">
        <v>298</v>
      </c>
      <c r="J222" s="4" t="s">
        <v>220</v>
      </c>
      <c r="K222" s="4" t="s">
        <v>239</v>
      </c>
      <c r="L222" s="4" t="s">
        <v>1</v>
      </c>
      <c r="M222" s="4">
        <v>944</v>
      </c>
      <c r="N222" s="4" t="s">
        <v>3</v>
      </c>
      <c r="O222" s="4" t="s">
        <v>326</v>
      </c>
      <c r="P222" s="4" t="s">
        <v>213</v>
      </c>
      <c r="Q222" s="4" t="s">
        <v>240</v>
      </c>
      <c r="R222" s="6">
        <v>23</v>
      </c>
      <c r="S222" s="6">
        <v>23</v>
      </c>
      <c r="T222" s="6">
        <v>0</v>
      </c>
      <c r="U222" s="7">
        <v>17.996621768000001</v>
      </c>
      <c r="V222" s="7">
        <v>17.996621768000001</v>
      </c>
      <c r="W222" s="7">
        <v>0</v>
      </c>
    </row>
    <row r="223" spans="1:23">
      <c r="A223" s="8" t="s">
        <v>242</v>
      </c>
      <c r="B223" s="4">
        <v>16</v>
      </c>
      <c r="C223" s="4" t="s">
        <v>4</v>
      </c>
      <c r="D223" s="4" t="s">
        <v>219</v>
      </c>
      <c r="E223" s="4" t="s">
        <v>239</v>
      </c>
      <c r="F223" s="5">
        <v>952</v>
      </c>
      <c r="G223" s="4" t="s">
        <v>116</v>
      </c>
      <c r="H223" s="4" t="s">
        <v>313</v>
      </c>
      <c r="I223" s="4" t="s">
        <v>298</v>
      </c>
      <c r="J223" s="4" t="s">
        <v>220</v>
      </c>
      <c r="K223" s="4" t="s">
        <v>239</v>
      </c>
      <c r="L223" s="4" t="s">
        <v>1</v>
      </c>
      <c r="M223" s="4">
        <v>1015</v>
      </c>
      <c r="N223" s="4" t="s">
        <v>96</v>
      </c>
      <c r="O223" s="4" t="s">
        <v>379</v>
      </c>
      <c r="P223" s="4" t="s">
        <v>214</v>
      </c>
      <c r="Q223" s="4" t="s">
        <v>241</v>
      </c>
      <c r="R223" s="6">
        <v>1.071</v>
      </c>
      <c r="S223" s="6">
        <v>0.94579999999999997</v>
      </c>
      <c r="T223" s="6">
        <v>0.12520000000000001</v>
      </c>
      <c r="U223" s="7">
        <v>0.83801660493600005</v>
      </c>
      <c r="V223" s="7">
        <v>0.74005238557279995</v>
      </c>
      <c r="W223" s="7">
        <v>9.7964219363200003E-2</v>
      </c>
    </row>
    <row r="224" spans="1:23">
      <c r="A224" s="8" t="s">
        <v>242</v>
      </c>
      <c r="B224" s="4">
        <v>16</v>
      </c>
      <c r="C224" s="4" t="s">
        <v>4</v>
      </c>
      <c r="D224" s="4" t="s">
        <v>219</v>
      </c>
      <c r="E224" s="4" t="s">
        <v>239</v>
      </c>
      <c r="F224" s="5">
        <v>952</v>
      </c>
      <c r="G224" s="4" t="s">
        <v>116</v>
      </c>
      <c r="H224" s="4" t="s">
        <v>313</v>
      </c>
      <c r="I224" s="4" t="s">
        <v>298</v>
      </c>
      <c r="J224" s="4" t="s">
        <v>220</v>
      </c>
      <c r="K224" s="4" t="s">
        <v>239</v>
      </c>
      <c r="L224" s="4" t="s">
        <v>1</v>
      </c>
      <c r="M224" s="4">
        <v>8804</v>
      </c>
      <c r="N224" s="4" t="s">
        <v>43</v>
      </c>
      <c r="O224" s="4" t="s">
        <v>337</v>
      </c>
      <c r="P224" s="4" t="s">
        <v>214</v>
      </c>
      <c r="Q224" s="4" t="s">
        <v>241</v>
      </c>
      <c r="R224" s="6">
        <v>20.239999999999998</v>
      </c>
      <c r="S224" s="6">
        <v>17.876999999999999</v>
      </c>
      <c r="T224" s="6">
        <v>2.363</v>
      </c>
      <c r="U224" s="7">
        <v>15.83702715584</v>
      </c>
      <c r="V224" s="7">
        <v>13.988069884632001</v>
      </c>
      <c r="W224" s="7">
        <v>1.848957271208</v>
      </c>
    </row>
    <row r="225" spans="1:23">
      <c r="A225" s="8" t="s">
        <v>242</v>
      </c>
      <c r="B225" s="4">
        <v>16</v>
      </c>
      <c r="C225" s="4" t="s">
        <v>4</v>
      </c>
      <c r="D225" s="4" t="s">
        <v>219</v>
      </c>
      <c r="E225" s="4" t="s">
        <v>239</v>
      </c>
      <c r="F225" s="5">
        <v>952</v>
      </c>
      <c r="G225" s="4" t="s">
        <v>116</v>
      </c>
      <c r="H225" s="4" t="s">
        <v>313</v>
      </c>
      <c r="I225" s="4" t="s">
        <v>298</v>
      </c>
      <c r="J225" s="4" t="s">
        <v>220</v>
      </c>
      <c r="K225" s="4" t="s">
        <v>239</v>
      </c>
      <c r="L225" s="4" t="s">
        <v>1</v>
      </c>
      <c r="M225" s="4">
        <v>8991</v>
      </c>
      <c r="N225" s="4" t="s">
        <v>97</v>
      </c>
      <c r="O225" s="4" t="s">
        <v>380</v>
      </c>
      <c r="P225" s="4" t="s">
        <v>214</v>
      </c>
      <c r="Q225" s="4" t="s">
        <v>241</v>
      </c>
      <c r="R225" s="6">
        <v>1.1850000000000001</v>
      </c>
      <c r="S225" s="6">
        <v>1.0464</v>
      </c>
      <c r="T225" s="6">
        <v>0.1386</v>
      </c>
      <c r="U225" s="7">
        <v>0.92721725196000004</v>
      </c>
      <c r="V225" s="7">
        <v>0.81876804426240002</v>
      </c>
      <c r="W225" s="7">
        <v>0.1084492076976</v>
      </c>
    </row>
    <row r="226" spans="1:23">
      <c r="A226" s="8" t="s">
        <v>242</v>
      </c>
      <c r="B226" s="4">
        <v>16</v>
      </c>
      <c r="C226" s="4" t="s">
        <v>4</v>
      </c>
      <c r="D226" s="4" t="s">
        <v>219</v>
      </c>
      <c r="E226" s="4" t="s">
        <v>239</v>
      </c>
      <c r="F226" s="5">
        <v>952</v>
      </c>
      <c r="G226" s="4" t="s">
        <v>116</v>
      </c>
      <c r="H226" s="4" t="s">
        <v>313</v>
      </c>
      <c r="I226" s="4" t="s">
        <v>298</v>
      </c>
      <c r="J226" s="4" t="s">
        <v>220</v>
      </c>
      <c r="K226" s="4" t="s">
        <v>239</v>
      </c>
      <c r="L226" s="4" t="s">
        <v>1</v>
      </c>
      <c r="M226" s="4">
        <v>20327</v>
      </c>
      <c r="N226" s="4" t="s">
        <v>44</v>
      </c>
      <c r="O226" s="4" t="s">
        <v>338</v>
      </c>
      <c r="P226" s="4" t="s">
        <v>214</v>
      </c>
      <c r="Q226" s="4" t="s">
        <v>241</v>
      </c>
      <c r="R226" s="6">
        <v>27.16</v>
      </c>
      <c r="S226" s="6">
        <v>23.988900000000001</v>
      </c>
      <c r="T226" s="6">
        <v>3.1711</v>
      </c>
      <c r="U226" s="7">
        <v>21.251662922560001</v>
      </c>
      <c r="V226" s="7">
        <v>18.770398257842398</v>
      </c>
      <c r="W226" s="7">
        <v>2.4812646647176</v>
      </c>
    </row>
    <row r="227" spans="1:23">
      <c r="A227" s="8" t="s">
        <v>242</v>
      </c>
      <c r="B227" s="4">
        <v>16</v>
      </c>
      <c r="C227" s="4" t="s">
        <v>4</v>
      </c>
      <c r="D227" s="4" t="s">
        <v>219</v>
      </c>
      <c r="E227" s="4" t="s">
        <v>239</v>
      </c>
      <c r="F227" s="5">
        <v>952</v>
      </c>
      <c r="G227" s="4" t="s">
        <v>116</v>
      </c>
      <c r="H227" s="4" t="s">
        <v>313</v>
      </c>
      <c r="I227" s="4" t="s">
        <v>298</v>
      </c>
      <c r="J227" s="4" t="s">
        <v>220</v>
      </c>
      <c r="K227" s="4" t="s">
        <v>239</v>
      </c>
      <c r="L227" s="4" t="s">
        <v>1</v>
      </c>
      <c r="M227" s="4">
        <v>30356</v>
      </c>
      <c r="N227" s="4" t="s">
        <v>98</v>
      </c>
      <c r="O227" s="4" t="s">
        <v>381</v>
      </c>
      <c r="P227" s="4" t="s">
        <v>214</v>
      </c>
      <c r="Q227" s="4" t="s">
        <v>241</v>
      </c>
      <c r="R227" s="6">
        <v>0.84599999999999997</v>
      </c>
      <c r="S227" s="6">
        <v>0.74680000000000002</v>
      </c>
      <c r="T227" s="6">
        <v>9.9199999999999997E-2</v>
      </c>
      <c r="U227" s="7">
        <v>0.66196269633600002</v>
      </c>
      <c r="V227" s="7">
        <v>0.58434248418879997</v>
      </c>
      <c r="W227" s="7">
        <v>7.7620212147199996E-2</v>
      </c>
    </row>
    <row r="228" spans="1:23">
      <c r="A228" s="8" t="s">
        <v>242</v>
      </c>
      <c r="B228" s="4">
        <v>16</v>
      </c>
      <c r="C228" s="4" t="s">
        <v>4</v>
      </c>
      <c r="D228" s="4" t="s">
        <v>219</v>
      </c>
      <c r="E228" s="4" t="s">
        <v>239</v>
      </c>
      <c r="F228" s="5">
        <v>952</v>
      </c>
      <c r="G228" s="4" t="s">
        <v>116</v>
      </c>
      <c r="H228" s="4" t="s">
        <v>313</v>
      </c>
      <c r="I228" s="4" t="s">
        <v>298</v>
      </c>
      <c r="J228" s="4" t="s">
        <v>220</v>
      </c>
      <c r="K228" s="4" t="s">
        <v>239</v>
      </c>
      <c r="L228" s="4" t="s">
        <v>1</v>
      </c>
      <c r="M228" s="4">
        <v>30633</v>
      </c>
      <c r="N228" s="4" t="s">
        <v>45</v>
      </c>
      <c r="O228" s="4" t="s">
        <v>339</v>
      </c>
      <c r="P228" s="4" t="s">
        <v>214</v>
      </c>
      <c r="Q228" s="4" t="s">
        <v>241</v>
      </c>
      <c r="R228" s="6">
        <v>0.121</v>
      </c>
      <c r="S228" s="6">
        <v>0.10680000000000001</v>
      </c>
      <c r="T228" s="6">
        <v>1.4200000000000001E-2</v>
      </c>
      <c r="U228" s="7">
        <v>9.4677879736000004E-2</v>
      </c>
      <c r="V228" s="7">
        <v>8.3566921948799999E-2</v>
      </c>
      <c r="W228" s="7">
        <v>1.1110957787200001E-2</v>
      </c>
    </row>
    <row r="229" spans="1:23">
      <c r="A229" s="8" t="s">
        <v>242</v>
      </c>
      <c r="B229" s="4">
        <v>16</v>
      </c>
      <c r="C229" s="4" t="s">
        <v>4</v>
      </c>
      <c r="D229" s="4" t="s">
        <v>219</v>
      </c>
      <c r="E229" s="4" t="s">
        <v>239</v>
      </c>
      <c r="F229" s="5">
        <v>952</v>
      </c>
      <c r="G229" s="4" t="s">
        <v>116</v>
      </c>
      <c r="H229" s="4" t="s">
        <v>313</v>
      </c>
      <c r="I229" s="4" t="s">
        <v>298</v>
      </c>
      <c r="J229" s="4" t="s">
        <v>220</v>
      </c>
      <c r="K229" s="4" t="s">
        <v>239</v>
      </c>
      <c r="L229" s="4" t="s">
        <v>1</v>
      </c>
      <c r="M229" s="4">
        <v>39498</v>
      </c>
      <c r="N229" s="4" t="s">
        <v>95</v>
      </c>
      <c r="O229" s="4" t="s">
        <v>382</v>
      </c>
      <c r="P229" s="4" t="s">
        <v>214</v>
      </c>
      <c r="Q229" s="4" t="s">
        <v>241</v>
      </c>
      <c r="R229" s="6">
        <v>0.71299999999999997</v>
      </c>
      <c r="S229" s="6">
        <v>0.63</v>
      </c>
      <c r="T229" s="6">
        <v>8.3000000000000004E-2</v>
      </c>
      <c r="U229" s="7">
        <v>0.55789527480800005</v>
      </c>
      <c r="V229" s="7">
        <v>0.49295094408000001</v>
      </c>
      <c r="W229" s="7">
        <v>6.4944330728000002E-2</v>
      </c>
    </row>
    <row r="230" spans="1:23">
      <c r="A230" s="8" t="s">
        <v>242</v>
      </c>
      <c r="B230" s="4">
        <v>16</v>
      </c>
      <c r="C230" s="4" t="s">
        <v>4</v>
      </c>
      <c r="D230" s="4" t="s">
        <v>219</v>
      </c>
      <c r="E230" s="4" t="s">
        <v>239</v>
      </c>
      <c r="F230" s="5">
        <v>952</v>
      </c>
      <c r="G230" s="4" t="s">
        <v>116</v>
      </c>
      <c r="H230" s="4" t="s">
        <v>313</v>
      </c>
      <c r="I230" s="4" t="s">
        <v>298</v>
      </c>
      <c r="J230" s="4" t="s">
        <v>220</v>
      </c>
      <c r="K230" s="4" t="s">
        <v>239</v>
      </c>
      <c r="L230" s="4" t="s">
        <v>1</v>
      </c>
      <c r="M230" s="4">
        <v>89220</v>
      </c>
      <c r="N230" s="4" t="s">
        <v>46</v>
      </c>
      <c r="O230" s="4" t="s">
        <v>340</v>
      </c>
      <c r="P230" s="4" t="s">
        <v>214</v>
      </c>
      <c r="Q230" s="4" t="s">
        <v>241</v>
      </c>
      <c r="R230" s="6">
        <v>13.319000000000001</v>
      </c>
      <c r="S230" s="6">
        <v>11.763999999999999</v>
      </c>
      <c r="T230" s="6">
        <v>1.5549999999999999</v>
      </c>
      <c r="U230" s="7">
        <v>10.421608927304</v>
      </c>
      <c r="V230" s="7">
        <v>9.2048808034240004</v>
      </c>
      <c r="W230" s="7">
        <v>1.2167281238800001</v>
      </c>
    </row>
    <row r="231" spans="1:23">
      <c r="A231" s="8" t="s">
        <v>242</v>
      </c>
      <c r="B231" s="4">
        <v>16</v>
      </c>
      <c r="C231" s="4" t="s">
        <v>4</v>
      </c>
      <c r="D231" s="4" t="s">
        <v>219</v>
      </c>
      <c r="E231" s="4" t="s">
        <v>239</v>
      </c>
      <c r="F231" s="5">
        <v>952</v>
      </c>
      <c r="G231" s="4" t="s">
        <v>116</v>
      </c>
      <c r="H231" s="4" t="s">
        <v>313</v>
      </c>
      <c r="I231" s="4" t="s">
        <v>298</v>
      </c>
      <c r="J231" s="4" t="s">
        <v>220</v>
      </c>
      <c r="K231" s="4" t="s">
        <v>239</v>
      </c>
      <c r="L231" s="4" t="s">
        <v>1</v>
      </c>
      <c r="M231" s="4">
        <v>94008</v>
      </c>
      <c r="N231" s="4" t="s">
        <v>121</v>
      </c>
      <c r="O231" s="4" t="s">
        <v>404</v>
      </c>
      <c r="P231" s="4" t="s">
        <v>214</v>
      </c>
      <c r="Q231" s="4" t="s">
        <v>241</v>
      </c>
      <c r="R231" s="6">
        <v>5.6000000000000001E-2</v>
      </c>
      <c r="S231" s="6">
        <v>4.9799999999999997E-2</v>
      </c>
      <c r="T231" s="6">
        <v>6.1999999999999998E-3</v>
      </c>
      <c r="U231" s="7">
        <v>4.3817861696E-2</v>
      </c>
      <c r="V231" s="7">
        <v>3.8966598436799997E-2</v>
      </c>
      <c r="W231" s="7">
        <v>4.8512632591999998E-3</v>
      </c>
    </row>
    <row r="232" spans="1:23">
      <c r="A232" s="8" t="s">
        <v>242</v>
      </c>
      <c r="B232" s="4">
        <v>17</v>
      </c>
      <c r="C232" s="4" t="s">
        <v>5</v>
      </c>
      <c r="D232" s="4" t="s">
        <v>219</v>
      </c>
      <c r="E232" s="4" t="s">
        <v>238</v>
      </c>
      <c r="F232" s="5">
        <v>952</v>
      </c>
      <c r="G232" s="4" t="s">
        <v>116</v>
      </c>
      <c r="H232" s="4" t="s">
        <v>313</v>
      </c>
      <c r="I232" s="4" t="s">
        <v>298</v>
      </c>
      <c r="J232" s="4" t="s">
        <v>220</v>
      </c>
      <c r="K232" s="4" t="s">
        <v>239</v>
      </c>
      <c r="L232" s="4" t="s">
        <v>1</v>
      </c>
      <c r="M232" s="4">
        <v>220</v>
      </c>
      <c r="N232" s="4" t="s">
        <v>122</v>
      </c>
      <c r="O232" s="4" t="s">
        <v>405</v>
      </c>
      <c r="P232" s="4" t="s">
        <v>214</v>
      </c>
      <c r="Q232" s="4" t="s">
        <v>241</v>
      </c>
      <c r="R232" s="6">
        <v>27.826000000000001</v>
      </c>
      <c r="S232" s="6">
        <v>28</v>
      </c>
      <c r="T232" s="6">
        <v>-0.17399999999999899</v>
      </c>
      <c r="U232" s="7">
        <v>21.772782492015999</v>
      </c>
      <c r="V232" s="7">
        <v>21.908930848000001</v>
      </c>
      <c r="W232" s="7">
        <v>-0.13614835598399999</v>
      </c>
    </row>
    <row r="233" spans="1:23">
      <c r="A233" s="8" t="s">
        <v>242</v>
      </c>
      <c r="B233" s="4">
        <v>17</v>
      </c>
      <c r="C233" s="4" t="s">
        <v>5</v>
      </c>
      <c r="D233" s="4" t="s">
        <v>219</v>
      </c>
      <c r="E233" s="4" t="s">
        <v>238</v>
      </c>
      <c r="F233" s="5">
        <v>952</v>
      </c>
      <c r="G233" s="4" t="s">
        <v>116</v>
      </c>
      <c r="H233" s="4" t="s">
        <v>313</v>
      </c>
      <c r="I233" s="4" t="s">
        <v>298</v>
      </c>
      <c r="J233" s="4" t="s">
        <v>220</v>
      </c>
      <c r="K233" s="4" t="s">
        <v>239</v>
      </c>
      <c r="L233" s="4" t="s">
        <v>1</v>
      </c>
      <c r="M233" s="4">
        <v>629</v>
      </c>
      <c r="N233" s="4" t="s">
        <v>47</v>
      </c>
      <c r="O233" s="4" t="s">
        <v>341</v>
      </c>
      <c r="P233" s="4" t="s">
        <v>214</v>
      </c>
      <c r="Q233" s="4" t="s">
        <v>241</v>
      </c>
      <c r="R233" s="6">
        <v>9.1430000000000007</v>
      </c>
      <c r="S233" s="6">
        <v>9.1999999999999993</v>
      </c>
      <c r="T233" s="6">
        <v>-5.69999999999986E-2</v>
      </c>
      <c r="U233" s="7">
        <v>7.154048383688</v>
      </c>
      <c r="V233" s="7">
        <v>7.1986487072000003</v>
      </c>
      <c r="W233" s="7">
        <v>-4.4600323511998899E-2</v>
      </c>
    </row>
    <row r="234" spans="1:23">
      <c r="A234" s="8" t="s">
        <v>242</v>
      </c>
      <c r="B234" s="4">
        <v>17</v>
      </c>
      <c r="C234" s="4" t="s">
        <v>5</v>
      </c>
      <c r="D234" s="4" t="s">
        <v>219</v>
      </c>
      <c r="E234" s="4" t="s">
        <v>238</v>
      </c>
      <c r="F234" s="5">
        <v>952</v>
      </c>
      <c r="G234" s="4" t="s">
        <v>116</v>
      </c>
      <c r="H234" s="4" t="s">
        <v>313</v>
      </c>
      <c r="I234" s="4" t="s">
        <v>298</v>
      </c>
      <c r="J234" s="4" t="s">
        <v>220</v>
      </c>
      <c r="K234" s="4" t="s">
        <v>239</v>
      </c>
      <c r="L234" s="4" t="s">
        <v>1</v>
      </c>
      <c r="M234" s="4">
        <v>636</v>
      </c>
      <c r="N234" s="4" t="s">
        <v>123</v>
      </c>
      <c r="O234" s="4" t="s">
        <v>406</v>
      </c>
      <c r="P234" s="4" t="s">
        <v>214</v>
      </c>
      <c r="Q234" s="4" t="s">
        <v>241</v>
      </c>
      <c r="R234" s="6">
        <v>0.89400000000000002</v>
      </c>
      <c r="S234" s="6">
        <v>0.9</v>
      </c>
      <c r="T234" s="6">
        <v>-6.0000000000000097E-3</v>
      </c>
      <c r="U234" s="7">
        <v>0.699520863504</v>
      </c>
      <c r="V234" s="7">
        <v>0.70421563440000001</v>
      </c>
      <c r="W234" s="7">
        <v>-4.6947708959999999E-3</v>
      </c>
    </row>
    <row r="235" spans="1:23">
      <c r="A235" s="8" t="s">
        <v>242</v>
      </c>
      <c r="B235" s="4">
        <v>17</v>
      </c>
      <c r="C235" s="4" t="s">
        <v>5</v>
      </c>
      <c r="D235" s="4" t="s">
        <v>219</v>
      </c>
      <c r="E235" s="4" t="s">
        <v>238</v>
      </c>
      <c r="F235" s="5">
        <v>952</v>
      </c>
      <c r="G235" s="4" t="s">
        <v>116</v>
      </c>
      <c r="H235" s="4" t="s">
        <v>313</v>
      </c>
      <c r="I235" s="4" t="s">
        <v>298</v>
      </c>
      <c r="J235" s="4" t="s">
        <v>220</v>
      </c>
      <c r="K235" s="4" t="s">
        <v>239</v>
      </c>
      <c r="L235" s="4" t="s">
        <v>1</v>
      </c>
      <c r="M235" s="4">
        <v>654</v>
      </c>
      <c r="N235" s="4" t="s">
        <v>124</v>
      </c>
      <c r="O235" s="4" t="s">
        <v>407</v>
      </c>
      <c r="P235" s="4" t="s">
        <v>214</v>
      </c>
      <c r="Q235" s="4" t="s">
        <v>241</v>
      </c>
      <c r="R235" s="6">
        <v>9.5399999999999991</v>
      </c>
      <c r="S235" s="6">
        <v>9.6</v>
      </c>
      <c r="T235" s="6">
        <v>-6.0000000000000497E-2</v>
      </c>
      <c r="U235" s="7">
        <v>7.4646857246399998</v>
      </c>
      <c r="V235" s="7">
        <v>7.5116334336000001</v>
      </c>
      <c r="W235" s="7">
        <v>-4.6947708960000403E-2</v>
      </c>
    </row>
    <row r="236" spans="1:23">
      <c r="A236" s="8" t="s">
        <v>242</v>
      </c>
      <c r="B236" s="4">
        <v>17</v>
      </c>
      <c r="C236" s="4" t="s">
        <v>5</v>
      </c>
      <c r="D236" s="4" t="s">
        <v>219</v>
      </c>
      <c r="E236" s="4" t="s">
        <v>238</v>
      </c>
      <c r="F236" s="5">
        <v>952</v>
      </c>
      <c r="G236" s="4" t="s">
        <v>116</v>
      </c>
      <c r="H236" s="4" t="s">
        <v>313</v>
      </c>
      <c r="I236" s="4" t="s">
        <v>298</v>
      </c>
      <c r="J236" s="4" t="s">
        <v>220</v>
      </c>
      <c r="K236" s="4" t="s">
        <v>239</v>
      </c>
      <c r="L236" s="4" t="s">
        <v>1</v>
      </c>
      <c r="M236" s="4">
        <v>1035</v>
      </c>
      <c r="N236" s="4" t="s">
        <v>48</v>
      </c>
      <c r="O236" s="4" t="s">
        <v>342</v>
      </c>
      <c r="P236" s="4" t="s">
        <v>214</v>
      </c>
      <c r="Q236" s="4" t="s">
        <v>241</v>
      </c>
      <c r="R236" s="6">
        <v>12.853999999999999</v>
      </c>
      <c r="S236" s="6">
        <v>12.9343</v>
      </c>
      <c r="T236" s="6">
        <v>-8.0300000000001107E-2</v>
      </c>
      <c r="U236" s="7">
        <v>10.057764182864</v>
      </c>
      <c r="V236" s="7">
        <v>10.120595866688801</v>
      </c>
      <c r="W236" s="7">
        <v>-6.2831683824800894E-2</v>
      </c>
    </row>
    <row r="237" spans="1:23">
      <c r="A237" s="8" t="s">
        <v>242</v>
      </c>
      <c r="B237" s="4">
        <v>17</v>
      </c>
      <c r="C237" s="4" t="s">
        <v>5</v>
      </c>
      <c r="D237" s="4" t="s">
        <v>219</v>
      </c>
      <c r="E237" s="4" t="s">
        <v>238</v>
      </c>
      <c r="F237" s="5">
        <v>952</v>
      </c>
      <c r="G237" s="4" t="s">
        <v>116</v>
      </c>
      <c r="H237" s="4" t="s">
        <v>313</v>
      </c>
      <c r="I237" s="4" t="s">
        <v>298</v>
      </c>
      <c r="J237" s="4" t="s">
        <v>220</v>
      </c>
      <c r="K237" s="4" t="s">
        <v>239</v>
      </c>
      <c r="L237" s="4" t="s">
        <v>1</v>
      </c>
      <c r="M237" s="4">
        <v>12842</v>
      </c>
      <c r="N237" s="4" t="s">
        <v>125</v>
      </c>
      <c r="O237" s="4" t="s">
        <v>408</v>
      </c>
      <c r="P237" s="4" t="s">
        <v>214</v>
      </c>
      <c r="Q237" s="4" t="s">
        <v>241</v>
      </c>
      <c r="R237" s="6">
        <v>0.745</v>
      </c>
      <c r="S237" s="6">
        <v>0.75</v>
      </c>
      <c r="T237" s="6">
        <v>-5.0000000000000001E-3</v>
      </c>
      <c r="U237" s="7">
        <v>0.58293405292</v>
      </c>
      <c r="V237" s="7">
        <v>0.58684636199999995</v>
      </c>
      <c r="W237" s="7">
        <v>-3.9123090799999998E-3</v>
      </c>
    </row>
    <row r="238" spans="1:23">
      <c r="A238" s="8" t="s">
        <v>242</v>
      </c>
      <c r="B238" s="4">
        <v>17</v>
      </c>
      <c r="C238" s="4" t="s">
        <v>5</v>
      </c>
      <c r="D238" s="4" t="s">
        <v>219</v>
      </c>
      <c r="E238" s="4" t="s">
        <v>238</v>
      </c>
      <c r="F238" s="5">
        <v>952</v>
      </c>
      <c r="G238" s="4" t="s">
        <v>116</v>
      </c>
      <c r="H238" s="4" t="s">
        <v>313</v>
      </c>
      <c r="I238" s="4" t="s">
        <v>298</v>
      </c>
      <c r="J238" s="4" t="s">
        <v>220</v>
      </c>
      <c r="K238" s="4" t="s">
        <v>239</v>
      </c>
      <c r="L238" s="4" t="s">
        <v>1</v>
      </c>
      <c r="M238" s="4">
        <v>20108</v>
      </c>
      <c r="N238" s="4" t="s">
        <v>49</v>
      </c>
      <c r="O238" s="4" t="s">
        <v>343</v>
      </c>
      <c r="P238" s="4" t="s">
        <v>214</v>
      </c>
      <c r="Q238" s="4" t="s">
        <v>241</v>
      </c>
      <c r="R238" s="6">
        <v>0.34399999999999997</v>
      </c>
      <c r="S238" s="6">
        <v>0.3463</v>
      </c>
      <c r="T238" s="6">
        <v>-2.3000000000000199E-3</v>
      </c>
      <c r="U238" s="7">
        <v>0.26916686470399998</v>
      </c>
      <c r="V238" s="7">
        <v>0.27096652688079997</v>
      </c>
      <c r="W238" s="7">
        <v>-1.79966217680002E-3</v>
      </c>
    </row>
    <row r="239" spans="1:23">
      <c r="A239" s="8" t="s">
        <v>242</v>
      </c>
      <c r="B239" s="4">
        <v>17</v>
      </c>
      <c r="C239" s="4" t="s">
        <v>5</v>
      </c>
      <c r="D239" s="4" t="s">
        <v>219</v>
      </c>
      <c r="E239" s="4" t="s">
        <v>238</v>
      </c>
      <c r="F239" s="5">
        <v>952</v>
      </c>
      <c r="G239" s="4" t="s">
        <v>116</v>
      </c>
      <c r="H239" s="4" t="s">
        <v>313</v>
      </c>
      <c r="I239" s="4" t="s">
        <v>298</v>
      </c>
      <c r="J239" s="4" t="s">
        <v>220</v>
      </c>
      <c r="K239" s="4" t="s">
        <v>239</v>
      </c>
      <c r="L239" s="4" t="s">
        <v>1</v>
      </c>
      <c r="M239" s="4">
        <v>22612</v>
      </c>
      <c r="N239" s="4" t="s">
        <v>50</v>
      </c>
      <c r="O239" s="4" t="s">
        <v>344</v>
      </c>
      <c r="P239" s="4" t="s">
        <v>214</v>
      </c>
      <c r="Q239" s="4" t="s">
        <v>241</v>
      </c>
      <c r="R239" s="6">
        <v>0.44800000000000001</v>
      </c>
      <c r="S239" s="6">
        <v>0.45029999999999998</v>
      </c>
      <c r="T239" s="6">
        <v>-2.29999999999997E-3</v>
      </c>
      <c r="U239" s="7">
        <v>0.350542893568</v>
      </c>
      <c r="V239" s="7">
        <v>0.3523425557448</v>
      </c>
      <c r="W239" s="7">
        <v>-1.7996621767999801E-3</v>
      </c>
    </row>
    <row r="240" spans="1:23">
      <c r="A240" s="8" t="s">
        <v>242</v>
      </c>
      <c r="B240" s="4">
        <v>17</v>
      </c>
      <c r="C240" s="4" t="s">
        <v>5</v>
      </c>
      <c r="D240" s="4" t="s">
        <v>219</v>
      </c>
      <c r="E240" s="4" t="s">
        <v>238</v>
      </c>
      <c r="F240" s="5">
        <v>952</v>
      </c>
      <c r="G240" s="4" t="s">
        <v>116</v>
      </c>
      <c r="H240" s="4" t="s">
        <v>313</v>
      </c>
      <c r="I240" s="4" t="s">
        <v>298</v>
      </c>
      <c r="J240" s="4" t="s">
        <v>220</v>
      </c>
      <c r="K240" s="4" t="s">
        <v>239</v>
      </c>
      <c r="L240" s="4" t="s">
        <v>1</v>
      </c>
      <c r="M240" s="4">
        <v>30139</v>
      </c>
      <c r="N240" s="4" t="s">
        <v>126</v>
      </c>
      <c r="O240" s="4" t="s">
        <v>409</v>
      </c>
      <c r="P240" s="4" t="s">
        <v>214</v>
      </c>
      <c r="Q240" s="4" t="s">
        <v>241</v>
      </c>
      <c r="R240" s="6">
        <v>81.206000000000003</v>
      </c>
      <c r="S240" s="6">
        <v>81.712000000000003</v>
      </c>
      <c r="T240" s="6">
        <v>-0.50600000000000001</v>
      </c>
      <c r="U240" s="7">
        <v>63.540594230095998</v>
      </c>
      <c r="V240" s="7">
        <v>63.936519908991997</v>
      </c>
      <c r="W240" s="7">
        <v>-0.395925678896</v>
      </c>
    </row>
    <row r="241" spans="1:23">
      <c r="A241" s="8" t="s">
        <v>242</v>
      </c>
      <c r="B241" s="4">
        <v>19</v>
      </c>
      <c r="C241" s="4" t="s">
        <v>6</v>
      </c>
      <c r="D241" s="4" t="s">
        <v>219</v>
      </c>
      <c r="E241" s="4" t="s">
        <v>238</v>
      </c>
      <c r="F241" s="5">
        <v>952</v>
      </c>
      <c r="G241" s="4" t="s">
        <v>116</v>
      </c>
      <c r="H241" s="4" t="s">
        <v>313</v>
      </c>
      <c r="I241" s="4" t="s">
        <v>298</v>
      </c>
      <c r="J241" s="4" t="s">
        <v>220</v>
      </c>
      <c r="K241" s="4" t="s">
        <v>239</v>
      </c>
      <c r="L241" s="4" t="s">
        <v>1</v>
      </c>
      <c r="M241" s="4">
        <v>58673</v>
      </c>
      <c r="N241" s="4" t="s">
        <v>127</v>
      </c>
      <c r="O241" s="4" t="s">
        <v>410</v>
      </c>
      <c r="P241" s="4" t="s">
        <v>214</v>
      </c>
      <c r="Q241" s="4" t="s">
        <v>241</v>
      </c>
      <c r="R241" s="6">
        <v>3.2519999999999998</v>
      </c>
      <c r="S241" s="6">
        <v>3.45</v>
      </c>
      <c r="T241" s="6">
        <v>-0.19800000000000001</v>
      </c>
      <c r="U241" s="7">
        <v>2.5445658256320001</v>
      </c>
      <c r="V241" s="7">
        <v>2.6994932652000001</v>
      </c>
      <c r="W241" s="7">
        <v>-0.15492743956800001</v>
      </c>
    </row>
    <row r="242" spans="1:23">
      <c r="A242" s="8" t="s">
        <v>242</v>
      </c>
      <c r="B242" s="4">
        <v>19</v>
      </c>
      <c r="C242" s="4" t="s">
        <v>6</v>
      </c>
      <c r="D242" s="4" t="s">
        <v>219</v>
      </c>
      <c r="E242" s="4" t="s">
        <v>238</v>
      </c>
      <c r="F242" s="5">
        <v>952</v>
      </c>
      <c r="G242" s="4" t="s">
        <v>116</v>
      </c>
      <c r="H242" s="4" t="s">
        <v>313</v>
      </c>
      <c r="I242" s="4" t="s">
        <v>298</v>
      </c>
      <c r="J242" s="4" t="s">
        <v>220</v>
      </c>
      <c r="K242" s="4" t="s">
        <v>239</v>
      </c>
      <c r="L242" s="4" t="s">
        <v>1</v>
      </c>
      <c r="M242" s="4">
        <v>66394</v>
      </c>
      <c r="N242" s="4" t="s">
        <v>128</v>
      </c>
      <c r="O242" s="4" t="s">
        <v>411</v>
      </c>
      <c r="P242" s="4" t="s">
        <v>214</v>
      </c>
      <c r="Q242" s="4" t="s">
        <v>241</v>
      </c>
      <c r="R242" s="6">
        <v>0.52500000000000002</v>
      </c>
      <c r="S242" s="6">
        <v>0.52500000000000002</v>
      </c>
      <c r="T242" s="6">
        <v>0</v>
      </c>
      <c r="U242" s="7">
        <v>0.41079245339999998</v>
      </c>
      <c r="V242" s="7">
        <v>0.41079245339999998</v>
      </c>
      <c r="W242" s="7">
        <v>0</v>
      </c>
    </row>
    <row r="243" spans="1:23">
      <c r="A243" s="8" t="s">
        <v>242</v>
      </c>
      <c r="B243" s="4">
        <v>19</v>
      </c>
      <c r="C243" s="4" t="s">
        <v>6</v>
      </c>
      <c r="D243" s="4" t="s">
        <v>219</v>
      </c>
      <c r="E243" s="4" t="s">
        <v>238</v>
      </c>
      <c r="F243" s="5">
        <v>952</v>
      </c>
      <c r="G243" s="4" t="s">
        <v>116</v>
      </c>
      <c r="H243" s="4" t="s">
        <v>313</v>
      </c>
      <c r="I243" s="4" t="s">
        <v>298</v>
      </c>
      <c r="J243" s="4" t="s">
        <v>220</v>
      </c>
      <c r="K243" s="4" t="s">
        <v>239</v>
      </c>
      <c r="L243" s="4" t="s">
        <v>1</v>
      </c>
      <c r="M243" s="4">
        <v>83759</v>
      </c>
      <c r="N243" s="4" t="s">
        <v>7</v>
      </c>
      <c r="O243" s="4" t="s">
        <v>327</v>
      </c>
      <c r="P243" s="4" t="s">
        <v>214</v>
      </c>
      <c r="Q243" s="4" t="s">
        <v>241</v>
      </c>
      <c r="R243" s="6">
        <v>3.2229999999999999</v>
      </c>
      <c r="S243" s="6">
        <v>3.2231999999999998</v>
      </c>
      <c r="T243" s="6">
        <v>-1.99999999999978E-4</v>
      </c>
      <c r="U243" s="7">
        <v>2.5218744329680001</v>
      </c>
      <c r="V243" s="7">
        <v>2.5220309253312001</v>
      </c>
      <c r="W243" s="7">
        <v>-1.5649236319998299E-4</v>
      </c>
    </row>
    <row r="244" spans="1:23">
      <c r="A244" s="8" t="s">
        <v>242</v>
      </c>
      <c r="B244" s="4">
        <v>23</v>
      </c>
      <c r="C244" s="4" t="s">
        <v>8</v>
      </c>
      <c r="D244" s="4" t="s">
        <v>219</v>
      </c>
      <c r="E244" s="4" t="s">
        <v>239</v>
      </c>
      <c r="F244" s="5">
        <v>952</v>
      </c>
      <c r="G244" s="4" t="s">
        <v>116</v>
      </c>
      <c r="H244" s="4" t="s">
        <v>313</v>
      </c>
      <c r="I244" s="4" t="s">
        <v>298</v>
      </c>
      <c r="J244" s="4" t="s">
        <v>220</v>
      </c>
      <c r="K244" s="4" t="s">
        <v>239</v>
      </c>
      <c r="L244" s="4" t="s">
        <v>1</v>
      </c>
      <c r="M244" s="4">
        <v>694</v>
      </c>
      <c r="N244" s="4" t="s">
        <v>129</v>
      </c>
      <c r="O244" s="4" t="s">
        <v>412</v>
      </c>
      <c r="P244" s="4" t="s">
        <v>214</v>
      </c>
      <c r="Q244" s="4" t="s">
        <v>241</v>
      </c>
      <c r="R244" s="6">
        <v>71.531000000000006</v>
      </c>
      <c r="S244" s="6">
        <v>75.551000000000002</v>
      </c>
      <c r="T244" s="6">
        <v>-4.0199999999999996</v>
      </c>
      <c r="U244" s="7">
        <v>55.970276160296002</v>
      </c>
      <c r="V244" s="7">
        <v>59.115772660616003</v>
      </c>
      <c r="W244" s="7">
        <v>-3.1454965003200002</v>
      </c>
    </row>
    <row r="245" spans="1:23">
      <c r="A245" s="8" t="s">
        <v>242</v>
      </c>
      <c r="B245" s="4">
        <v>23</v>
      </c>
      <c r="C245" s="4" t="s">
        <v>8</v>
      </c>
      <c r="D245" s="4" t="s">
        <v>219</v>
      </c>
      <c r="E245" s="4" t="s">
        <v>239</v>
      </c>
      <c r="F245" s="5">
        <v>952</v>
      </c>
      <c r="G245" s="4" t="s">
        <v>116</v>
      </c>
      <c r="H245" s="4" t="s">
        <v>313</v>
      </c>
      <c r="I245" s="4" t="s">
        <v>298</v>
      </c>
      <c r="J245" s="4" t="s">
        <v>220</v>
      </c>
      <c r="K245" s="4" t="s">
        <v>239</v>
      </c>
      <c r="L245" s="4" t="s">
        <v>1</v>
      </c>
      <c r="M245" s="4">
        <v>695</v>
      </c>
      <c r="N245" s="4" t="s">
        <v>130</v>
      </c>
      <c r="O245" s="4" t="s">
        <v>413</v>
      </c>
      <c r="P245" s="4" t="s">
        <v>214</v>
      </c>
      <c r="Q245" s="4" t="s">
        <v>241</v>
      </c>
      <c r="R245" s="6">
        <v>197.11199999999999</v>
      </c>
      <c r="S245" s="6">
        <v>208.19049999999999</v>
      </c>
      <c r="T245" s="6">
        <v>-11.0785</v>
      </c>
      <c r="U245" s="7">
        <v>154.23261347539199</v>
      </c>
      <c r="V245" s="7">
        <v>162.90111670394799</v>
      </c>
      <c r="W245" s="7">
        <v>-8.6685032285559895</v>
      </c>
    </row>
    <row r="246" spans="1:23">
      <c r="A246" s="8" t="s">
        <v>242</v>
      </c>
      <c r="B246" s="4">
        <v>23</v>
      </c>
      <c r="C246" s="4" t="s">
        <v>8</v>
      </c>
      <c r="D246" s="4" t="s">
        <v>219</v>
      </c>
      <c r="E246" s="4" t="s">
        <v>239</v>
      </c>
      <c r="F246" s="5">
        <v>952</v>
      </c>
      <c r="G246" s="4" t="s">
        <v>116</v>
      </c>
      <c r="H246" s="4" t="s">
        <v>313</v>
      </c>
      <c r="I246" s="4" t="s">
        <v>298</v>
      </c>
      <c r="J246" s="4" t="s">
        <v>220</v>
      </c>
      <c r="K246" s="4" t="s">
        <v>239</v>
      </c>
      <c r="L246" s="4" t="s">
        <v>1</v>
      </c>
      <c r="M246" s="4">
        <v>937</v>
      </c>
      <c r="N246" s="4" t="s">
        <v>131</v>
      </c>
      <c r="O246" s="4" t="s">
        <v>414</v>
      </c>
      <c r="P246" s="4" t="s">
        <v>214</v>
      </c>
      <c r="Q246" s="4" t="s">
        <v>241</v>
      </c>
      <c r="R246" s="6">
        <v>820.63</v>
      </c>
      <c r="S246" s="6">
        <v>866.75199999999995</v>
      </c>
      <c r="T246" s="6">
        <v>-46.122</v>
      </c>
      <c r="U246" s="7">
        <v>642.11164006408001</v>
      </c>
      <c r="V246" s="7">
        <v>678.20034394163201</v>
      </c>
      <c r="W246" s="7">
        <v>-36.088703877552</v>
      </c>
    </row>
    <row r="247" spans="1:23">
      <c r="A247" s="8" t="s">
        <v>242</v>
      </c>
      <c r="B247" s="4">
        <v>23</v>
      </c>
      <c r="C247" s="4" t="s">
        <v>8</v>
      </c>
      <c r="D247" s="4" t="s">
        <v>219</v>
      </c>
      <c r="E247" s="4" t="s">
        <v>239</v>
      </c>
      <c r="F247" s="5">
        <v>952</v>
      </c>
      <c r="G247" s="4" t="s">
        <v>116</v>
      </c>
      <c r="H247" s="4" t="s">
        <v>313</v>
      </c>
      <c r="I247" s="4" t="s">
        <v>298</v>
      </c>
      <c r="J247" s="4" t="s">
        <v>220</v>
      </c>
      <c r="K247" s="4" t="s">
        <v>239</v>
      </c>
      <c r="L247" s="4" t="s">
        <v>1</v>
      </c>
      <c r="M247" s="4">
        <v>958</v>
      </c>
      <c r="N247" s="4" t="s">
        <v>132</v>
      </c>
      <c r="O247" s="4" t="s">
        <v>415</v>
      </c>
      <c r="P247" s="4" t="s">
        <v>214</v>
      </c>
      <c r="Q247" s="4" t="s">
        <v>241</v>
      </c>
      <c r="R247" s="6">
        <v>129.828</v>
      </c>
      <c r="S247" s="6">
        <v>137.12479999999999</v>
      </c>
      <c r="T247" s="6">
        <v>-7.2967999999999904</v>
      </c>
      <c r="U247" s="7">
        <v>101.585452647648</v>
      </c>
      <c r="V247" s="7">
        <v>107.294920026637</v>
      </c>
      <c r="W247" s="7">
        <v>-5.7094673789887898</v>
      </c>
    </row>
    <row r="248" spans="1:23">
      <c r="A248" s="8" t="s">
        <v>242</v>
      </c>
      <c r="B248" s="4">
        <v>23</v>
      </c>
      <c r="C248" s="4" t="s">
        <v>8</v>
      </c>
      <c r="D248" s="4" t="s">
        <v>219</v>
      </c>
      <c r="E248" s="4" t="s">
        <v>239</v>
      </c>
      <c r="F248" s="5">
        <v>952</v>
      </c>
      <c r="G248" s="4" t="s">
        <v>116</v>
      </c>
      <c r="H248" s="4" t="s">
        <v>313</v>
      </c>
      <c r="I248" s="4" t="s">
        <v>298</v>
      </c>
      <c r="J248" s="4" t="s">
        <v>220</v>
      </c>
      <c r="K248" s="4" t="s">
        <v>239</v>
      </c>
      <c r="L248" s="4" t="s">
        <v>1</v>
      </c>
      <c r="M248" s="4">
        <v>962</v>
      </c>
      <c r="N248" s="4" t="s">
        <v>133</v>
      </c>
      <c r="O248" s="4" t="s">
        <v>416</v>
      </c>
      <c r="P248" s="4" t="s">
        <v>214</v>
      </c>
      <c r="Q248" s="4" t="s">
        <v>241</v>
      </c>
      <c r="R248" s="6">
        <v>827.47299999999996</v>
      </c>
      <c r="S248" s="6">
        <v>873.97919999999999</v>
      </c>
      <c r="T248" s="6">
        <v>-46.5062</v>
      </c>
      <c r="U248" s="7">
        <v>647.46602627096797</v>
      </c>
      <c r="V248" s="7">
        <v>683.85535197822696</v>
      </c>
      <c r="W248" s="7">
        <v>-36.389325707259196</v>
      </c>
    </row>
    <row r="249" spans="1:23">
      <c r="A249" s="8" t="s">
        <v>242</v>
      </c>
      <c r="B249" s="4">
        <v>23</v>
      </c>
      <c r="C249" s="4" t="s">
        <v>8</v>
      </c>
      <c r="D249" s="4" t="s">
        <v>219</v>
      </c>
      <c r="E249" s="4" t="s">
        <v>239</v>
      </c>
      <c r="F249" s="5">
        <v>952</v>
      </c>
      <c r="G249" s="4" t="s">
        <v>116</v>
      </c>
      <c r="H249" s="4" t="s">
        <v>313</v>
      </c>
      <c r="I249" s="4" t="s">
        <v>298</v>
      </c>
      <c r="J249" s="4" t="s">
        <v>220</v>
      </c>
      <c r="K249" s="4" t="s">
        <v>239</v>
      </c>
      <c r="L249" s="4" t="s">
        <v>1</v>
      </c>
      <c r="M249" s="4">
        <v>997</v>
      </c>
      <c r="N249" s="4" t="s">
        <v>134</v>
      </c>
      <c r="O249" s="4" t="s">
        <v>417</v>
      </c>
      <c r="P249" s="4" t="s">
        <v>214</v>
      </c>
      <c r="Q249" s="4" t="s">
        <v>241</v>
      </c>
      <c r="R249" s="6">
        <v>86.78</v>
      </c>
      <c r="S249" s="6">
        <v>91.657600000000002</v>
      </c>
      <c r="T249" s="6">
        <v>-4.8776000000000002</v>
      </c>
      <c r="U249" s="7">
        <v>67.902036392479999</v>
      </c>
      <c r="V249" s="7">
        <v>71.718572146201595</v>
      </c>
      <c r="W249" s="7">
        <v>-3.8165357537215998</v>
      </c>
    </row>
    <row r="250" spans="1:23">
      <c r="A250" s="8" t="s">
        <v>242</v>
      </c>
      <c r="B250" s="4">
        <v>23</v>
      </c>
      <c r="C250" s="4" t="s">
        <v>8</v>
      </c>
      <c r="D250" s="4" t="s">
        <v>219</v>
      </c>
      <c r="E250" s="4" t="s">
        <v>239</v>
      </c>
      <c r="F250" s="5">
        <v>952</v>
      </c>
      <c r="G250" s="4" t="s">
        <v>116</v>
      </c>
      <c r="H250" s="4" t="s">
        <v>313</v>
      </c>
      <c r="I250" s="4" t="s">
        <v>298</v>
      </c>
      <c r="J250" s="4" t="s">
        <v>220</v>
      </c>
      <c r="K250" s="4" t="s">
        <v>239</v>
      </c>
      <c r="L250" s="4" t="s">
        <v>1</v>
      </c>
      <c r="M250" s="4">
        <v>1375</v>
      </c>
      <c r="N250" s="4" t="s">
        <v>135</v>
      </c>
      <c r="O250" s="4" t="s">
        <v>418</v>
      </c>
      <c r="P250" s="4" t="s">
        <v>214</v>
      </c>
      <c r="Q250" s="4" t="s">
        <v>241</v>
      </c>
      <c r="R250" s="6">
        <v>12.441000000000001</v>
      </c>
      <c r="S250" s="6">
        <v>13.14</v>
      </c>
      <c r="T250" s="6">
        <v>-0.69899999999999995</v>
      </c>
      <c r="U250" s="7">
        <v>9.7346074528560003</v>
      </c>
      <c r="V250" s="7">
        <v>10.281548262239999</v>
      </c>
      <c r="W250" s="7">
        <v>-0.54694080938400003</v>
      </c>
    </row>
    <row r="251" spans="1:23">
      <c r="A251" s="8" t="s">
        <v>242</v>
      </c>
      <c r="B251" s="4">
        <v>23</v>
      </c>
      <c r="C251" s="4" t="s">
        <v>8</v>
      </c>
      <c r="D251" s="4" t="s">
        <v>219</v>
      </c>
      <c r="E251" s="4" t="s">
        <v>239</v>
      </c>
      <c r="F251" s="5">
        <v>952</v>
      </c>
      <c r="G251" s="4" t="s">
        <v>116</v>
      </c>
      <c r="H251" s="4" t="s">
        <v>313</v>
      </c>
      <c r="I251" s="4" t="s">
        <v>298</v>
      </c>
      <c r="J251" s="4" t="s">
        <v>220</v>
      </c>
      <c r="K251" s="4" t="s">
        <v>239</v>
      </c>
      <c r="L251" s="4" t="s">
        <v>1</v>
      </c>
      <c r="M251" s="4">
        <v>16155</v>
      </c>
      <c r="N251" s="4" t="s">
        <v>136</v>
      </c>
      <c r="O251" s="4" t="s">
        <v>419</v>
      </c>
      <c r="P251" s="4" t="s">
        <v>214</v>
      </c>
      <c r="Q251" s="4" t="s">
        <v>241</v>
      </c>
      <c r="R251" s="6">
        <v>0.307</v>
      </c>
      <c r="S251" s="6">
        <v>0.32469999999999999</v>
      </c>
      <c r="T251" s="6">
        <v>-1.77E-2</v>
      </c>
      <c r="U251" s="7">
        <v>0.24021577751199999</v>
      </c>
      <c r="V251" s="7">
        <v>0.2540653516552</v>
      </c>
      <c r="W251" s="7">
        <v>-1.38495741432E-2</v>
      </c>
    </row>
    <row r="252" spans="1:23">
      <c r="A252" s="8" t="s">
        <v>242</v>
      </c>
      <c r="B252" s="4">
        <v>23</v>
      </c>
      <c r="C252" s="4" t="s">
        <v>8</v>
      </c>
      <c r="D252" s="4" t="s">
        <v>219</v>
      </c>
      <c r="E252" s="4" t="s">
        <v>239</v>
      </c>
      <c r="F252" s="5">
        <v>952</v>
      </c>
      <c r="G252" s="4" t="s">
        <v>116</v>
      </c>
      <c r="H252" s="4" t="s">
        <v>313</v>
      </c>
      <c r="I252" s="4" t="s">
        <v>298</v>
      </c>
      <c r="J252" s="4" t="s">
        <v>220</v>
      </c>
      <c r="K252" s="4" t="s">
        <v>239</v>
      </c>
      <c r="L252" s="4" t="s">
        <v>1</v>
      </c>
      <c r="M252" s="4">
        <v>32953</v>
      </c>
      <c r="N252" s="4" t="s">
        <v>137</v>
      </c>
      <c r="O252" s="4" t="s">
        <v>420</v>
      </c>
      <c r="P252" s="4" t="s">
        <v>214</v>
      </c>
      <c r="Q252" s="4" t="s">
        <v>241</v>
      </c>
      <c r="R252" s="6">
        <v>1E-3</v>
      </c>
      <c r="S252" s="6">
        <v>1E-3</v>
      </c>
      <c r="T252" s="6">
        <v>0</v>
      </c>
      <c r="U252" s="7">
        <v>7.8246181600000002E-4</v>
      </c>
      <c r="V252" s="7">
        <v>7.8246181600000002E-4</v>
      </c>
      <c r="W252" s="7">
        <v>0</v>
      </c>
    </row>
    <row r="253" spans="1:23">
      <c r="A253" s="8" t="s">
        <v>242</v>
      </c>
      <c r="B253" s="4">
        <v>56</v>
      </c>
      <c r="C253" s="4" t="s">
        <v>13</v>
      </c>
      <c r="D253" s="4" t="s">
        <v>219</v>
      </c>
      <c r="E253" s="4" t="s">
        <v>239</v>
      </c>
      <c r="F253" s="5">
        <v>952</v>
      </c>
      <c r="G253" s="4" t="s">
        <v>116</v>
      </c>
      <c r="H253" s="4" t="s">
        <v>313</v>
      </c>
      <c r="I253" s="4" t="s">
        <v>298</v>
      </c>
      <c r="J253" s="4" t="s">
        <v>220</v>
      </c>
      <c r="K253" s="4" t="s">
        <v>239</v>
      </c>
      <c r="L253" s="4" t="s">
        <v>1</v>
      </c>
      <c r="M253" s="4">
        <v>13536</v>
      </c>
      <c r="N253" s="4" t="s">
        <v>105</v>
      </c>
      <c r="O253" s="4" t="s">
        <v>389</v>
      </c>
      <c r="P253" s="4" t="s">
        <v>214</v>
      </c>
      <c r="Q253" s="4" t="s">
        <v>241</v>
      </c>
      <c r="R253" s="6">
        <v>522.55899999999997</v>
      </c>
      <c r="S253" s="6">
        <v>522.35360000000003</v>
      </c>
      <c r="T253" s="6">
        <v>0.20539999999994099</v>
      </c>
      <c r="U253" s="7">
        <v>408.88246410714402</v>
      </c>
      <c r="V253" s="7">
        <v>408.72174645013803</v>
      </c>
      <c r="W253" s="7">
        <v>0.16071765700635299</v>
      </c>
    </row>
    <row r="254" spans="1:23">
      <c r="A254" s="8" t="s">
        <v>242</v>
      </c>
      <c r="B254" s="4">
        <v>56</v>
      </c>
      <c r="C254" s="4" t="s">
        <v>13</v>
      </c>
      <c r="D254" s="4" t="s">
        <v>219</v>
      </c>
      <c r="E254" s="4" t="s">
        <v>239</v>
      </c>
      <c r="F254" s="5">
        <v>952</v>
      </c>
      <c r="G254" s="4" t="s">
        <v>116</v>
      </c>
      <c r="H254" s="4" t="s">
        <v>313</v>
      </c>
      <c r="I254" s="4" t="s">
        <v>298</v>
      </c>
      <c r="J254" s="4" t="s">
        <v>220</v>
      </c>
      <c r="K254" s="4" t="s">
        <v>239</v>
      </c>
      <c r="L254" s="4" t="s">
        <v>1</v>
      </c>
      <c r="M254" s="4">
        <v>13537</v>
      </c>
      <c r="N254" s="4" t="s">
        <v>106</v>
      </c>
      <c r="O254" s="4" t="s">
        <v>390</v>
      </c>
      <c r="P254" s="4" t="s">
        <v>214</v>
      </c>
      <c r="Q254" s="4" t="s">
        <v>241</v>
      </c>
      <c r="R254" s="6">
        <v>439.815</v>
      </c>
      <c r="S254" s="6">
        <v>439.64229999999998</v>
      </c>
      <c r="T254" s="6">
        <v>0.17270000000002</v>
      </c>
      <c r="U254" s="7">
        <v>344.13844360403999</v>
      </c>
      <c r="V254" s="7">
        <v>344.00331244841698</v>
      </c>
      <c r="W254" s="7">
        <v>0.13513115562321601</v>
      </c>
    </row>
    <row r="255" spans="1:23">
      <c r="A255" s="8" t="s">
        <v>242</v>
      </c>
      <c r="B255" s="4">
        <v>56</v>
      </c>
      <c r="C255" s="4" t="s">
        <v>13</v>
      </c>
      <c r="D255" s="4" t="s">
        <v>219</v>
      </c>
      <c r="E255" s="4" t="s">
        <v>239</v>
      </c>
      <c r="F255" s="5">
        <v>952</v>
      </c>
      <c r="G255" s="4" t="s">
        <v>116</v>
      </c>
      <c r="H255" s="4" t="s">
        <v>313</v>
      </c>
      <c r="I255" s="4" t="s">
        <v>298</v>
      </c>
      <c r="J255" s="4" t="s">
        <v>220</v>
      </c>
      <c r="K255" s="4" t="s">
        <v>239</v>
      </c>
      <c r="L255" s="4" t="s">
        <v>1</v>
      </c>
      <c r="M255" s="4">
        <v>15791</v>
      </c>
      <c r="N255" s="4" t="s">
        <v>107</v>
      </c>
      <c r="O255" s="4" t="s">
        <v>391</v>
      </c>
      <c r="P255" s="4" t="s">
        <v>214</v>
      </c>
      <c r="Q255" s="4" t="s">
        <v>241</v>
      </c>
      <c r="R255" s="6">
        <v>109.991</v>
      </c>
      <c r="S255" s="6">
        <v>109.9474</v>
      </c>
      <c r="T255" s="6">
        <v>4.3599999999997897E-2</v>
      </c>
      <c r="U255" s="7">
        <v>86.063757603656001</v>
      </c>
      <c r="V255" s="7">
        <v>86.029642268478398</v>
      </c>
      <c r="W255" s="7">
        <v>3.4115335177598301E-2</v>
      </c>
    </row>
    <row r="256" spans="1:23">
      <c r="A256" s="8" t="s">
        <v>242</v>
      </c>
      <c r="B256" s="4">
        <v>56</v>
      </c>
      <c r="C256" s="4" t="s">
        <v>13</v>
      </c>
      <c r="D256" s="4" t="s">
        <v>219</v>
      </c>
      <c r="E256" s="4" t="s">
        <v>239</v>
      </c>
      <c r="F256" s="5">
        <v>952</v>
      </c>
      <c r="G256" s="4" t="s">
        <v>116</v>
      </c>
      <c r="H256" s="4" t="s">
        <v>313</v>
      </c>
      <c r="I256" s="4" t="s">
        <v>298</v>
      </c>
      <c r="J256" s="4" t="s">
        <v>220</v>
      </c>
      <c r="K256" s="4" t="s">
        <v>239</v>
      </c>
      <c r="L256" s="4" t="s">
        <v>1</v>
      </c>
      <c r="M256" s="4">
        <v>19865</v>
      </c>
      <c r="N256" s="4" t="s">
        <v>138</v>
      </c>
      <c r="O256" s="4" t="s">
        <v>421</v>
      </c>
      <c r="P256" s="4" t="s">
        <v>214</v>
      </c>
      <c r="Q256" s="4" t="s">
        <v>241</v>
      </c>
      <c r="R256" s="6">
        <v>9.4369999999999994</v>
      </c>
      <c r="S256" s="6">
        <v>9.4336000000000002</v>
      </c>
      <c r="T256" s="6">
        <v>3.3999999999991802E-3</v>
      </c>
      <c r="U256" s="7">
        <v>7.3840921575919998</v>
      </c>
      <c r="V256" s="7">
        <v>7.3814317874175996</v>
      </c>
      <c r="W256" s="7">
        <v>2.66037017439936E-3</v>
      </c>
    </row>
    <row r="257" spans="1:23">
      <c r="A257" s="8" t="s">
        <v>242</v>
      </c>
      <c r="B257" s="4">
        <v>56</v>
      </c>
      <c r="C257" s="4" t="s">
        <v>13</v>
      </c>
      <c r="D257" s="4" t="s">
        <v>219</v>
      </c>
      <c r="E257" s="4" t="s">
        <v>239</v>
      </c>
      <c r="F257" s="5">
        <v>952</v>
      </c>
      <c r="G257" s="4" t="s">
        <v>116</v>
      </c>
      <c r="H257" s="4" t="s">
        <v>313</v>
      </c>
      <c r="I257" s="4" t="s">
        <v>298</v>
      </c>
      <c r="J257" s="4" t="s">
        <v>220</v>
      </c>
      <c r="K257" s="4" t="s">
        <v>239</v>
      </c>
      <c r="L257" s="4" t="s">
        <v>1</v>
      </c>
      <c r="M257" s="4">
        <v>75798</v>
      </c>
      <c r="N257" s="4" t="s">
        <v>139</v>
      </c>
      <c r="O257" s="4" t="s">
        <v>422</v>
      </c>
      <c r="P257" s="4" t="s">
        <v>214</v>
      </c>
      <c r="Q257" s="4" t="s">
        <v>241</v>
      </c>
      <c r="R257" s="6">
        <v>85.197999999999993</v>
      </c>
      <c r="S257" s="6">
        <v>85.1648</v>
      </c>
      <c r="T257" s="6">
        <v>3.31999999999937E-2</v>
      </c>
      <c r="U257" s="7">
        <v>66.664181799567999</v>
      </c>
      <c r="V257" s="7">
        <v>66.638204067276803</v>
      </c>
      <c r="W257" s="7">
        <v>2.5977732291195099E-2</v>
      </c>
    </row>
    <row r="258" spans="1:23">
      <c r="A258" s="8" t="s">
        <v>242</v>
      </c>
      <c r="B258" s="4">
        <v>61</v>
      </c>
      <c r="C258" s="4" t="s">
        <v>14</v>
      </c>
      <c r="D258" s="4" t="s">
        <v>219</v>
      </c>
      <c r="E258" s="4" t="s">
        <v>238</v>
      </c>
      <c r="F258" s="5">
        <v>952</v>
      </c>
      <c r="G258" s="4" t="s">
        <v>116</v>
      </c>
      <c r="H258" s="4" t="s">
        <v>313</v>
      </c>
      <c r="I258" s="4" t="s">
        <v>298</v>
      </c>
      <c r="J258" s="4" t="s">
        <v>220</v>
      </c>
      <c r="K258" s="4" t="s">
        <v>239</v>
      </c>
      <c r="L258" s="4" t="s">
        <v>1</v>
      </c>
      <c r="M258" s="4">
        <v>244</v>
      </c>
      <c r="N258" s="4" t="s">
        <v>58</v>
      </c>
      <c r="O258" s="4" t="s">
        <v>351</v>
      </c>
      <c r="P258" s="4" t="s">
        <v>214</v>
      </c>
      <c r="Q258" s="4" t="s">
        <v>241</v>
      </c>
      <c r="R258" s="6">
        <v>1.5229999999999999</v>
      </c>
      <c r="S258" s="6">
        <v>1.5225</v>
      </c>
      <c r="T258" s="6">
        <v>4.9999999999994504E-4</v>
      </c>
      <c r="U258" s="7">
        <v>1.191689345768</v>
      </c>
      <c r="V258" s="7">
        <v>1.1912981148599999</v>
      </c>
      <c r="W258" s="7">
        <v>3.9123090799995702E-4</v>
      </c>
    </row>
    <row r="259" spans="1:23">
      <c r="A259" s="8" t="s">
        <v>242</v>
      </c>
      <c r="B259" s="4">
        <v>61</v>
      </c>
      <c r="C259" s="4" t="s">
        <v>14</v>
      </c>
      <c r="D259" s="4" t="s">
        <v>219</v>
      </c>
      <c r="E259" s="4" t="s">
        <v>238</v>
      </c>
      <c r="F259" s="5">
        <v>952</v>
      </c>
      <c r="G259" s="4" t="s">
        <v>116</v>
      </c>
      <c r="H259" s="4" t="s">
        <v>313</v>
      </c>
      <c r="I259" s="4" t="s">
        <v>298</v>
      </c>
      <c r="J259" s="4" t="s">
        <v>220</v>
      </c>
      <c r="K259" s="4" t="s">
        <v>239</v>
      </c>
      <c r="L259" s="4" t="s">
        <v>1</v>
      </c>
      <c r="M259" s="4">
        <v>66214</v>
      </c>
      <c r="N259" s="4" t="s">
        <v>15</v>
      </c>
      <c r="O259" s="4" t="s">
        <v>329</v>
      </c>
      <c r="P259" s="4" t="s">
        <v>214</v>
      </c>
      <c r="Q259" s="4" t="s">
        <v>241</v>
      </c>
      <c r="R259" s="6">
        <v>7.931</v>
      </c>
      <c r="S259" s="6">
        <v>7.931</v>
      </c>
      <c r="T259" s="6">
        <v>0</v>
      </c>
      <c r="U259" s="7">
        <v>6.2057046626960002</v>
      </c>
      <c r="V259" s="7">
        <v>6.2057046626960002</v>
      </c>
      <c r="W259" s="7">
        <v>0</v>
      </c>
    </row>
    <row r="260" spans="1:23">
      <c r="A260" s="8" t="s">
        <v>242</v>
      </c>
      <c r="B260" s="4">
        <v>61</v>
      </c>
      <c r="C260" s="4" t="s">
        <v>14</v>
      </c>
      <c r="D260" s="4" t="s">
        <v>219</v>
      </c>
      <c r="E260" s="4" t="s">
        <v>238</v>
      </c>
      <c r="F260" s="5">
        <v>952</v>
      </c>
      <c r="G260" s="4" t="s">
        <v>116</v>
      </c>
      <c r="H260" s="4" t="s">
        <v>313</v>
      </c>
      <c r="I260" s="4" t="s">
        <v>298</v>
      </c>
      <c r="J260" s="4" t="s">
        <v>220</v>
      </c>
      <c r="K260" s="4" t="s">
        <v>239</v>
      </c>
      <c r="L260" s="4" t="s">
        <v>1</v>
      </c>
      <c r="M260" s="4">
        <v>75153</v>
      </c>
      <c r="N260" s="4" t="s">
        <v>140</v>
      </c>
      <c r="O260" s="4" t="s">
        <v>423</v>
      </c>
      <c r="P260" s="4" t="s">
        <v>214</v>
      </c>
      <c r="Q260" s="4" t="s">
        <v>241</v>
      </c>
      <c r="R260" s="6">
        <v>15.478999999999999</v>
      </c>
      <c r="S260" s="6">
        <v>15.478999999999999</v>
      </c>
      <c r="T260" s="6">
        <v>0</v>
      </c>
      <c r="U260" s="7">
        <v>12.111726449863999</v>
      </c>
      <c r="V260" s="7">
        <v>12.111726449863999</v>
      </c>
      <c r="W260" s="7">
        <v>0</v>
      </c>
    </row>
    <row r="261" spans="1:23">
      <c r="A261" s="8" t="s">
        <v>242</v>
      </c>
      <c r="B261" s="4">
        <v>62</v>
      </c>
      <c r="C261" s="4" t="s">
        <v>16</v>
      </c>
      <c r="D261" s="4" t="s">
        <v>219</v>
      </c>
      <c r="E261" s="4" t="s">
        <v>238</v>
      </c>
      <c r="F261" s="5">
        <v>952</v>
      </c>
      <c r="G261" s="4" t="s">
        <v>116</v>
      </c>
      <c r="H261" s="4" t="s">
        <v>313</v>
      </c>
      <c r="I261" s="4" t="s">
        <v>298</v>
      </c>
      <c r="J261" s="4" t="s">
        <v>220</v>
      </c>
      <c r="K261" s="4" t="s">
        <v>239</v>
      </c>
      <c r="L261" s="4" t="s">
        <v>1</v>
      </c>
      <c r="M261" s="4">
        <v>23975</v>
      </c>
      <c r="N261" s="4" t="s">
        <v>65</v>
      </c>
      <c r="O261" s="4" t="s">
        <v>359</v>
      </c>
      <c r="P261" s="4" t="s">
        <v>214</v>
      </c>
      <c r="Q261" s="4" t="s">
        <v>241</v>
      </c>
      <c r="R261" s="6">
        <v>0.21</v>
      </c>
      <c r="S261" s="6">
        <v>0.21</v>
      </c>
      <c r="T261" s="6">
        <v>0</v>
      </c>
      <c r="U261" s="7">
        <v>0.16431698136</v>
      </c>
      <c r="V261" s="7">
        <v>0.16431698136</v>
      </c>
      <c r="W261" s="7">
        <v>0</v>
      </c>
    </row>
    <row r="262" spans="1:23">
      <c r="A262" s="8" t="s">
        <v>242</v>
      </c>
      <c r="B262" s="4">
        <v>62</v>
      </c>
      <c r="C262" s="4" t="s">
        <v>16</v>
      </c>
      <c r="D262" s="4" t="s">
        <v>219</v>
      </c>
      <c r="E262" s="4" t="s">
        <v>238</v>
      </c>
      <c r="F262" s="5">
        <v>952</v>
      </c>
      <c r="G262" s="4" t="s">
        <v>116</v>
      </c>
      <c r="H262" s="4" t="s">
        <v>313</v>
      </c>
      <c r="I262" s="4" t="s">
        <v>298</v>
      </c>
      <c r="J262" s="4" t="s">
        <v>220</v>
      </c>
      <c r="K262" s="4" t="s">
        <v>239</v>
      </c>
      <c r="L262" s="4" t="s">
        <v>1</v>
      </c>
      <c r="M262" s="4">
        <v>66742</v>
      </c>
      <c r="N262" s="4" t="s">
        <v>17</v>
      </c>
      <c r="O262" s="4" t="s">
        <v>330</v>
      </c>
      <c r="P262" s="4" t="s">
        <v>214</v>
      </c>
      <c r="Q262" s="4" t="s">
        <v>241</v>
      </c>
      <c r="R262" s="6">
        <v>0.26400000000000001</v>
      </c>
      <c r="S262" s="6">
        <v>0.26400000000000001</v>
      </c>
      <c r="T262" s="6">
        <v>0</v>
      </c>
      <c r="U262" s="7">
        <v>0.20656991942399999</v>
      </c>
      <c r="V262" s="7">
        <v>0.20656991942399999</v>
      </c>
      <c r="W262" s="7">
        <v>0</v>
      </c>
    </row>
    <row r="263" spans="1:23">
      <c r="A263" s="8" t="s">
        <v>242</v>
      </c>
      <c r="B263" s="4">
        <v>62</v>
      </c>
      <c r="C263" s="4" t="s">
        <v>16</v>
      </c>
      <c r="D263" s="4" t="s">
        <v>219</v>
      </c>
      <c r="E263" s="4" t="s">
        <v>238</v>
      </c>
      <c r="F263" s="5">
        <v>952</v>
      </c>
      <c r="G263" s="4" t="s">
        <v>116</v>
      </c>
      <c r="H263" s="4" t="s">
        <v>313</v>
      </c>
      <c r="I263" s="4" t="s">
        <v>298</v>
      </c>
      <c r="J263" s="4" t="s">
        <v>220</v>
      </c>
      <c r="K263" s="4" t="s">
        <v>239</v>
      </c>
      <c r="L263" s="4" t="s">
        <v>1</v>
      </c>
      <c r="M263" s="4">
        <v>66746</v>
      </c>
      <c r="N263" s="4" t="s">
        <v>18</v>
      </c>
      <c r="O263" s="4" t="s">
        <v>331</v>
      </c>
      <c r="P263" s="4" t="s">
        <v>214</v>
      </c>
      <c r="Q263" s="4" t="s">
        <v>241</v>
      </c>
      <c r="R263" s="6">
        <v>1.4999999999999999E-2</v>
      </c>
      <c r="S263" s="6">
        <v>1.54E-2</v>
      </c>
      <c r="T263" s="6">
        <v>-4.0000000000000099E-4</v>
      </c>
      <c r="U263" s="7">
        <v>1.173692724E-2</v>
      </c>
      <c r="V263" s="7">
        <v>1.20499119664E-2</v>
      </c>
      <c r="W263" s="7">
        <v>-3.1298472640000101E-4</v>
      </c>
    </row>
    <row r="264" spans="1:23">
      <c r="A264" s="8" t="s">
        <v>242</v>
      </c>
      <c r="B264" s="4">
        <v>62</v>
      </c>
      <c r="C264" s="4" t="s">
        <v>16</v>
      </c>
      <c r="D264" s="4" t="s">
        <v>219</v>
      </c>
      <c r="E264" s="4" t="s">
        <v>238</v>
      </c>
      <c r="F264" s="5">
        <v>952</v>
      </c>
      <c r="G264" s="4" t="s">
        <v>116</v>
      </c>
      <c r="H264" s="4" t="s">
        <v>313</v>
      </c>
      <c r="I264" s="4" t="s">
        <v>298</v>
      </c>
      <c r="J264" s="4" t="s">
        <v>220</v>
      </c>
      <c r="K264" s="4" t="s">
        <v>239</v>
      </c>
      <c r="L264" s="4" t="s">
        <v>1</v>
      </c>
      <c r="M264" s="4">
        <v>74631</v>
      </c>
      <c r="N264" s="4" t="s">
        <v>66</v>
      </c>
      <c r="O264" s="4" t="s">
        <v>360</v>
      </c>
      <c r="P264" s="4" t="s">
        <v>214</v>
      </c>
      <c r="Q264" s="4" t="s">
        <v>241</v>
      </c>
      <c r="R264" s="6">
        <v>300</v>
      </c>
      <c r="S264" s="6">
        <v>300</v>
      </c>
      <c r="T264" s="6">
        <v>0</v>
      </c>
      <c r="U264" s="7">
        <v>234.7385448</v>
      </c>
      <c r="V264" s="7">
        <v>234.7385448</v>
      </c>
      <c r="W264" s="7">
        <v>0</v>
      </c>
    </row>
    <row r="265" spans="1:23">
      <c r="A265" s="8" t="s">
        <v>242</v>
      </c>
      <c r="B265" s="4">
        <v>70</v>
      </c>
      <c r="C265" s="4" t="s">
        <v>33</v>
      </c>
      <c r="D265" s="4" t="s">
        <v>219</v>
      </c>
      <c r="E265" s="4" t="s">
        <v>239</v>
      </c>
      <c r="F265" s="5">
        <v>952</v>
      </c>
      <c r="G265" s="4" t="s">
        <v>116</v>
      </c>
      <c r="H265" s="4" t="s">
        <v>313</v>
      </c>
      <c r="I265" s="4" t="s">
        <v>298</v>
      </c>
      <c r="J265" s="4" t="s">
        <v>220</v>
      </c>
      <c r="K265" s="4" t="s">
        <v>239</v>
      </c>
      <c r="L265" s="4" t="s">
        <v>1</v>
      </c>
      <c r="M265" s="4">
        <v>20619</v>
      </c>
      <c r="N265" s="4" t="s">
        <v>87</v>
      </c>
      <c r="O265" s="4" t="s">
        <v>374</v>
      </c>
      <c r="P265" s="4" t="s">
        <v>214</v>
      </c>
      <c r="Q265" s="4" t="s">
        <v>241</v>
      </c>
      <c r="R265" s="6">
        <v>2.3849999999999998</v>
      </c>
      <c r="S265" s="6">
        <v>1.6882999999999999</v>
      </c>
      <c r="T265" s="6">
        <v>0.69669999999999999</v>
      </c>
      <c r="U265" s="7">
        <v>1.8661714311599999</v>
      </c>
      <c r="V265" s="7">
        <v>1.3210302839528001</v>
      </c>
      <c r="W265" s="7">
        <v>0.54514114720719997</v>
      </c>
    </row>
    <row r="266" spans="1:23">
      <c r="A266" s="8" t="s">
        <v>242</v>
      </c>
      <c r="B266" s="4">
        <v>70</v>
      </c>
      <c r="C266" s="4" t="s">
        <v>33</v>
      </c>
      <c r="D266" s="4" t="s">
        <v>219</v>
      </c>
      <c r="E266" s="4" t="s">
        <v>239</v>
      </c>
      <c r="F266" s="5">
        <v>952</v>
      </c>
      <c r="G266" s="4" t="s">
        <v>116</v>
      </c>
      <c r="H266" s="4" t="s">
        <v>313</v>
      </c>
      <c r="I266" s="4" t="s">
        <v>298</v>
      </c>
      <c r="J266" s="4" t="s">
        <v>220</v>
      </c>
      <c r="K266" s="4" t="s">
        <v>239</v>
      </c>
      <c r="L266" s="4" t="s">
        <v>1</v>
      </c>
      <c r="M266" s="4">
        <v>82368</v>
      </c>
      <c r="N266" s="4" t="s">
        <v>87</v>
      </c>
      <c r="O266" s="4" t="s">
        <v>375</v>
      </c>
      <c r="P266" s="4" t="s">
        <v>214</v>
      </c>
      <c r="Q266" s="4" t="s">
        <v>241</v>
      </c>
      <c r="R266" s="6">
        <v>24.670999999999999</v>
      </c>
      <c r="S266" s="6">
        <v>17.465800000000002</v>
      </c>
      <c r="T266" s="6">
        <v>7.2051999999999996</v>
      </c>
      <c r="U266" s="7">
        <v>19.304115462536</v>
      </c>
      <c r="V266" s="7">
        <v>13.666321585892801</v>
      </c>
      <c r="W266" s="7">
        <v>5.6377938766432001</v>
      </c>
    </row>
    <row r="267" spans="1:23">
      <c r="A267" s="8" t="s">
        <v>242</v>
      </c>
      <c r="B267" s="4">
        <v>110</v>
      </c>
      <c r="C267" s="4" t="s">
        <v>23</v>
      </c>
      <c r="D267" s="4" t="s">
        <v>219</v>
      </c>
      <c r="E267" s="4" t="s">
        <v>239</v>
      </c>
      <c r="F267" s="5">
        <v>952</v>
      </c>
      <c r="G267" s="4" t="s">
        <v>116</v>
      </c>
      <c r="H267" s="4" t="s">
        <v>313</v>
      </c>
      <c r="I267" s="4" t="s">
        <v>298</v>
      </c>
      <c r="J267" s="4" t="s">
        <v>220</v>
      </c>
      <c r="K267" s="4" t="s">
        <v>239</v>
      </c>
      <c r="L267" s="4" t="s">
        <v>1</v>
      </c>
      <c r="M267" s="4">
        <v>188</v>
      </c>
      <c r="N267" s="4" t="s">
        <v>141</v>
      </c>
      <c r="O267" s="4" t="s">
        <v>424</v>
      </c>
      <c r="P267" s="4" t="s">
        <v>214</v>
      </c>
      <c r="Q267" s="4" t="s">
        <v>241</v>
      </c>
      <c r="R267" s="6">
        <v>184.38</v>
      </c>
      <c r="S267" s="6">
        <v>184.375</v>
      </c>
      <c r="T267" s="6">
        <v>4.9999999999954499E-3</v>
      </c>
      <c r="U267" s="7">
        <v>144.27030963408001</v>
      </c>
      <c r="V267" s="7">
        <v>144.26639732500001</v>
      </c>
      <c r="W267" s="7">
        <v>3.9123090799964401E-3</v>
      </c>
    </row>
    <row r="268" spans="1:23">
      <c r="A268" s="8" t="s">
        <v>242</v>
      </c>
      <c r="B268" s="4">
        <v>110</v>
      </c>
      <c r="C268" s="4" t="s">
        <v>23</v>
      </c>
      <c r="D268" s="4" t="s">
        <v>219</v>
      </c>
      <c r="E268" s="4" t="s">
        <v>239</v>
      </c>
      <c r="F268" s="5">
        <v>952</v>
      </c>
      <c r="G268" s="4" t="s">
        <v>116</v>
      </c>
      <c r="H268" s="4" t="s">
        <v>313</v>
      </c>
      <c r="I268" s="4" t="s">
        <v>298</v>
      </c>
      <c r="J268" s="4" t="s">
        <v>220</v>
      </c>
      <c r="K268" s="4" t="s">
        <v>239</v>
      </c>
      <c r="L268" s="4" t="s">
        <v>1</v>
      </c>
      <c r="M268" s="4">
        <v>193</v>
      </c>
      <c r="N268" s="4" t="s">
        <v>67</v>
      </c>
      <c r="O268" s="4" t="s">
        <v>361</v>
      </c>
      <c r="P268" s="4" t="s">
        <v>214</v>
      </c>
      <c r="Q268" s="4" t="s">
        <v>241</v>
      </c>
      <c r="R268" s="6">
        <v>229.6</v>
      </c>
      <c r="S268" s="6">
        <v>229.6</v>
      </c>
      <c r="T268" s="6">
        <v>0</v>
      </c>
      <c r="U268" s="7">
        <v>179.6532329536</v>
      </c>
      <c r="V268" s="7">
        <v>179.6532329536</v>
      </c>
      <c r="W268" s="7">
        <v>0</v>
      </c>
    </row>
    <row r="269" spans="1:23">
      <c r="A269" s="8" t="s">
        <v>242</v>
      </c>
      <c r="B269" s="4">
        <v>110</v>
      </c>
      <c r="C269" s="4" t="s">
        <v>23</v>
      </c>
      <c r="D269" s="4" t="s">
        <v>219</v>
      </c>
      <c r="E269" s="4" t="s">
        <v>239</v>
      </c>
      <c r="F269" s="5">
        <v>952</v>
      </c>
      <c r="G269" s="4" t="s">
        <v>116</v>
      </c>
      <c r="H269" s="4" t="s">
        <v>313</v>
      </c>
      <c r="I269" s="4" t="s">
        <v>298</v>
      </c>
      <c r="J269" s="4" t="s">
        <v>220</v>
      </c>
      <c r="K269" s="4" t="s">
        <v>239</v>
      </c>
      <c r="L269" s="4" t="s">
        <v>1</v>
      </c>
      <c r="M269" s="4">
        <v>195</v>
      </c>
      <c r="N269" s="4" t="s">
        <v>142</v>
      </c>
      <c r="O269" s="4" t="s">
        <v>425</v>
      </c>
      <c r="P269" s="4" t="s">
        <v>214</v>
      </c>
      <c r="Q269" s="4" t="s">
        <v>241</v>
      </c>
      <c r="R269" s="6">
        <v>3.34</v>
      </c>
      <c r="S269" s="6">
        <v>3.3403999999999998</v>
      </c>
      <c r="T269" s="6">
        <v>-3.99999999999956E-4</v>
      </c>
      <c r="U269" s="7">
        <v>2.6134224654399998</v>
      </c>
      <c r="V269" s="7">
        <v>2.6137354501663999</v>
      </c>
      <c r="W269" s="7">
        <v>-3.1298472639996501E-4</v>
      </c>
    </row>
    <row r="270" spans="1:23">
      <c r="A270" s="8" t="s">
        <v>242</v>
      </c>
      <c r="B270" s="4">
        <v>110</v>
      </c>
      <c r="C270" s="4" t="s">
        <v>23</v>
      </c>
      <c r="D270" s="4" t="s">
        <v>219</v>
      </c>
      <c r="E270" s="4" t="s">
        <v>239</v>
      </c>
      <c r="F270" s="5">
        <v>952</v>
      </c>
      <c r="G270" s="4" t="s">
        <v>116</v>
      </c>
      <c r="H270" s="4" t="s">
        <v>313</v>
      </c>
      <c r="I270" s="4" t="s">
        <v>298</v>
      </c>
      <c r="J270" s="4" t="s">
        <v>220</v>
      </c>
      <c r="K270" s="4" t="s">
        <v>239</v>
      </c>
      <c r="L270" s="4" t="s">
        <v>1</v>
      </c>
      <c r="M270" s="4">
        <v>1702</v>
      </c>
      <c r="N270" s="4" t="s">
        <v>143</v>
      </c>
      <c r="O270" s="4" t="s">
        <v>426</v>
      </c>
      <c r="P270" s="4" t="s">
        <v>214</v>
      </c>
      <c r="Q270" s="4" t="s">
        <v>241</v>
      </c>
      <c r="R270" s="6">
        <v>303.36799999999999</v>
      </c>
      <c r="S270" s="6">
        <v>300.05340000000001</v>
      </c>
      <c r="T270" s="6">
        <v>3.31459999999998</v>
      </c>
      <c r="U270" s="7">
        <v>237.37387619628799</v>
      </c>
      <c r="V270" s="7">
        <v>234.78032826097399</v>
      </c>
      <c r="W270" s="7">
        <v>2.5935479353135902</v>
      </c>
    </row>
    <row r="271" spans="1:23">
      <c r="A271" s="8" t="s">
        <v>242</v>
      </c>
      <c r="B271" s="4">
        <v>110</v>
      </c>
      <c r="C271" s="4" t="s">
        <v>23</v>
      </c>
      <c r="D271" s="4" t="s">
        <v>219</v>
      </c>
      <c r="E271" s="4" t="s">
        <v>239</v>
      </c>
      <c r="F271" s="5">
        <v>952</v>
      </c>
      <c r="G271" s="4" t="s">
        <v>116</v>
      </c>
      <c r="H271" s="4" t="s">
        <v>313</v>
      </c>
      <c r="I271" s="4" t="s">
        <v>298</v>
      </c>
      <c r="J271" s="4" t="s">
        <v>220</v>
      </c>
      <c r="K271" s="4" t="s">
        <v>239</v>
      </c>
      <c r="L271" s="4" t="s">
        <v>1</v>
      </c>
      <c r="M271" s="4">
        <v>20310</v>
      </c>
      <c r="N271" s="4" t="s">
        <v>144</v>
      </c>
      <c r="O271" s="4" t="s">
        <v>427</v>
      </c>
      <c r="P271" s="4" t="s">
        <v>214</v>
      </c>
      <c r="Q271" s="4" t="s">
        <v>241</v>
      </c>
      <c r="R271" s="6">
        <v>4.2000000000000003E-2</v>
      </c>
      <c r="S271" s="6">
        <v>4.2000000000000003E-2</v>
      </c>
      <c r="T271" s="6">
        <v>0</v>
      </c>
      <c r="U271" s="7">
        <v>3.2863396272000002E-2</v>
      </c>
      <c r="V271" s="7">
        <v>3.2863396272000002E-2</v>
      </c>
      <c r="W271" s="7">
        <v>0</v>
      </c>
    </row>
    <row r="272" spans="1:23">
      <c r="A272" s="8" t="s">
        <v>242</v>
      </c>
      <c r="B272" s="4">
        <v>110</v>
      </c>
      <c r="C272" s="4" t="s">
        <v>23</v>
      </c>
      <c r="D272" s="4" t="s">
        <v>219</v>
      </c>
      <c r="E272" s="4" t="s">
        <v>239</v>
      </c>
      <c r="F272" s="5">
        <v>952</v>
      </c>
      <c r="G272" s="4" t="s">
        <v>116</v>
      </c>
      <c r="H272" s="4" t="s">
        <v>313</v>
      </c>
      <c r="I272" s="4" t="s">
        <v>298</v>
      </c>
      <c r="J272" s="4" t="s">
        <v>220</v>
      </c>
      <c r="K272" s="4" t="s">
        <v>239</v>
      </c>
      <c r="L272" s="4" t="s">
        <v>1</v>
      </c>
      <c r="M272" s="4">
        <v>20394</v>
      </c>
      <c r="N272" s="4" t="s">
        <v>145</v>
      </c>
      <c r="O272" s="4" t="s">
        <v>428</v>
      </c>
      <c r="P272" s="4" t="s">
        <v>214</v>
      </c>
      <c r="Q272" s="4" t="s">
        <v>241</v>
      </c>
      <c r="R272" s="6">
        <v>7.27</v>
      </c>
      <c r="S272" s="6">
        <v>7.2736999999999998</v>
      </c>
      <c r="T272" s="6">
        <v>-3.7000000000002599E-3</v>
      </c>
      <c r="U272" s="7">
        <v>5.6884974023200003</v>
      </c>
      <c r="V272" s="7">
        <v>5.6913925110391999</v>
      </c>
      <c r="W272" s="7">
        <v>-2.8951087192001998E-3</v>
      </c>
    </row>
    <row r="273" spans="1:23">
      <c r="A273" s="8" t="s">
        <v>242</v>
      </c>
      <c r="B273" s="4">
        <v>502</v>
      </c>
      <c r="C273" s="4" t="s">
        <v>26</v>
      </c>
      <c r="D273" s="4" t="s">
        <v>219</v>
      </c>
      <c r="E273" s="4" t="s">
        <v>238</v>
      </c>
      <c r="F273" s="5">
        <v>952</v>
      </c>
      <c r="G273" s="4" t="s">
        <v>116</v>
      </c>
      <c r="H273" s="4" t="s">
        <v>313</v>
      </c>
      <c r="I273" s="4" t="s">
        <v>298</v>
      </c>
      <c r="J273" s="4" t="s">
        <v>220</v>
      </c>
      <c r="K273" s="4" t="s">
        <v>239</v>
      </c>
      <c r="L273" s="4" t="s">
        <v>1</v>
      </c>
      <c r="M273" s="4">
        <v>83791</v>
      </c>
      <c r="N273" s="4" t="s">
        <v>27</v>
      </c>
      <c r="O273" s="4" t="s">
        <v>333</v>
      </c>
      <c r="P273" s="4" t="s">
        <v>214</v>
      </c>
      <c r="Q273" s="4" t="s">
        <v>241</v>
      </c>
      <c r="R273" s="6">
        <v>0</v>
      </c>
      <c r="S273" s="6">
        <v>1.9655</v>
      </c>
      <c r="T273" s="6">
        <v>-1.9655</v>
      </c>
      <c r="U273" s="7">
        <v>0</v>
      </c>
      <c r="V273" s="7">
        <v>1.5379286993479999</v>
      </c>
      <c r="W273" s="7">
        <v>-1.5379286993479999</v>
      </c>
    </row>
    <row r="274" spans="1:23">
      <c r="A274" s="8" t="s">
        <v>242</v>
      </c>
      <c r="B274" s="4">
        <v>2</v>
      </c>
      <c r="C274" s="4" t="s">
        <v>2</v>
      </c>
      <c r="D274" s="4" t="s">
        <v>219</v>
      </c>
      <c r="E274" s="4" t="s">
        <v>238</v>
      </c>
      <c r="F274" s="5">
        <v>955</v>
      </c>
      <c r="G274" s="4" t="s">
        <v>146</v>
      </c>
      <c r="H274" s="4" t="s">
        <v>314</v>
      </c>
      <c r="I274" s="4" t="s">
        <v>299</v>
      </c>
      <c r="J274" s="4" t="s">
        <v>221</v>
      </c>
      <c r="K274" s="4" t="s">
        <v>239</v>
      </c>
      <c r="L274" s="4" t="s">
        <v>147</v>
      </c>
      <c r="M274" s="4">
        <v>942</v>
      </c>
      <c r="N274" s="4" t="s">
        <v>148</v>
      </c>
      <c r="O274" s="4" t="s">
        <v>429</v>
      </c>
      <c r="P274" s="4" t="s">
        <v>213</v>
      </c>
      <c r="Q274" s="4" t="s">
        <v>240</v>
      </c>
      <c r="R274" s="6">
        <v>55.5</v>
      </c>
      <c r="S274" s="6">
        <v>31.24</v>
      </c>
      <c r="T274" s="6">
        <v>24.26</v>
      </c>
      <c r="U274" s="7">
        <v>130.42500000000001</v>
      </c>
      <c r="V274" s="7">
        <v>73.414000000000001</v>
      </c>
      <c r="W274" s="7">
        <v>57.011000000000003</v>
      </c>
    </row>
    <row r="275" spans="1:23">
      <c r="A275" s="8" t="s">
        <v>242</v>
      </c>
      <c r="B275" s="4">
        <v>2</v>
      </c>
      <c r="C275" s="4" t="s">
        <v>2</v>
      </c>
      <c r="D275" s="4" t="s">
        <v>219</v>
      </c>
      <c r="E275" s="4" t="s">
        <v>238</v>
      </c>
      <c r="F275" s="5">
        <v>955</v>
      </c>
      <c r="G275" s="4" t="s">
        <v>146</v>
      </c>
      <c r="H275" s="4" t="s">
        <v>314</v>
      </c>
      <c r="I275" s="4" t="s">
        <v>299</v>
      </c>
      <c r="J275" s="4" t="s">
        <v>221</v>
      </c>
      <c r="K275" s="4" t="s">
        <v>239</v>
      </c>
      <c r="L275" s="4" t="s">
        <v>147</v>
      </c>
      <c r="M275" s="4">
        <v>943</v>
      </c>
      <c r="N275" s="4" t="s">
        <v>149</v>
      </c>
      <c r="O275" s="4" t="s">
        <v>430</v>
      </c>
      <c r="P275" s="4" t="s">
        <v>213</v>
      </c>
      <c r="Q275" s="4" t="s">
        <v>240</v>
      </c>
      <c r="R275" s="6">
        <v>9.23</v>
      </c>
      <c r="S275" s="6">
        <v>9.23</v>
      </c>
      <c r="T275" s="6">
        <v>0</v>
      </c>
      <c r="U275" s="7">
        <v>21.6905</v>
      </c>
      <c r="V275" s="7">
        <v>21.6905</v>
      </c>
      <c r="W275" s="7">
        <v>0</v>
      </c>
    </row>
    <row r="276" spans="1:23">
      <c r="A276" s="8" t="s">
        <v>242</v>
      </c>
      <c r="B276" s="4">
        <v>2</v>
      </c>
      <c r="C276" s="4" t="s">
        <v>2</v>
      </c>
      <c r="D276" s="4" t="s">
        <v>219</v>
      </c>
      <c r="E276" s="4" t="s">
        <v>238</v>
      </c>
      <c r="F276" s="5">
        <v>955</v>
      </c>
      <c r="G276" s="4" t="s">
        <v>146</v>
      </c>
      <c r="H276" s="4" t="s">
        <v>314</v>
      </c>
      <c r="I276" s="4" t="s">
        <v>299</v>
      </c>
      <c r="J276" s="4" t="s">
        <v>221</v>
      </c>
      <c r="K276" s="4" t="s">
        <v>239</v>
      </c>
      <c r="L276" s="4" t="s">
        <v>147</v>
      </c>
      <c r="M276" s="4">
        <v>1068</v>
      </c>
      <c r="N276" s="4" t="s">
        <v>117</v>
      </c>
      <c r="O276" s="4" t="s">
        <v>400</v>
      </c>
      <c r="P276" s="4" t="s">
        <v>214</v>
      </c>
      <c r="Q276" s="4" t="s">
        <v>241</v>
      </c>
      <c r="R276" s="6">
        <v>2.3E-2</v>
      </c>
      <c r="S276" s="6">
        <v>2.2499999999999999E-2</v>
      </c>
      <c r="T276" s="6">
        <v>5.0000000000000001E-4</v>
      </c>
      <c r="U276" s="7">
        <v>5.4050000000000001E-2</v>
      </c>
      <c r="V276" s="7">
        <v>5.2874999999999998E-2</v>
      </c>
      <c r="W276" s="7">
        <v>1.175E-3</v>
      </c>
    </row>
    <row r="277" spans="1:23">
      <c r="A277" s="8" t="s">
        <v>242</v>
      </c>
      <c r="B277" s="4">
        <v>2</v>
      </c>
      <c r="C277" s="4" t="s">
        <v>2</v>
      </c>
      <c r="D277" s="4" t="s">
        <v>219</v>
      </c>
      <c r="E277" s="4" t="s">
        <v>238</v>
      </c>
      <c r="F277" s="5">
        <v>955</v>
      </c>
      <c r="G277" s="4" t="s">
        <v>146</v>
      </c>
      <c r="H277" s="4" t="s">
        <v>314</v>
      </c>
      <c r="I277" s="4" t="s">
        <v>299</v>
      </c>
      <c r="J277" s="4" t="s">
        <v>221</v>
      </c>
      <c r="K277" s="4" t="s">
        <v>239</v>
      </c>
      <c r="L277" s="4" t="s">
        <v>147</v>
      </c>
      <c r="M277" s="4">
        <v>1484</v>
      </c>
      <c r="N277" s="4" t="s">
        <v>150</v>
      </c>
      <c r="O277" s="4" t="s">
        <v>431</v>
      </c>
      <c r="P277" s="4" t="s">
        <v>214</v>
      </c>
      <c r="Q277" s="4" t="s">
        <v>241</v>
      </c>
      <c r="R277" s="6">
        <v>0.25</v>
      </c>
      <c r="S277" s="6">
        <v>0.24959999999999999</v>
      </c>
      <c r="T277" s="6">
        <v>4.0000000000001102E-4</v>
      </c>
      <c r="U277" s="7">
        <v>0.58750000000000002</v>
      </c>
      <c r="V277" s="7">
        <v>0.58655999999999997</v>
      </c>
      <c r="W277" s="7">
        <v>9.4000000000002697E-4</v>
      </c>
    </row>
    <row r="278" spans="1:23">
      <c r="A278" s="8" t="s">
        <v>242</v>
      </c>
      <c r="B278" s="4">
        <v>2</v>
      </c>
      <c r="C278" s="4" t="s">
        <v>2</v>
      </c>
      <c r="D278" s="4" t="s">
        <v>219</v>
      </c>
      <c r="E278" s="4" t="s">
        <v>238</v>
      </c>
      <c r="F278" s="5">
        <v>955</v>
      </c>
      <c r="G278" s="4" t="s">
        <v>146</v>
      </c>
      <c r="H278" s="4" t="s">
        <v>314</v>
      </c>
      <c r="I278" s="4" t="s">
        <v>299</v>
      </c>
      <c r="J278" s="4" t="s">
        <v>221</v>
      </c>
      <c r="K278" s="4" t="s">
        <v>239</v>
      </c>
      <c r="L278" s="4" t="s">
        <v>147</v>
      </c>
      <c r="M278" s="4">
        <v>1741</v>
      </c>
      <c r="N278" s="4" t="s">
        <v>151</v>
      </c>
      <c r="O278" s="4" t="s">
        <v>432</v>
      </c>
      <c r="P278" s="4" t="s">
        <v>214</v>
      </c>
      <c r="Q278" s="4" t="s">
        <v>241</v>
      </c>
      <c r="R278" s="6">
        <v>0.22</v>
      </c>
      <c r="S278" s="6">
        <v>0.22</v>
      </c>
      <c r="T278" s="6">
        <v>0</v>
      </c>
      <c r="U278" s="7">
        <v>0.51700000000000002</v>
      </c>
      <c r="V278" s="7">
        <v>0.51700000000000002</v>
      </c>
      <c r="W278" s="7">
        <v>0</v>
      </c>
    </row>
    <row r="279" spans="1:23">
      <c r="A279" s="8" t="s">
        <v>242</v>
      </c>
      <c r="B279" s="4">
        <v>2</v>
      </c>
      <c r="C279" s="4" t="s">
        <v>2</v>
      </c>
      <c r="D279" s="4" t="s">
        <v>219</v>
      </c>
      <c r="E279" s="4" t="s">
        <v>238</v>
      </c>
      <c r="F279" s="5">
        <v>955</v>
      </c>
      <c r="G279" s="4" t="s">
        <v>146</v>
      </c>
      <c r="H279" s="4" t="s">
        <v>314</v>
      </c>
      <c r="I279" s="4" t="s">
        <v>299</v>
      </c>
      <c r="J279" s="4" t="s">
        <v>221</v>
      </c>
      <c r="K279" s="4" t="s">
        <v>239</v>
      </c>
      <c r="L279" s="4" t="s">
        <v>147</v>
      </c>
      <c r="M279" s="4">
        <v>11328</v>
      </c>
      <c r="N279" s="4" t="s">
        <v>152</v>
      </c>
      <c r="O279" s="4" t="s">
        <v>433</v>
      </c>
      <c r="P279" s="4" t="s">
        <v>214</v>
      </c>
      <c r="Q279" s="4" t="s">
        <v>241</v>
      </c>
      <c r="R279" s="6">
        <v>0.29099999999999998</v>
      </c>
      <c r="S279" s="6">
        <v>0.2908</v>
      </c>
      <c r="T279" s="6">
        <v>1.99999999999978E-4</v>
      </c>
      <c r="U279" s="7">
        <v>0.68384999999999996</v>
      </c>
      <c r="V279" s="7">
        <v>0.68337999999999999</v>
      </c>
      <c r="W279" s="7">
        <v>4.69999999999948E-4</v>
      </c>
    </row>
    <row r="280" spans="1:23">
      <c r="A280" s="8" t="s">
        <v>242</v>
      </c>
      <c r="B280" s="4">
        <v>2</v>
      </c>
      <c r="C280" s="4" t="s">
        <v>2</v>
      </c>
      <c r="D280" s="4" t="s">
        <v>219</v>
      </c>
      <c r="E280" s="4" t="s">
        <v>238</v>
      </c>
      <c r="F280" s="5">
        <v>955</v>
      </c>
      <c r="G280" s="4" t="s">
        <v>146</v>
      </c>
      <c r="H280" s="4" t="s">
        <v>314</v>
      </c>
      <c r="I280" s="4" t="s">
        <v>299</v>
      </c>
      <c r="J280" s="4" t="s">
        <v>221</v>
      </c>
      <c r="K280" s="4" t="s">
        <v>239</v>
      </c>
      <c r="L280" s="4" t="s">
        <v>147</v>
      </c>
      <c r="M280" s="4">
        <v>20135</v>
      </c>
      <c r="N280" s="4" t="s">
        <v>118</v>
      </c>
      <c r="O280" s="4" t="s">
        <v>401</v>
      </c>
      <c r="P280" s="4" t="s">
        <v>214</v>
      </c>
      <c r="Q280" s="4" t="s">
        <v>241</v>
      </c>
      <c r="R280" s="6">
        <v>29.257000000000001</v>
      </c>
      <c r="S280" s="6">
        <v>29.257200000000001</v>
      </c>
      <c r="T280" s="6">
        <v>-1.9999999999953399E-4</v>
      </c>
      <c r="U280" s="7">
        <v>68.753950000000003</v>
      </c>
      <c r="V280" s="7">
        <v>68.754419999999996</v>
      </c>
      <c r="W280" s="7">
        <v>-4.69999999998905E-4</v>
      </c>
    </row>
    <row r="281" spans="1:23">
      <c r="A281" s="8" t="s">
        <v>242</v>
      </c>
      <c r="B281" s="4">
        <v>2</v>
      </c>
      <c r="C281" s="4" t="s">
        <v>2</v>
      </c>
      <c r="D281" s="4" t="s">
        <v>219</v>
      </c>
      <c r="E281" s="4" t="s">
        <v>238</v>
      </c>
      <c r="F281" s="5">
        <v>955</v>
      </c>
      <c r="G281" s="4" t="s">
        <v>146</v>
      </c>
      <c r="H281" s="4" t="s">
        <v>314</v>
      </c>
      <c r="I281" s="4" t="s">
        <v>299</v>
      </c>
      <c r="J281" s="4" t="s">
        <v>221</v>
      </c>
      <c r="K281" s="4" t="s">
        <v>239</v>
      </c>
      <c r="L281" s="4" t="s">
        <v>147</v>
      </c>
      <c r="M281" s="4">
        <v>30325</v>
      </c>
      <c r="N281" s="4" t="s">
        <v>119</v>
      </c>
      <c r="O281" s="4" t="s">
        <v>402</v>
      </c>
      <c r="P281" s="4" t="s">
        <v>214</v>
      </c>
      <c r="Q281" s="4" t="s">
        <v>241</v>
      </c>
      <c r="R281" s="6">
        <v>210.554</v>
      </c>
      <c r="S281" s="6">
        <v>210.5608</v>
      </c>
      <c r="T281" s="6">
        <v>-6.7999999999983603E-3</v>
      </c>
      <c r="U281" s="7">
        <v>494.80189999999999</v>
      </c>
      <c r="V281" s="7">
        <v>494.81788</v>
      </c>
      <c r="W281" s="7">
        <v>-1.5979999999996199E-2</v>
      </c>
    </row>
    <row r="282" spans="1:23">
      <c r="A282" s="8" t="s">
        <v>242</v>
      </c>
      <c r="B282" s="4">
        <v>2</v>
      </c>
      <c r="C282" s="4" t="s">
        <v>2</v>
      </c>
      <c r="D282" s="4" t="s">
        <v>219</v>
      </c>
      <c r="E282" s="4" t="s">
        <v>238</v>
      </c>
      <c r="F282" s="5">
        <v>955</v>
      </c>
      <c r="G282" s="4" t="s">
        <v>146</v>
      </c>
      <c r="H282" s="4" t="s">
        <v>314</v>
      </c>
      <c r="I282" s="4" t="s">
        <v>299</v>
      </c>
      <c r="J282" s="4" t="s">
        <v>221</v>
      </c>
      <c r="K282" s="4" t="s">
        <v>239</v>
      </c>
      <c r="L282" s="4" t="s">
        <v>147</v>
      </c>
      <c r="M282" s="4">
        <v>94880</v>
      </c>
      <c r="N282" s="4" t="s">
        <v>153</v>
      </c>
      <c r="O282" s="4" t="s">
        <v>434</v>
      </c>
      <c r="P282" s="4" t="s">
        <v>214</v>
      </c>
      <c r="Q282" s="4" t="s">
        <v>241</v>
      </c>
      <c r="R282" s="6">
        <v>0.435</v>
      </c>
      <c r="S282" s="6">
        <v>0.435</v>
      </c>
      <c r="T282" s="6">
        <v>0</v>
      </c>
      <c r="U282" s="7">
        <v>1.0222500000000001</v>
      </c>
      <c r="V282" s="7">
        <v>1.0222500000000001</v>
      </c>
      <c r="W282" s="7">
        <v>0</v>
      </c>
    </row>
    <row r="283" spans="1:23">
      <c r="A283" s="8" t="s">
        <v>242</v>
      </c>
      <c r="B283" s="4">
        <v>16</v>
      </c>
      <c r="C283" s="4" t="s">
        <v>4</v>
      </c>
      <c r="D283" s="4" t="s">
        <v>219</v>
      </c>
      <c r="E283" s="4" t="s">
        <v>239</v>
      </c>
      <c r="F283" s="5">
        <v>955</v>
      </c>
      <c r="G283" s="4" t="s">
        <v>146</v>
      </c>
      <c r="H283" s="4" t="s">
        <v>314</v>
      </c>
      <c r="I283" s="4" t="s">
        <v>299</v>
      </c>
      <c r="J283" s="4" t="s">
        <v>221</v>
      </c>
      <c r="K283" s="4" t="s">
        <v>239</v>
      </c>
      <c r="L283" s="4" t="s">
        <v>147</v>
      </c>
      <c r="M283" s="4">
        <v>153</v>
      </c>
      <c r="N283" s="4" t="s">
        <v>120</v>
      </c>
      <c r="O283" s="4" t="s">
        <v>403</v>
      </c>
      <c r="P283" s="4" t="s">
        <v>214</v>
      </c>
      <c r="Q283" s="4" t="s">
        <v>241</v>
      </c>
      <c r="R283" s="6">
        <v>6.0000000000000001E-3</v>
      </c>
      <c r="S283" s="6">
        <v>1.4500000000000001E-2</v>
      </c>
      <c r="T283" s="6">
        <v>-8.5000000000000006E-3</v>
      </c>
      <c r="U283" s="7">
        <v>1.41E-2</v>
      </c>
      <c r="V283" s="7">
        <v>3.4075000000000001E-2</v>
      </c>
      <c r="W283" s="7">
        <v>-1.9975E-2</v>
      </c>
    </row>
    <row r="284" spans="1:23">
      <c r="A284" s="8" t="s">
        <v>242</v>
      </c>
      <c r="B284" s="4">
        <v>16</v>
      </c>
      <c r="C284" s="4" t="s">
        <v>4</v>
      </c>
      <c r="D284" s="4" t="s">
        <v>219</v>
      </c>
      <c r="E284" s="4" t="s">
        <v>239</v>
      </c>
      <c r="F284" s="5">
        <v>955</v>
      </c>
      <c r="G284" s="4" t="s">
        <v>146</v>
      </c>
      <c r="H284" s="4" t="s">
        <v>314</v>
      </c>
      <c r="I284" s="4" t="s">
        <v>299</v>
      </c>
      <c r="J284" s="4" t="s">
        <v>221</v>
      </c>
      <c r="K284" s="4" t="s">
        <v>239</v>
      </c>
      <c r="L284" s="4" t="s">
        <v>147</v>
      </c>
      <c r="M284" s="4">
        <v>241</v>
      </c>
      <c r="N284" s="4" t="s">
        <v>154</v>
      </c>
      <c r="O284" s="4" t="s">
        <v>435</v>
      </c>
      <c r="P284" s="4" t="s">
        <v>214</v>
      </c>
      <c r="Q284" s="4" t="s">
        <v>241</v>
      </c>
      <c r="R284" s="6">
        <v>2.1150000000000002</v>
      </c>
      <c r="S284" s="6">
        <v>4.9292999999999996</v>
      </c>
      <c r="T284" s="6">
        <v>-2.8142999999999998</v>
      </c>
      <c r="U284" s="7">
        <v>4.9702500000000001</v>
      </c>
      <c r="V284" s="7">
        <v>11.583855</v>
      </c>
      <c r="W284" s="7">
        <v>-6.6136049999999997</v>
      </c>
    </row>
    <row r="285" spans="1:23">
      <c r="A285" s="8" t="s">
        <v>242</v>
      </c>
      <c r="B285" s="4">
        <v>16</v>
      </c>
      <c r="C285" s="4" t="s">
        <v>4</v>
      </c>
      <c r="D285" s="4" t="s">
        <v>219</v>
      </c>
      <c r="E285" s="4" t="s">
        <v>239</v>
      </c>
      <c r="F285" s="5">
        <v>955</v>
      </c>
      <c r="G285" s="4" t="s">
        <v>146</v>
      </c>
      <c r="H285" s="4" t="s">
        <v>314</v>
      </c>
      <c r="I285" s="4" t="s">
        <v>299</v>
      </c>
      <c r="J285" s="4" t="s">
        <v>221</v>
      </c>
      <c r="K285" s="4" t="s">
        <v>239</v>
      </c>
      <c r="L285" s="4" t="s">
        <v>147</v>
      </c>
      <c r="M285" s="4">
        <v>528</v>
      </c>
      <c r="N285" s="4" t="s">
        <v>94</v>
      </c>
      <c r="O285" s="4" t="s">
        <v>377</v>
      </c>
      <c r="P285" s="4" t="s">
        <v>214</v>
      </c>
      <c r="Q285" s="4" t="s">
        <v>241</v>
      </c>
      <c r="R285" s="6">
        <v>0.82</v>
      </c>
      <c r="S285" s="6">
        <v>1.9106000000000001</v>
      </c>
      <c r="T285" s="6">
        <v>-1.0906</v>
      </c>
      <c r="U285" s="7">
        <v>1.927</v>
      </c>
      <c r="V285" s="7">
        <v>4.4899100000000001</v>
      </c>
      <c r="W285" s="7">
        <v>-2.56291</v>
      </c>
    </row>
    <row r="286" spans="1:23">
      <c r="A286" s="8" t="s">
        <v>242</v>
      </c>
      <c r="B286" s="4">
        <v>16</v>
      </c>
      <c r="C286" s="4" t="s">
        <v>4</v>
      </c>
      <c r="D286" s="4" t="s">
        <v>219</v>
      </c>
      <c r="E286" s="4" t="s">
        <v>239</v>
      </c>
      <c r="F286" s="5">
        <v>955</v>
      </c>
      <c r="G286" s="4" t="s">
        <v>146</v>
      </c>
      <c r="H286" s="4" t="s">
        <v>314</v>
      </c>
      <c r="I286" s="4" t="s">
        <v>299</v>
      </c>
      <c r="J286" s="4" t="s">
        <v>221</v>
      </c>
      <c r="K286" s="4" t="s">
        <v>239</v>
      </c>
      <c r="L286" s="4" t="s">
        <v>147</v>
      </c>
      <c r="M286" s="4">
        <v>572</v>
      </c>
      <c r="N286" s="4" t="s">
        <v>40</v>
      </c>
      <c r="O286" s="4" t="s">
        <v>334</v>
      </c>
      <c r="P286" s="4" t="s">
        <v>214</v>
      </c>
      <c r="Q286" s="4" t="s">
        <v>241</v>
      </c>
      <c r="R286" s="6">
        <v>8.2579999999999991</v>
      </c>
      <c r="S286" s="6">
        <v>19.2423</v>
      </c>
      <c r="T286" s="6">
        <v>-10.984299999999999</v>
      </c>
      <c r="U286" s="7">
        <v>19.406300000000002</v>
      </c>
      <c r="V286" s="7">
        <v>45.219405000000002</v>
      </c>
      <c r="W286" s="7">
        <v>-25.813105</v>
      </c>
    </row>
    <row r="287" spans="1:23">
      <c r="A287" s="8" t="s">
        <v>242</v>
      </c>
      <c r="B287" s="4">
        <v>16</v>
      </c>
      <c r="C287" s="4" t="s">
        <v>4</v>
      </c>
      <c r="D287" s="4" t="s">
        <v>219</v>
      </c>
      <c r="E287" s="4" t="s">
        <v>239</v>
      </c>
      <c r="F287" s="5">
        <v>955</v>
      </c>
      <c r="G287" s="4" t="s">
        <v>146</v>
      </c>
      <c r="H287" s="4" t="s">
        <v>314</v>
      </c>
      <c r="I287" s="4" t="s">
        <v>299</v>
      </c>
      <c r="J287" s="4" t="s">
        <v>221</v>
      </c>
      <c r="K287" s="4" t="s">
        <v>239</v>
      </c>
      <c r="L287" s="4" t="s">
        <v>147</v>
      </c>
      <c r="M287" s="4">
        <v>613</v>
      </c>
      <c r="N287" s="4" t="s">
        <v>41</v>
      </c>
      <c r="O287" s="4" t="s">
        <v>335</v>
      </c>
      <c r="P287" s="4" t="s">
        <v>214</v>
      </c>
      <c r="Q287" s="4" t="s">
        <v>241</v>
      </c>
      <c r="R287" s="6">
        <v>3.6560000000000001</v>
      </c>
      <c r="S287" s="6">
        <v>8.5214999999999996</v>
      </c>
      <c r="T287" s="6">
        <v>-4.8654999999999999</v>
      </c>
      <c r="U287" s="7">
        <v>8.5915999999999997</v>
      </c>
      <c r="V287" s="7">
        <v>20.025524999999998</v>
      </c>
      <c r="W287" s="7">
        <v>-11.433925</v>
      </c>
    </row>
    <row r="288" spans="1:23">
      <c r="A288" s="8" t="s">
        <v>242</v>
      </c>
      <c r="B288" s="4">
        <v>16</v>
      </c>
      <c r="C288" s="4" t="s">
        <v>4</v>
      </c>
      <c r="D288" s="4" t="s">
        <v>219</v>
      </c>
      <c r="E288" s="4" t="s">
        <v>239</v>
      </c>
      <c r="F288" s="5">
        <v>955</v>
      </c>
      <c r="G288" s="4" t="s">
        <v>146</v>
      </c>
      <c r="H288" s="4" t="s">
        <v>314</v>
      </c>
      <c r="I288" s="4" t="s">
        <v>299</v>
      </c>
      <c r="J288" s="4" t="s">
        <v>221</v>
      </c>
      <c r="K288" s="4" t="s">
        <v>239</v>
      </c>
      <c r="L288" s="4" t="s">
        <v>147</v>
      </c>
      <c r="M288" s="4">
        <v>614</v>
      </c>
      <c r="N288" s="4" t="s">
        <v>42</v>
      </c>
      <c r="O288" s="4" t="s">
        <v>336</v>
      </c>
      <c r="P288" s="4" t="s">
        <v>214</v>
      </c>
      <c r="Q288" s="4" t="s">
        <v>241</v>
      </c>
      <c r="R288" s="6">
        <v>2.319</v>
      </c>
      <c r="S288" s="6">
        <v>5.4050000000000002</v>
      </c>
      <c r="T288" s="6">
        <v>-3.0859999999999999</v>
      </c>
      <c r="U288" s="7">
        <v>5.4496500000000001</v>
      </c>
      <c r="V288" s="7">
        <v>12.701750000000001</v>
      </c>
      <c r="W288" s="7">
        <v>-7.2521000000000004</v>
      </c>
    </row>
    <row r="289" spans="1:23">
      <c r="A289" s="8" t="s">
        <v>242</v>
      </c>
      <c r="B289" s="4">
        <v>16</v>
      </c>
      <c r="C289" s="4" t="s">
        <v>4</v>
      </c>
      <c r="D289" s="4" t="s">
        <v>219</v>
      </c>
      <c r="E289" s="4" t="s">
        <v>239</v>
      </c>
      <c r="F289" s="5">
        <v>955</v>
      </c>
      <c r="G289" s="4" t="s">
        <v>146</v>
      </c>
      <c r="H289" s="4" t="s">
        <v>314</v>
      </c>
      <c r="I289" s="4" t="s">
        <v>299</v>
      </c>
      <c r="J289" s="4" t="s">
        <v>221</v>
      </c>
      <c r="K289" s="4" t="s">
        <v>239</v>
      </c>
      <c r="L289" s="4" t="s">
        <v>147</v>
      </c>
      <c r="M289" s="4">
        <v>619</v>
      </c>
      <c r="N289" s="4" t="s">
        <v>95</v>
      </c>
      <c r="O289" s="4" t="s">
        <v>378</v>
      </c>
      <c r="P289" s="4" t="s">
        <v>214</v>
      </c>
      <c r="Q289" s="4" t="s">
        <v>241</v>
      </c>
      <c r="R289" s="6">
        <v>0.55800000000000005</v>
      </c>
      <c r="S289" s="6">
        <v>1.3007</v>
      </c>
      <c r="T289" s="6">
        <v>-0.74270000000000003</v>
      </c>
      <c r="U289" s="7">
        <v>1.3112999999999999</v>
      </c>
      <c r="V289" s="7">
        <v>3.0566450000000001</v>
      </c>
      <c r="W289" s="7">
        <v>-1.7453449999999999</v>
      </c>
    </row>
    <row r="290" spans="1:23">
      <c r="A290" s="8" t="s">
        <v>242</v>
      </c>
      <c r="B290" s="4">
        <v>16</v>
      </c>
      <c r="C290" s="4" t="s">
        <v>4</v>
      </c>
      <c r="D290" s="4" t="s">
        <v>219</v>
      </c>
      <c r="E290" s="4" t="s">
        <v>239</v>
      </c>
      <c r="F290" s="5">
        <v>955</v>
      </c>
      <c r="G290" s="4" t="s">
        <v>146</v>
      </c>
      <c r="H290" s="4" t="s">
        <v>314</v>
      </c>
      <c r="I290" s="4" t="s">
        <v>299</v>
      </c>
      <c r="J290" s="4" t="s">
        <v>221</v>
      </c>
      <c r="K290" s="4" t="s">
        <v>239</v>
      </c>
      <c r="L290" s="4" t="s">
        <v>147</v>
      </c>
      <c r="M290" s="4">
        <v>942</v>
      </c>
      <c r="N290" s="4" t="s">
        <v>148</v>
      </c>
      <c r="O290" s="4" t="s">
        <v>429</v>
      </c>
      <c r="P290" s="4" t="s">
        <v>213</v>
      </c>
      <c r="Q290" s="4" t="s">
        <v>240</v>
      </c>
      <c r="R290" s="6">
        <v>115.71</v>
      </c>
      <c r="S290" s="6">
        <v>115.71</v>
      </c>
      <c r="T290" s="6">
        <v>0</v>
      </c>
      <c r="U290" s="7">
        <v>271.91849999999999</v>
      </c>
      <c r="V290" s="7">
        <v>271.91849999999999</v>
      </c>
      <c r="W290" s="7">
        <v>0</v>
      </c>
    </row>
    <row r="291" spans="1:23">
      <c r="A291" s="8" t="s">
        <v>242</v>
      </c>
      <c r="B291" s="4">
        <v>16</v>
      </c>
      <c r="C291" s="4" t="s">
        <v>4</v>
      </c>
      <c r="D291" s="4" t="s">
        <v>219</v>
      </c>
      <c r="E291" s="4" t="s">
        <v>239</v>
      </c>
      <c r="F291" s="5">
        <v>955</v>
      </c>
      <c r="G291" s="4" t="s">
        <v>146</v>
      </c>
      <c r="H291" s="4" t="s">
        <v>314</v>
      </c>
      <c r="I291" s="4" t="s">
        <v>299</v>
      </c>
      <c r="J291" s="4" t="s">
        <v>221</v>
      </c>
      <c r="K291" s="4" t="s">
        <v>239</v>
      </c>
      <c r="L291" s="4" t="s">
        <v>147</v>
      </c>
      <c r="M291" s="4">
        <v>943</v>
      </c>
      <c r="N291" s="4" t="s">
        <v>149</v>
      </c>
      <c r="O291" s="4" t="s">
        <v>430</v>
      </c>
      <c r="P291" s="4" t="s">
        <v>213</v>
      </c>
      <c r="Q291" s="4" t="s">
        <v>240</v>
      </c>
      <c r="R291" s="6">
        <v>38.31</v>
      </c>
      <c r="S291" s="6">
        <v>38.31</v>
      </c>
      <c r="T291" s="6">
        <v>0</v>
      </c>
      <c r="U291" s="7">
        <v>90.028499999999994</v>
      </c>
      <c r="V291" s="7">
        <v>90.028499999999994</v>
      </c>
      <c r="W291" s="7">
        <v>0</v>
      </c>
    </row>
    <row r="292" spans="1:23">
      <c r="A292" s="8" t="s">
        <v>242</v>
      </c>
      <c r="B292" s="4">
        <v>16</v>
      </c>
      <c r="C292" s="4" t="s">
        <v>4</v>
      </c>
      <c r="D292" s="4" t="s">
        <v>219</v>
      </c>
      <c r="E292" s="4" t="s">
        <v>239</v>
      </c>
      <c r="F292" s="5">
        <v>955</v>
      </c>
      <c r="G292" s="4" t="s">
        <v>146</v>
      </c>
      <c r="H292" s="4" t="s">
        <v>314</v>
      </c>
      <c r="I292" s="4" t="s">
        <v>299</v>
      </c>
      <c r="J292" s="4" t="s">
        <v>221</v>
      </c>
      <c r="K292" s="4" t="s">
        <v>239</v>
      </c>
      <c r="L292" s="4" t="s">
        <v>147</v>
      </c>
      <c r="M292" s="4">
        <v>944</v>
      </c>
      <c r="N292" s="4" t="s">
        <v>3</v>
      </c>
      <c r="O292" s="4" t="s">
        <v>326</v>
      </c>
      <c r="P292" s="4" t="s">
        <v>213</v>
      </c>
      <c r="Q292" s="4" t="s">
        <v>240</v>
      </c>
      <c r="R292" s="6">
        <v>0</v>
      </c>
      <c r="S292" s="6">
        <v>40.5</v>
      </c>
      <c r="T292" s="6">
        <v>-40.5</v>
      </c>
      <c r="U292" s="7">
        <v>0</v>
      </c>
      <c r="V292" s="7">
        <v>95.174999999999997</v>
      </c>
      <c r="W292" s="7">
        <v>-95.174999999999997</v>
      </c>
    </row>
    <row r="293" spans="1:23">
      <c r="A293" s="8" t="s">
        <v>242</v>
      </c>
      <c r="B293" s="4">
        <v>16</v>
      </c>
      <c r="C293" s="4" t="s">
        <v>4</v>
      </c>
      <c r="D293" s="4" t="s">
        <v>219</v>
      </c>
      <c r="E293" s="4" t="s">
        <v>239</v>
      </c>
      <c r="F293" s="5">
        <v>955</v>
      </c>
      <c r="G293" s="4" t="s">
        <v>146</v>
      </c>
      <c r="H293" s="4" t="s">
        <v>314</v>
      </c>
      <c r="I293" s="4" t="s">
        <v>299</v>
      </c>
      <c r="J293" s="4" t="s">
        <v>221</v>
      </c>
      <c r="K293" s="4" t="s">
        <v>239</v>
      </c>
      <c r="L293" s="4" t="s">
        <v>147</v>
      </c>
      <c r="M293" s="4">
        <v>1015</v>
      </c>
      <c r="N293" s="4" t="s">
        <v>96</v>
      </c>
      <c r="O293" s="4" t="s">
        <v>379</v>
      </c>
      <c r="P293" s="4" t="s">
        <v>214</v>
      </c>
      <c r="Q293" s="4" t="s">
        <v>241</v>
      </c>
      <c r="R293" s="6">
        <v>0.71499999999999997</v>
      </c>
      <c r="S293" s="6">
        <v>1.6662999999999999</v>
      </c>
      <c r="T293" s="6">
        <v>-0.95130000000000003</v>
      </c>
      <c r="U293" s="7">
        <v>1.68025</v>
      </c>
      <c r="V293" s="7">
        <v>3.9158050000000002</v>
      </c>
      <c r="W293" s="7">
        <v>-2.2355550000000002</v>
      </c>
    </row>
    <row r="294" spans="1:23">
      <c r="A294" s="8" t="s">
        <v>242</v>
      </c>
      <c r="B294" s="4">
        <v>16</v>
      </c>
      <c r="C294" s="4" t="s">
        <v>4</v>
      </c>
      <c r="D294" s="4" t="s">
        <v>219</v>
      </c>
      <c r="E294" s="4" t="s">
        <v>239</v>
      </c>
      <c r="F294" s="5">
        <v>955</v>
      </c>
      <c r="G294" s="4" t="s">
        <v>146</v>
      </c>
      <c r="H294" s="4" t="s">
        <v>314</v>
      </c>
      <c r="I294" s="4" t="s">
        <v>299</v>
      </c>
      <c r="J294" s="4" t="s">
        <v>221</v>
      </c>
      <c r="K294" s="4" t="s">
        <v>239</v>
      </c>
      <c r="L294" s="4" t="s">
        <v>147</v>
      </c>
      <c r="M294" s="4">
        <v>8804</v>
      </c>
      <c r="N294" s="4" t="s">
        <v>43</v>
      </c>
      <c r="O294" s="4" t="s">
        <v>337</v>
      </c>
      <c r="P294" s="4" t="s">
        <v>214</v>
      </c>
      <c r="Q294" s="4" t="s">
        <v>241</v>
      </c>
      <c r="R294" s="6">
        <v>2.2429999999999999</v>
      </c>
      <c r="S294" s="6">
        <v>5.2267000000000001</v>
      </c>
      <c r="T294" s="6">
        <v>-2.9836999999999998</v>
      </c>
      <c r="U294" s="7">
        <v>5.2710499999999998</v>
      </c>
      <c r="V294" s="7">
        <v>12.282745</v>
      </c>
      <c r="W294" s="7">
        <v>-7.0116949999999996</v>
      </c>
    </row>
    <row r="295" spans="1:23">
      <c r="A295" s="8" t="s">
        <v>242</v>
      </c>
      <c r="B295" s="4">
        <v>16</v>
      </c>
      <c r="C295" s="4" t="s">
        <v>4</v>
      </c>
      <c r="D295" s="4" t="s">
        <v>219</v>
      </c>
      <c r="E295" s="4" t="s">
        <v>239</v>
      </c>
      <c r="F295" s="5">
        <v>955</v>
      </c>
      <c r="G295" s="4" t="s">
        <v>146</v>
      </c>
      <c r="H295" s="4" t="s">
        <v>314</v>
      </c>
      <c r="I295" s="4" t="s">
        <v>299</v>
      </c>
      <c r="J295" s="4" t="s">
        <v>221</v>
      </c>
      <c r="K295" s="4" t="s">
        <v>239</v>
      </c>
      <c r="L295" s="4" t="s">
        <v>147</v>
      </c>
      <c r="M295" s="4">
        <v>8991</v>
      </c>
      <c r="N295" s="4" t="s">
        <v>97</v>
      </c>
      <c r="O295" s="4" t="s">
        <v>380</v>
      </c>
      <c r="P295" s="4" t="s">
        <v>214</v>
      </c>
      <c r="Q295" s="4" t="s">
        <v>241</v>
      </c>
      <c r="R295" s="6">
        <v>0.7</v>
      </c>
      <c r="S295" s="6">
        <v>1.6307</v>
      </c>
      <c r="T295" s="6">
        <v>-0.93069999999999997</v>
      </c>
      <c r="U295" s="7">
        <v>1.645</v>
      </c>
      <c r="V295" s="7">
        <v>3.8321450000000001</v>
      </c>
      <c r="W295" s="7">
        <v>-2.1871450000000001</v>
      </c>
    </row>
    <row r="296" spans="1:23">
      <c r="A296" s="8" t="s">
        <v>242</v>
      </c>
      <c r="B296" s="4">
        <v>16</v>
      </c>
      <c r="C296" s="4" t="s">
        <v>4</v>
      </c>
      <c r="D296" s="4" t="s">
        <v>219</v>
      </c>
      <c r="E296" s="4" t="s">
        <v>239</v>
      </c>
      <c r="F296" s="5">
        <v>955</v>
      </c>
      <c r="G296" s="4" t="s">
        <v>146</v>
      </c>
      <c r="H296" s="4" t="s">
        <v>314</v>
      </c>
      <c r="I296" s="4" t="s">
        <v>299</v>
      </c>
      <c r="J296" s="4" t="s">
        <v>221</v>
      </c>
      <c r="K296" s="4" t="s">
        <v>239</v>
      </c>
      <c r="L296" s="4" t="s">
        <v>147</v>
      </c>
      <c r="M296" s="4">
        <v>20327</v>
      </c>
      <c r="N296" s="4" t="s">
        <v>44</v>
      </c>
      <c r="O296" s="4" t="s">
        <v>338</v>
      </c>
      <c r="P296" s="4" t="s">
        <v>214</v>
      </c>
      <c r="Q296" s="4" t="s">
        <v>241</v>
      </c>
      <c r="R296" s="6">
        <v>5.4249999999999998</v>
      </c>
      <c r="S296" s="6">
        <v>12.6441</v>
      </c>
      <c r="T296" s="6">
        <v>-7.2191000000000001</v>
      </c>
      <c r="U296" s="7">
        <v>12.748749999999999</v>
      </c>
      <c r="V296" s="7">
        <v>29.713635</v>
      </c>
      <c r="W296" s="7">
        <v>-16.964884999999999</v>
      </c>
    </row>
    <row r="297" spans="1:23">
      <c r="A297" s="8" t="s">
        <v>242</v>
      </c>
      <c r="B297" s="4">
        <v>16</v>
      </c>
      <c r="C297" s="4" t="s">
        <v>4</v>
      </c>
      <c r="D297" s="4" t="s">
        <v>219</v>
      </c>
      <c r="E297" s="4" t="s">
        <v>239</v>
      </c>
      <c r="F297" s="5">
        <v>955</v>
      </c>
      <c r="G297" s="4" t="s">
        <v>146</v>
      </c>
      <c r="H297" s="4" t="s">
        <v>314</v>
      </c>
      <c r="I297" s="4" t="s">
        <v>299</v>
      </c>
      <c r="J297" s="4" t="s">
        <v>221</v>
      </c>
      <c r="K297" s="4" t="s">
        <v>239</v>
      </c>
      <c r="L297" s="4" t="s">
        <v>147</v>
      </c>
      <c r="M297" s="4">
        <v>30356</v>
      </c>
      <c r="N297" s="4" t="s">
        <v>98</v>
      </c>
      <c r="O297" s="4" t="s">
        <v>381</v>
      </c>
      <c r="P297" s="4" t="s">
        <v>214</v>
      </c>
      <c r="Q297" s="4" t="s">
        <v>241</v>
      </c>
      <c r="R297" s="6">
        <v>0.499</v>
      </c>
      <c r="S297" s="6">
        <v>1.1637999999999999</v>
      </c>
      <c r="T297" s="6">
        <v>-0.66479999999999995</v>
      </c>
      <c r="U297" s="7">
        <v>1.17265</v>
      </c>
      <c r="V297" s="7">
        <v>2.7349299999999999</v>
      </c>
      <c r="W297" s="7">
        <v>-1.5622799999999999</v>
      </c>
    </row>
    <row r="298" spans="1:23">
      <c r="A298" s="8" t="s">
        <v>242</v>
      </c>
      <c r="B298" s="4">
        <v>16</v>
      </c>
      <c r="C298" s="4" t="s">
        <v>4</v>
      </c>
      <c r="D298" s="4" t="s">
        <v>219</v>
      </c>
      <c r="E298" s="4" t="s">
        <v>239</v>
      </c>
      <c r="F298" s="5">
        <v>955</v>
      </c>
      <c r="G298" s="4" t="s">
        <v>146</v>
      </c>
      <c r="H298" s="4" t="s">
        <v>314</v>
      </c>
      <c r="I298" s="4" t="s">
        <v>299</v>
      </c>
      <c r="J298" s="4" t="s">
        <v>221</v>
      </c>
      <c r="K298" s="4" t="s">
        <v>239</v>
      </c>
      <c r="L298" s="4" t="s">
        <v>147</v>
      </c>
      <c r="M298" s="4">
        <v>30452</v>
      </c>
      <c r="N298" s="4" t="s">
        <v>155</v>
      </c>
      <c r="O298" s="4" t="s">
        <v>436</v>
      </c>
      <c r="P298" s="4" t="s">
        <v>214</v>
      </c>
      <c r="Q298" s="4" t="s">
        <v>241</v>
      </c>
      <c r="R298" s="6">
        <v>0</v>
      </c>
      <c r="S298" s="6">
        <v>8.0000000000000004E-4</v>
      </c>
      <c r="T298" s="6">
        <v>-8.0000000000000004E-4</v>
      </c>
      <c r="U298" s="7">
        <v>0</v>
      </c>
      <c r="V298" s="7">
        <v>1.8799999999999999E-3</v>
      </c>
      <c r="W298" s="7">
        <v>-1.8799999999999999E-3</v>
      </c>
    </row>
    <row r="299" spans="1:23">
      <c r="A299" s="8" t="s">
        <v>242</v>
      </c>
      <c r="B299" s="4">
        <v>16</v>
      </c>
      <c r="C299" s="4" t="s">
        <v>4</v>
      </c>
      <c r="D299" s="4" t="s">
        <v>219</v>
      </c>
      <c r="E299" s="4" t="s">
        <v>239</v>
      </c>
      <c r="F299" s="5">
        <v>955</v>
      </c>
      <c r="G299" s="4" t="s">
        <v>146</v>
      </c>
      <c r="H299" s="4" t="s">
        <v>314</v>
      </c>
      <c r="I299" s="4" t="s">
        <v>299</v>
      </c>
      <c r="J299" s="4" t="s">
        <v>221</v>
      </c>
      <c r="K299" s="4" t="s">
        <v>239</v>
      </c>
      <c r="L299" s="4" t="s">
        <v>147</v>
      </c>
      <c r="M299" s="4">
        <v>30633</v>
      </c>
      <c r="N299" s="4" t="s">
        <v>45</v>
      </c>
      <c r="O299" s="4" t="s">
        <v>339</v>
      </c>
      <c r="P299" s="4" t="s">
        <v>214</v>
      </c>
      <c r="Q299" s="4" t="s">
        <v>241</v>
      </c>
      <c r="R299" s="6">
        <v>9.9000000000000005E-2</v>
      </c>
      <c r="S299" s="6">
        <v>0.23139999999999999</v>
      </c>
      <c r="T299" s="6">
        <v>-0.13239999999999999</v>
      </c>
      <c r="U299" s="7">
        <v>0.23265</v>
      </c>
      <c r="V299" s="7">
        <v>0.54379</v>
      </c>
      <c r="W299" s="7">
        <v>-0.31114000000000003</v>
      </c>
    </row>
    <row r="300" spans="1:23">
      <c r="A300" s="8" t="s">
        <v>242</v>
      </c>
      <c r="B300" s="4">
        <v>16</v>
      </c>
      <c r="C300" s="4" t="s">
        <v>4</v>
      </c>
      <c r="D300" s="4" t="s">
        <v>219</v>
      </c>
      <c r="E300" s="4" t="s">
        <v>239</v>
      </c>
      <c r="F300" s="5">
        <v>955</v>
      </c>
      <c r="G300" s="4" t="s">
        <v>146</v>
      </c>
      <c r="H300" s="4" t="s">
        <v>314</v>
      </c>
      <c r="I300" s="4" t="s">
        <v>299</v>
      </c>
      <c r="J300" s="4" t="s">
        <v>221</v>
      </c>
      <c r="K300" s="4" t="s">
        <v>239</v>
      </c>
      <c r="L300" s="4" t="s">
        <v>147</v>
      </c>
      <c r="M300" s="4">
        <v>39498</v>
      </c>
      <c r="N300" s="4" t="s">
        <v>95</v>
      </c>
      <c r="O300" s="4" t="s">
        <v>382</v>
      </c>
      <c r="P300" s="4" t="s">
        <v>214</v>
      </c>
      <c r="Q300" s="4" t="s">
        <v>241</v>
      </c>
      <c r="R300" s="6">
        <v>0.377</v>
      </c>
      <c r="S300" s="6">
        <v>0.87890000000000001</v>
      </c>
      <c r="T300" s="6">
        <v>-0.50190000000000001</v>
      </c>
      <c r="U300" s="7">
        <v>0.88595000000000002</v>
      </c>
      <c r="V300" s="7">
        <v>2.0654149999999998</v>
      </c>
      <c r="W300" s="7">
        <v>-1.179465</v>
      </c>
    </row>
    <row r="301" spans="1:23">
      <c r="A301" s="8" t="s">
        <v>242</v>
      </c>
      <c r="B301" s="4">
        <v>16</v>
      </c>
      <c r="C301" s="4" t="s">
        <v>4</v>
      </c>
      <c r="D301" s="4" t="s">
        <v>219</v>
      </c>
      <c r="E301" s="4" t="s">
        <v>239</v>
      </c>
      <c r="F301" s="5">
        <v>955</v>
      </c>
      <c r="G301" s="4" t="s">
        <v>146</v>
      </c>
      <c r="H301" s="4" t="s">
        <v>314</v>
      </c>
      <c r="I301" s="4" t="s">
        <v>299</v>
      </c>
      <c r="J301" s="4" t="s">
        <v>221</v>
      </c>
      <c r="K301" s="4" t="s">
        <v>239</v>
      </c>
      <c r="L301" s="4" t="s">
        <v>147</v>
      </c>
      <c r="M301" s="4">
        <v>89220</v>
      </c>
      <c r="N301" s="4" t="s">
        <v>46</v>
      </c>
      <c r="O301" s="4" t="s">
        <v>340</v>
      </c>
      <c r="P301" s="4" t="s">
        <v>214</v>
      </c>
      <c r="Q301" s="4" t="s">
        <v>241</v>
      </c>
      <c r="R301" s="6">
        <v>2.2189999999999999</v>
      </c>
      <c r="S301" s="6">
        <v>5.1726999999999999</v>
      </c>
      <c r="T301" s="6">
        <v>-2.9537</v>
      </c>
      <c r="U301" s="7">
        <v>5.2146499999999998</v>
      </c>
      <c r="V301" s="7">
        <v>12.155844999999999</v>
      </c>
      <c r="W301" s="7">
        <v>-6.9411949999999996</v>
      </c>
    </row>
    <row r="302" spans="1:23">
      <c r="A302" s="8" t="s">
        <v>242</v>
      </c>
      <c r="B302" s="4">
        <v>16</v>
      </c>
      <c r="C302" s="4" t="s">
        <v>4</v>
      </c>
      <c r="D302" s="4" t="s">
        <v>219</v>
      </c>
      <c r="E302" s="4" t="s">
        <v>239</v>
      </c>
      <c r="F302" s="5">
        <v>955</v>
      </c>
      <c r="G302" s="4" t="s">
        <v>146</v>
      </c>
      <c r="H302" s="4" t="s">
        <v>314</v>
      </c>
      <c r="I302" s="4" t="s">
        <v>299</v>
      </c>
      <c r="J302" s="4" t="s">
        <v>221</v>
      </c>
      <c r="K302" s="4" t="s">
        <v>239</v>
      </c>
      <c r="L302" s="4" t="s">
        <v>147</v>
      </c>
      <c r="M302" s="4">
        <v>94008</v>
      </c>
      <c r="N302" s="4" t="s">
        <v>121</v>
      </c>
      <c r="O302" s="4" t="s">
        <v>404</v>
      </c>
      <c r="P302" s="4" t="s">
        <v>214</v>
      </c>
      <c r="Q302" s="4" t="s">
        <v>241</v>
      </c>
      <c r="R302" s="6">
        <v>1E-3</v>
      </c>
      <c r="S302" s="6">
        <v>2.8999999999999998E-3</v>
      </c>
      <c r="T302" s="6">
        <v>-1.9E-3</v>
      </c>
      <c r="U302" s="7">
        <v>2.3500000000000001E-3</v>
      </c>
      <c r="V302" s="7">
        <v>6.8149999999999999E-3</v>
      </c>
      <c r="W302" s="7">
        <v>-4.4650000000000002E-3</v>
      </c>
    </row>
    <row r="303" spans="1:23">
      <c r="A303" s="8" t="s">
        <v>242</v>
      </c>
      <c r="B303" s="4">
        <v>17</v>
      </c>
      <c r="C303" s="4" t="s">
        <v>5</v>
      </c>
      <c r="D303" s="4" t="s">
        <v>219</v>
      </c>
      <c r="E303" s="4" t="s">
        <v>238</v>
      </c>
      <c r="F303" s="5">
        <v>955</v>
      </c>
      <c r="G303" s="4" t="s">
        <v>146</v>
      </c>
      <c r="H303" s="4" t="s">
        <v>314</v>
      </c>
      <c r="I303" s="4" t="s">
        <v>299</v>
      </c>
      <c r="J303" s="4" t="s">
        <v>221</v>
      </c>
      <c r="K303" s="4" t="s">
        <v>239</v>
      </c>
      <c r="L303" s="4" t="s">
        <v>147</v>
      </c>
      <c r="M303" s="4">
        <v>220</v>
      </c>
      <c r="N303" s="4" t="s">
        <v>122</v>
      </c>
      <c r="O303" s="4" t="s">
        <v>405</v>
      </c>
      <c r="P303" s="4" t="s">
        <v>214</v>
      </c>
      <c r="Q303" s="4" t="s">
        <v>241</v>
      </c>
      <c r="R303" s="6">
        <v>8.0779999999999994</v>
      </c>
      <c r="S303" s="6">
        <v>9</v>
      </c>
      <c r="T303" s="6">
        <v>-0.92200000000000104</v>
      </c>
      <c r="U303" s="7">
        <v>18.9833</v>
      </c>
      <c r="V303" s="7">
        <v>21.15</v>
      </c>
      <c r="W303" s="7">
        <v>-2.1667000000000001</v>
      </c>
    </row>
    <row r="304" spans="1:23">
      <c r="A304" s="8" t="s">
        <v>242</v>
      </c>
      <c r="B304" s="4">
        <v>17</v>
      </c>
      <c r="C304" s="4" t="s">
        <v>5</v>
      </c>
      <c r="D304" s="4" t="s">
        <v>219</v>
      </c>
      <c r="E304" s="4" t="s">
        <v>238</v>
      </c>
      <c r="F304" s="5">
        <v>955</v>
      </c>
      <c r="G304" s="4" t="s">
        <v>146</v>
      </c>
      <c r="H304" s="4" t="s">
        <v>314</v>
      </c>
      <c r="I304" s="4" t="s">
        <v>299</v>
      </c>
      <c r="J304" s="4" t="s">
        <v>221</v>
      </c>
      <c r="K304" s="4" t="s">
        <v>239</v>
      </c>
      <c r="L304" s="4" t="s">
        <v>147</v>
      </c>
      <c r="M304" s="4">
        <v>243</v>
      </c>
      <c r="N304" s="4" t="s">
        <v>156</v>
      </c>
      <c r="O304" s="4" t="s">
        <v>437</v>
      </c>
      <c r="P304" s="4" t="s">
        <v>214</v>
      </c>
      <c r="Q304" s="4" t="s">
        <v>241</v>
      </c>
      <c r="R304" s="6">
        <v>3.3000000000000002E-2</v>
      </c>
      <c r="S304" s="6">
        <v>3.6299999999999999E-2</v>
      </c>
      <c r="T304" s="6">
        <v>-3.3E-3</v>
      </c>
      <c r="U304" s="7">
        <v>7.7549999999999994E-2</v>
      </c>
      <c r="V304" s="7">
        <v>8.5305000000000006E-2</v>
      </c>
      <c r="W304" s="7">
        <v>-7.7549999999999902E-3</v>
      </c>
    </row>
    <row r="305" spans="1:23">
      <c r="A305" s="8" t="s">
        <v>242</v>
      </c>
      <c r="B305" s="4">
        <v>17</v>
      </c>
      <c r="C305" s="4" t="s">
        <v>5</v>
      </c>
      <c r="D305" s="4" t="s">
        <v>219</v>
      </c>
      <c r="E305" s="4" t="s">
        <v>238</v>
      </c>
      <c r="F305" s="5">
        <v>955</v>
      </c>
      <c r="G305" s="4" t="s">
        <v>146</v>
      </c>
      <c r="H305" s="4" t="s">
        <v>314</v>
      </c>
      <c r="I305" s="4" t="s">
        <v>299</v>
      </c>
      <c r="J305" s="4" t="s">
        <v>221</v>
      </c>
      <c r="K305" s="4" t="s">
        <v>239</v>
      </c>
      <c r="L305" s="4" t="s">
        <v>147</v>
      </c>
      <c r="M305" s="4">
        <v>629</v>
      </c>
      <c r="N305" s="4" t="s">
        <v>47</v>
      </c>
      <c r="O305" s="4" t="s">
        <v>341</v>
      </c>
      <c r="P305" s="4" t="s">
        <v>214</v>
      </c>
      <c r="Q305" s="4" t="s">
        <v>241</v>
      </c>
      <c r="R305" s="6">
        <v>4.524</v>
      </c>
      <c r="S305" s="6">
        <v>5.04</v>
      </c>
      <c r="T305" s="6">
        <v>-0.51600000000000001</v>
      </c>
      <c r="U305" s="7">
        <v>10.631399999999999</v>
      </c>
      <c r="V305" s="7">
        <v>11.843999999999999</v>
      </c>
      <c r="W305" s="7">
        <v>-1.2125999999999999</v>
      </c>
    </row>
    <row r="306" spans="1:23">
      <c r="A306" s="8" t="s">
        <v>242</v>
      </c>
      <c r="B306" s="4">
        <v>17</v>
      </c>
      <c r="C306" s="4" t="s">
        <v>5</v>
      </c>
      <c r="D306" s="4" t="s">
        <v>219</v>
      </c>
      <c r="E306" s="4" t="s">
        <v>238</v>
      </c>
      <c r="F306" s="5">
        <v>955</v>
      </c>
      <c r="G306" s="4" t="s">
        <v>146</v>
      </c>
      <c r="H306" s="4" t="s">
        <v>314</v>
      </c>
      <c r="I306" s="4" t="s">
        <v>299</v>
      </c>
      <c r="J306" s="4" t="s">
        <v>221</v>
      </c>
      <c r="K306" s="4" t="s">
        <v>239</v>
      </c>
      <c r="L306" s="4" t="s">
        <v>147</v>
      </c>
      <c r="M306" s="4">
        <v>636</v>
      </c>
      <c r="N306" s="4" t="s">
        <v>123</v>
      </c>
      <c r="O306" s="4" t="s">
        <v>406</v>
      </c>
      <c r="P306" s="4" t="s">
        <v>214</v>
      </c>
      <c r="Q306" s="4" t="s">
        <v>241</v>
      </c>
      <c r="R306" s="6">
        <v>0.13500000000000001</v>
      </c>
      <c r="S306" s="6">
        <v>0.15</v>
      </c>
      <c r="T306" s="6">
        <v>-1.4999999999999999E-2</v>
      </c>
      <c r="U306" s="7">
        <v>0.31724999999999998</v>
      </c>
      <c r="V306" s="7">
        <v>0.35249999999999998</v>
      </c>
      <c r="W306" s="7">
        <v>-3.5249999999999997E-2</v>
      </c>
    </row>
    <row r="307" spans="1:23">
      <c r="A307" s="8" t="s">
        <v>242</v>
      </c>
      <c r="B307" s="4">
        <v>17</v>
      </c>
      <c r="C307" s="4" t="s">
        <v>5</v>
      </c>
      <c r="D307" s="4" t="s">
        <v>219</v>
      </c>
      <c r="E307" s="4" t="s">
        <v>238</v>
      </c>
      <c r="F307" s="5">
        <v>955</v>
      </c>
      <c r="G307" s="4" t="s">
        <v>146</v>
      </c>
      <c r="H307" s="4" t="s">
        <v>314</v>
      </c>
      <c r="I307" s="4" t="s">
        <v>299</v>
      </c>
      <c r="J307" s="4" t="s">
        <v>221</v>
      </c>
      <c r="K307" s="4" t="s">
        <v>239</v>
      </c>
      <c r="L307" s="4" t="s">
        <v>147</v>
      </c>
      <c r="M307" s="4">
        <v>654</v>
      </c>
      <c r="N307" s="4" t="s">
        <v>124</v>
      </c>
      <c r="O307" s="4" t="s">
        <v>407</v>
      </c>
      <c r="P307" s="4" t="s">
        <v>214</v>
      </c>
      <c r="Q307" s="4" t="s">
        <v>241</v>
      </c>
      <c r="R307" s="6">
        <v>3.4470000000000001</v>
      </c>
      <c r="S307" s="6">
        <v>3.84</v>
      </c>
      <c r="T307" s="6">
        <v>-0.39300000000000002</v>
      </c>
      <c r="U307" s="7">
        <v>8.1004500000000004</v>
      </c>
      <c r="V307" s="7">
        <v>9.0239999999999991</v>
      </c>
      <c r="W307" s="7">
        <v>-0.92354999999999998</v>
      </c>
    </row>
    <row r="308" spans="1:23">
      <c r="A308" s="8" t="s">
        <v>242</v>
      </c>
      <c r="B308" s="4">
        <v>17</v>
      </c>
      <c r="C308" s="4" t="s">
        <v>5</v>
      </c>
      <c r="D308" s="4" t="s">
        <v>219</v>
      </c>
      <c r="E308" s="4" t="s">
        <v>238</v>
      </c>
      <c r="F308" s="5">
        <v>955</v>
      </c>
      <c r="G308" s="4" t="s">
        <v>146</v>
      </c>
      <c r="H308" s="4" t="s">
        <v>314</v>
      </c>
      <c r="I308" s="4" t="s">
        <v>299</v>
      </c>
      <c r="J308" s="4" t="s">
        <v>221</v>
      </c>
      <c r="K308" s="4" t="s">
        <v>239</v>
      </c>
      <c r="L308" s="4" t="s">
        <v>147</v>
      </c>
      <c r="M308" s="4">
        <v>942</v>
      </c>
      <c r="N308" s="4" t="s">
        <v>148</v>
      </c>
      <c r="O308" s="4" t="s">
        <v>429</v>
      </c>
      <c r="P308" s="4" t="s">
        <v>213</v>
      </c>
      <c r="Q308" s="4" t="s">
        <v>240</v>
      </c>
      <c r="R308" s="6">
        <v>34.880000000000003</v>
      </c>
      <c r="S308" s="6">
        <v>64.8</v>
      </c>
      <c r="T308" s="6">
        <v>-29.92</v>
      </c>
      <c r="U308" s="7">
        <v>81.968000000000004</v>
      </c>
      <c r="V308" s="7">
        <v>152.28</v>
      </c>
      <c r="W308" s="7">
        <v>-70.311999999999998</v>
      </c>
    </row>
    <row r="309" spans="1:23">
      <c r="A309" s="8" t="s">
        <v>242</v>
      </c>
      <c r="B309" s="4">
        <v>17</v>
      </c>
      <c r="C309" s="4" t="s">
        <v>5</v>
      </c>
      <c r="D309" s="4" t="s">
        <v>219</v>
      </c>
      <c r="E309" s="4" t="s">
        <v>238</v>
      </c>
      <c r="F309" s="5">
        <v>955</v>
      </c>
      <c r="G309" s="4" t="s">
        <v>146</v>
      </c>
      <c r="H309" s="4" t="s">
        <v>314</v>
      </c>
      <c r="I309" s="4" t="s">
        <v>299</v>
      </c>
      <c r="J309" s="4" t="s">
        <v>221</v>
      </c>
      <c r="K309" s="4" t="s">
        <v>239</v>
      </c>
      <c r="L309" s="4" t="s">
        <v>147</v>
      </c>
      <c r="M309" s="4">
        <v>943</v>
      </c>
      <c r="N309" s="4" t="s">
        <v>149</v>
      </c>
      <c r="O309" s="4" t="s">
        <v>430</v>
      </c>
      <c r="P309" s="4" t="s">
        <v>213</v>
      </c>
      <c r="Q309" s="4" t="s">
        <v>240</v>
      </c>
      <c r="R309" s="6">
        <v>18.41</v>
      </c>
      <c r="S309" s="6">
        <v>18.41</v>
      </c>
      <c r="T309" s="6">
        <v>0</v>
      </c>
      <c r="U309" s="7">
        <v>43.263500000000001</v>
      </c>
      <c r="V309" s="7">
        <v>43.263500000000001</v>
      </c>
      <c r="W309" s="7">
        <v>0</v>
      </c>
    </row>
    <row r="310" spans="1:23">
      <c r="A310" s="8" t="s">
        <v>242</v>
      </c>
      <c r="B310" s="4">
        <v>17</v>
      </c>
      <c r="C310" s="4" t="s">
        <v>5</v>
      </c>
      <c r="D310" s="4" t="s">
        <v>219</v>
      </c>
      <c r="E310" s="4" t="s">
        <v>238</v>
      </c>
      <c r="F310" s="5">
        <v>955</v>
      </c>
      <c r="G310" s="4" t="s">
        <v>146</v>
      </c>
      <c r="H310" s="4" t="s">
        <v>314</v>
      </c>
      <c r="I310" s="4" t="s">
        <v>299</v>
      </c>
      <c r="J310" s="4" t="s">
        <v>221</v>
      </c>
      <c r="K310" s="4" t="s">
        <v>239</v>
      </c>
      <c r="L310" s="4" t="s">
        <v>147</v>
      </c>
      <c r="M310" s="4">
        <v>1035</v>
      </c>
      <c r="N310" s="4" t="s">
        <v>48</v>
      </c>
      <c r="O310" s="4" t="s">
        <v>342</v>
      </c>
      <c r="P310" s="4" t="s">
        <v>214</v>
      </c>
      <c r="Q310" s="4" t="s">
        <v>241</v>
      </c>
      <c r="R310" s="6">
        <v>5.5010000000000003</v>
      </c>
      <c r="S310" s="6">
        <v>6.1289999999999996</v>
      </c>
      <c r="T310" s="6">
        <v>-0.627999999999999</v>
      </c>
      <c r="U310" s="7">
        <v>12.927350000000001</v>
      </c>
      <c r="V310" s="7">
        <v>14.40315</v>
      </c>
      <c r="W310" s="7">
        <v>-1.4758</v>
      </c>
    </row>
    <row r="311" spans="1:23">
      <c r="A311" s="8" t="s">
        <v>242</v>
      </c>
      <c r="B311" s="4">
        <v>17</v>
      </c>
      <c r="C311" s="4" t="s">
        <v>5</v>
      </c>
      <c r="D311" s="4" t="s">
        <v>219</v>
      </c>
      <c r="E311" s="4" t="s">
        <v>238</v>
      </c>
      <c r="F311" s="5">
        <v>955</v>
      </c>
      <c r="G311" s="4" t="s">
        <v>146</v>
      </c>
      <c r="H311" s="4" t="s">
        <v>314</v>
      </c>
      <c r="I311" s="4" t="s">
        <v>299</v>
      </c>
      <c r="J311" s="4" t="s">
        <v>221</v>
      </c>
      <c r="K311" s="4" t="s">
        <v>239</v>
      </c>
      <c r="L311" s="4" t="s">
        <v>147</v>
      </c>
      <c r="M311" s="4">
        <v>12842</v>
      </c>
      <c r="N311" s="4" t="s">
        <v>125</v>
      </c>
      <c r="O311" s="4" t="s">
        <v>408</v>
      </c>
      <c r="P311" s="4" t="s">
        <v>214</v>
      </c>
      <c r="Q311" s="4" t="s">
        <v>241</v>
      </c>
      <c r="R311" s="6">
        <v>1.1850000000000001</v>
      </c>
      <c r="S311" s="6">
        <v>1.32</v>
      </c>
      <c r="T311" s="6">
        <v>-0.13500000000000001</v>
      </c>
      <c r="U311" s="7">
        <v>2.7847499999999998</v>
      </c>
      <c r="V311" s="7">
        <v>3.1019999999999999</v>
      </c>
      <c r="W311" s="7">
        <v>-0.31724999999999998</v>
      </c>
    </row>
    <row r="312" spans="1:23">
      <c r="A312" s="8" t="s">
        <v>242</v>
      </c>
      <c r="B312" s="4">
        <v>17</v>
      </c>
      <c r="C312" s="4" t="s">
        <v>5</v>
      </c>
      <c r="D312" s="4" t="s">
        <v>219</v>
      </c>
      <c r="E312" s="4" t="s">
        <v>238</v>
      </c>
      <c r="F312" s="5">
        <v>955</v>
      </c>
      <c r="G312" s="4" t="s">
        <v>146</v>
      </c>
      <c r="H312" s="4" t="s">
        <v>314</v>
      </c>
      <c r="I312" s="4" t="s">
        <v>299</v>
      </c>
      <c r="J312" s="4" t="s">
        <v>221</v>
      </c>
      <c r="K312" s="4" t="s">
        <v>239</v>
      </c>
      <c r="L312" s="4" t="s">
        <v>147</v>
      </c>
      <c r="M312" s="4">
        <v>20108</v>
      </c>
      <c r="N312" s="4" t="s">
        <v>49</v>
      </c>
      <c r="O312" s="4" t="s">
        <v>343</v>
      </c>
      <c r="P312" s="4" t="s">
        <v>214</v>
      </c>
      <c r="Q312" s="4" t="s">
        <v>241</v>
      </c>
      <c r="R312" s="6">
        <v>1.054</v>
      </c>
      <c r="S312" s="6">
        <v>1.1745000000000001</v>
      </c>
      <c r="T312" s="6">
        <v>-0.1205</v>
      </c>
      <c r="U312" s="7">
        <v>2.4769000000000001</v>
      </c>
      <c r="V312" s="7">
        <v>2.7600750000000001</v>
      </c>
      <c r="W312" s="7">
        <v>-0.28317500000000001</v>
      </c>
    </row>
    <row r="313" spans="1:23">
      <c r="A313" s="8" t="s">
        <v>242</v>
      </c>
      <c r="B313" s="4">
        <v>17</v>
      </c>
      <c r="C313" s="4" t="s">
        <v>5</v>
      </c>
      <c r="D313" s="4" t="s">
        <v>219</v>
      </c>
      <c r="E313" s="4" t="s">
        <v>238</v>
      </c>
      <c r="F313" s="5">
        <v>955</v>
      </c>
      <c r="G313" s="4" t="s">
        <v>146</v>
      </c>
      <c r="H313" s="4" t="s">
        <v>314</v>
      </c>
      <c r="I313" s="4" t="s">
        <v>299</v>
      </c>
      <c r="J313" s="4" t="s">
        <v>221</v>
      </c>
      <c r="K313" s="4" t="s">
        <v>239</v>
      </c>
      <c r="L313" s="4" t="s">
        <v>147</v>
      </c>
      <c r="M313" s="4">
        <v>22612</v>
      </c>
      <c r="N313" s="4" t="s">
        <v>50</v>
      </c>
      <c r="O313" s="4" t="s">
        <v>344</v>
      </c>
      <c r="P313" s="4" t="s">
        <v>214</v>
      </c>
      <c r="Q313" s="4" t="s">
        <v>241</v>
      </c>
      <c r="R313" s="6">
        <v>2.694</v>
      </c>
      <c r="S313" s="6">
        <v>3.0019999999999998</v>
      </c>
      <c r="T313" s="6">
        <v>-0.308</v>
      </c>
      <c r="U313" s="7">
        <v>6.3308999999999997</v>
      </c>
      <c r="V313" s="7">
        <v>7.0547000000000004</v>
      </c>
      <c r="W313" s="7">
        <v>-0.7238</v>
      </c>
    </row>
    <row r="314" spans="1:23">
      <c r="A314" s="8" t="s">
        <v>242</v>
      </c>
      <c r="B314" s="4">
        <v>17</v>
      </c>
      <c r="C314" s="4" t="s">
        <v>5</v>
      </c>
      <c r="D314" s="4" t="s">
        <v>219</v>
      </c>
      <c r="E314" s="4" t="s">
        <v>238</v>
      </c>
      <c r="F314" s="5">
        <v>955</v>
      </c>
      <c r="G314" s="4" t="s">
        <v>146</v>
      </c>
      <c r="H314" s="4" t="s">
        <v>314</v>
      </c>
      <c r="I314" s="4" t="s">
        <v>299</v>
      </c>
      <c r="J314" s="4" t="s">
        <v>221</v>
      </c>
      <c r="K314" s="4" t="s">
        <v>239</v>
      </c>
      <c r="L314" s="4" t="s">
        <v>147</v>
      </c>
      <c r="M314" s="4">
        <v>30139</v>
      </c>
      <c r="N314" s="4" t="s">
        <v>126</v>
      </c>
      <c r="O314" s="4" t="s">
        <v>409</v>
      </c>
      <c r="P314" s="4" t="s">
        <v>214</v>
      </c>
      <c r="Q314" s="4" t="s">
        <v>241</v>
      </c>
      <c r="R314" s="6">
        <v>17.949000000000002</v>
      </c>
      <c r="S314" s="6">
        <v>20</v>
      </c>
      <c r="T314" s="6">
        <v>-2.0510000000000002</v>
      </c>
      <c r="U314" s="7">
        <v>42.180149999999998</v>
      </c>
      <c r="V314" s="7">
        <v>47</v>
      </c>
      <c r="W314" s="7">
        <v>-4.8198499999999997</v>
      </c>
    </row>
    <row r="315" spans="1:23">
      <c r="A315" s="8" t="s">
        <v>242</v>
      </c>
      <c r="B315" s="4">
        <v>19</v>
      </c>
      <c r="C315" s="4" t="s">
        <v>6</v>
      </c>
      <c r="D315" s="4" t="s">
        <v>219</v>
      </c>
      <c r="E315" s="4" t="s">
        <v>238</v>
      </c>
      <c r="F315" s="5">
        <v>955</v>
      </c>
      <c r="G315" s="4" t="s">
        <v>146</v>
      </c>
      <c r="H315" s="4" t="s">
        <v>314</v>
      </c>
      <c r="I315" s="4" t="s">
        <v>299</v>
      </c>
      <c r="J315" s="4" t="s">
        <v>221</v>
      </c>
      <c r="K315" s="4" t="s">
        <v>239</v>
      </c>
      <c r="L315" s="4" t="s">
        <v>147</v>
      </c>
      <c r="M315" s="4">
        <v>942</v>
      </c>
      <c r="N315" s="4" t="s">
        <v>148</v>
      </c>
      <c r="O315" s="4" t="s">
        <v>429</v>
      </c>
      <c r="P315" s="4" t="s">
        <v>213</v>
      </c>
      <c r="Q315" s="4" t="s">
        <v>240</v>
      </c>
      <c r="R315" s="6">
        <v>11.06</v>
      </c>
      <c r="S315" s="6">
        <v>11.06</v>
      </c>
      <c r="T315" s="6">
        <v>0</v>
      </c>
      <c r="U315" s="7">
        <v>25.991</v>
      </c>
      <c r="V315" s="7">
        <v>25.991</v>
      </c>
      <c r="W315" s="7">
        <v>0</v>
      </c>
    </row>
    <row r="316" spans="1:23">
      <c r="A316" s="8" t="s">
        <v>242</v>
      </c>
      <c r="B316" s="4">
        <v>19</v>
      </c>
      <c r="C316" s="4" t="s">
        <v>6</v>
      </c>
      <c r="D316" s="4" t="s">
        <v>219</v>
      </c>
      <c r="E316" s="4" t="s">
        <v>238</v>
      </c>
      <c r="F316" s="5">
        <v>955</v>
      </c>
      <c r="G316" s="4" t="s">
        <v>146</v>
      </c>
      <c r="H316" s="4" t="s">
        <v>314</v>
      </c>
      <c r="I316" s="4" t="s">
        <v>299</v>
      </c>
      <c r="J316" s="4" t="s">
        <v>221</v>
      </c>
      <c r="K316" s="4" t="s">
        <v>239</v>
      </c>
      <c r="L316" s="4" t="s">
        <v>147</v>
      </c>
      <c r="M316" s="4">
        <v>943</v>
      </c>
      <c r="N316" s="4" t="s">
        <v>149</v>
      </c>
      <c r="O316" s="4" t="s">
        <v>430</v>
      </c>
      <c r="P316" s="4" t="s">
        <v>213</v>
      </c>
      <c r="Q316" s="4" t="s">
        <v>240</v>
      </c>
      <c r="R316" s="6">
        <v>0.55000000000000004</v>
      </c>
      <c r="S316" s="6">
        <v>0.55000000000000004</v>
      </c>
      <c r="T316" s="6">
        <v>0</v>
      </c>
      <c r="U316" s="7">
        <v>1.2925</v>
      </c>
      <c r="V316" s="7">
        <v>1.2925</v>
      </c>
      <c r="W316" s="7">
        <v>0</v>
      </c>
    </row>
    <row r="317" spans="1:23">
      <c r="A317" s="8" t="s">
        <v>242</v>
      </c>
      <c r="B317" s="4">
        <v>19</v>
      </c>
      <c r="C317" s="4" t="s">
        <v>6</v>
      </c>
      <c r="D317" s="4" t="s">
        <v>219</v>
      </c>
      <c r="E317" s="4" t="s">
        <v>238</v>
      </c>
      <c r="F317" s="5">
        <v>955</v>
      </c>
      <c r="G317" s="4" t="s">
        <v>146</v>
      </c>
      <c r="H317" s="4" t="s">
        <v>314</v>
      </c>
      <c r="I317" s="4" t="s">
        <v>299</v>
      </c>
      <c r="J317" s="4" t="s">
        <v>221</v>
      </c>
      <c r="K317" s="4" t="s">
        <v>239</v>
      </c>
      <c r="L317" s="4" t="s">
        <v>147</v>
      </c>
      <c r="M317" s="4">
        <v>58673</v>
      </c>
      <c r="N317" s="4" t="s">
        <v>127</v>
      </c>
      <c r="O317" s="4" t="s">
        <v>410</v>
      </c>
      <c r="P317" s="4" t="s">
        <v>214</v>
      </c>
      <c r="Q317" s="4" t="s">
        <v>241</v>
      </c>
      <c r="R317" s="6">
        <v>4.6829999999999998</v>
      </c>
      <c r="S317" s="6">
        <v>12.65</v>
      </c>
      <c r="T317" s="6">
        <v>-7.9669999999999996</v>
      </c>
      <c r="U317" s="7">
        <v>11.005050000000001</v>
      </c>
      <c r="V317" s="7">
        <v>29.727499999999999</v>
      </c>
      <c r="W317" s="7">
        <v>-18.722449999999998</v>
      </c>
    </row>
    <row r="318" spans="1:23">
      <c r="A318" s="8" t="s">
        <v>242</v>
      </c>
      <c r="B318" s="4">
        <v>19</v>
      </c>
      <c r="C318" s="4" t="s">
        <v>6</v>
      </c>
      <c r="D318" s="4" t="s">
        <v>219</v>
      </c>
      <c r="E318" s="4" t="s">
        <v>238</v>
      </c>
      <c r="F318" s="5">
        <v>955</v>
      </c>
      <c r="G318" s="4" t="s">
        <v>146</v>
      </c>
      <c r="H318" s="4" t="s">
        <v>314</v>
      </c>
      <c r="I318" s="4" t="s">
        <v>299</v>
      </c>
      <c r="J318" s="4" t="s">
        <v>221</v>
      </c>
      <c r="K318" s="4" t="s">
        <v>239</v>
      </c>
      <c r="L318" s="4" t="s">
        <v>147</v>
      </c>
      <c r="M318" s="4">
        <v>66394</v>
      </c>
      <c r="N318" s="4" t="s">
        <v>128</v>
      </c>
      <c r="O318" s="4" t="s">
        <v>411</v>
      </c>
      <c r="P318" s="4" t="s">
        <v>214</v>
      </c>
      <c r="Q318" s="4" t="s">
        <v>241</v>
      </c>
      <c r="R318" s="6">
        <v>1.925</v>
      </c>
      <c r="S318" s="6">
        <v>1.925</v>
      </c>
      <c r="T318" s="6">
        <v>0</v>
      </c>
      <c r="U318" s="7">
        <v>4.5237499999999997</v>
      </c>
      <c r="V318" s="7">
        <v>4.5237499999999997</v>
      </c>
      <c r="W318" s="7">
        <v>0</v>
      </c>
    </row>
    <row r="319" spans="1:23">
      <c r="A319" s="8" t="s">
        <v>242</v>
      </c>
      <c r="B319" s="4">
        <v>19</v>
      </c>
      <c r="C319" s="4" t="s">
        <v>6</v>
      </c>
      <c r="D319" s="4" t="s">
        <v>219</v>
      </c>
      <c r="E319" s="4" t="s">
        <v>238</v>
      </c>
      <c r="F319" s="5">
        <v>955</v>
      </c>
      <c r="G319" s="4" t="s">
        <v>146</v>
      </c>
      <c r="H319" s="4" t="s">
        <v>314</v>
      </c>
      <c r="I319" s="4" t="s">
        <v>299</v>
      </c>
      <c r="J319" s="4" t="s">
        <v>221</v>
      </c>
      <c r="K319" s="4" t="s">
        <v>239</v>
      </c>
      <c r="L319" s="4" t="s">
        <v>147</v>
      </c>
      <c r="M319" s="4">
        <v>83759</v>
      </c>
      <c r="N319" s="4" t="s">
        <v>7</v>
      </c>
      <c r="O319" s="4" t="s">
        <v>327</v>
      </c>
      <c r="P319" s="4" t="s">
        <v>214</v>
      </c>
      <c r="Q319" s="4" t="s">
        <v>241</v>
      </c>
      <c r="R319" s="6">
        <v>3.1019999999999999</v>
      </c>
      <c r="S319" s="6">
        <v>8.3803000000000001</v>
      </c>
      <c r="T319" s="6">
        <v>-5.2782999999999998</v>
      </c>
      <c r="U319" s="7">
        <v>7.2896999999999998</v>
      </c>
      <c r="V319" s="7">
        <v>19.693705000000001</v>
      </c>
      <c r="W319" s="7">
        <v>-12.404005</v>
      </c>
    </row>
    <row r="320" spans="1:23">
      <c r="A320" s="8" t="s">
        <v>242</v>
      </c>
      <c r="B320" s="4">
        <v>21</v>
      </c>
      <c r="C320" s="4" t="s">
        <v>29</v>
      </c>
      <c r="D320" s="4" t="s">
        <v>222</v>
      </c>
      <c r="E320" s="4" t="s">
        <v>238</v>
      </c>
      <c r="F320" s="5">
        <v>955</v>
      </c>
      <c r="G320" s="4" t="s">
        <v>146</v>
      </c>
      <c r="H320" s="4" t="s">
        <v>314</v>
      </c>
      <c r="I320" s="4" t="s">
        <v>299</v>
      </c>
      <c r="J320" s="4" t="s">
        <v>221</v>
      </c>
      <c r="K320" s="4" t="s">
        <v>239</v>
      </c>
      <c r="L320" s="4" t="s">
        <v>147</v>
      </c>
      <c r="M320" s="4">
        <v>942</v>
      </c>
      <c r="N320" s="4" t="s">
        <v>148</v>
      </c>
      <c r="O320" s="4" t="s">
        <v>429</v>
      </c>
      <c r="P320" s="4" t="s">
        <v>213</v>
      </c>
      <c r="Q320" s="4" t="s">
        <v>240</v>
      </c>
      <c r="R320" s="6">
        <v>10</v>
      </c>
      <c r="S320" s="6">
        <v>10</v>
      </c>
      <c r="T320" s="6">
        <v>0</v>
      </c>
      <c r="U320" s="7">
        <v>23.5</v>
      </c>
      <c r="V320" s="7">
        <v>23.5</v>
      </c>
      <c r="W320" s="7">
        <v>0</v>
      </c>
    </row>
    <row r="321" spans="1:23">
      <c r="A321" s="8" t="s">
        <v>242</v>
      </c>
      <c r="B321" s="4">
        <v>21</v>
      </c>
      <c r="C321" s="4" t="s">
        <v>29</v>
      </c>
      <c r="D321" s="4" t="s">
        <v>222</v>
      </c>
      <c r="E321" s="4" t="s">
        <v>238</v>
      </c>
      <c r="F321" s="5">
        <v>955</v>
      </c>
      <c r="G321" s="4" t="s">
        <v>146</v>
      </c>
      <c r="H321" s="4" t="s">
        <v>314</v>
      </c>
      <c r="I321" s="4" t="s">
        <v>299</v>
      </c>
      <c r="J321" s="4" t="s">
        <v>221</v>
      </c>
      <c r="K321" s="4" t="s">
        <v>239</v>
      </c>
      <c r="L321" s="4" t="s">
        <v>147</v>
      </c>
      <c r="M321" s="4">
        <v>943</v>
      </c>
      <c r="N321" s="4" t="s">
        <v>149</v>
      </c>
      <c r="O321" s="4" t="s">
        <v>430</v>
      </c>
      <c r="P321" s="4" t="s">
        <v>213</v>
      </c>
      <c r="Q321" s="4" t="s">
        <v>240</v>
      </c>
      <c r="R321" s="6">
        <v>12.7</v>
      </c>
      <c r="S321" s="6">
        <v>12.7</v>
      </c>
      <c r="T321" s="6">
        <v>0</v>
      </c>
      <c r="U321" s="7">
        <v>29.844999999999999</v>
      </c>
      <c r="V321" s="7">
        <v>29.844999999999999</v>
      </c>
      <c r="W321" s="7">
        <v>0</v>
      </c>
    </row>
    <row r="322" spans="1:23">
      <c r="A322" s="8" t="s">
        <v>242</v>
      </c>
      <c r="B322" s="4">
        <v>21</v>
      </c>
      <c r="C322" s="4" t="s">
        <v>29</v>
      </c>
      <c r="D322" s="4" t="s">
        <v>222</v>
      </c>
      <c r="E322" s="4" t="s">
        <v>238</v>
      </c>
      <c r="F322" s="5">
        <v>955</v>
      </c>
      <c r="G322" s="4" t="s">
        <v>146</v>
      </c>
      <c r="H322" s="4" t="s">
        <v>314</v>
      </c>
      <c r="I322" s="4" t="s">
        <v>299</v>
      </c>
      <c r="J322" s="4" t="s">
        <v>221</v>
      </c>
      <c r="K322" s="4" t="s">
        <v>239</v>
      </c>
      <c r="L322" s="4" t="s">
        <v>147</v>
      </c>
      <c r="M322" s="4">
        <v>944</v>
      </c>
      <c r="N322" s="4" t="s">
        <v>3</v>
      </c>
      <c r="O322" s="4" t="s">
        <v>326</v>
      </c>
      <c r="P322" s="4" t="s">
        <v>213</v>
      </c>
      <c r="Q322" s="4" t="s">
        <v>240</v>
      </c>
      <c r="R322" s="6">
        <v>3.56</v>
      </c>
      <c r="S322" s="6">
        <v>8</v>
      </c>
      <c r="T322" s="6">
        <v>-4.4400000000000004</v>
      </c>
      <c r="U322" s="7">
        <v>8.3659999999999997</v>
      </c>
      <c r="V322" s="7">
        <v>18.8</v>
      </c>
      <c r="W322" s="7">
        <v>-10.433999999999999</v>
      </c>
    </row>
    <row r="323" spans="1:23">
      <c r="A323" s="8" t="s">
        <v>242</v>
      </c>
      <c r="B323" s="4">
        <v>22</v>
      </c>
      <c r="C323" s="4" t="s">
        <v>30</v>
      </c>
      <c r="D323" s="4" t="s">
        <v>222</v>
      </c>
      <c r="E323" s="4" t="s">
        <v>238</v>
      </c>
      <c r="F323" s="5">
        <v>955</v>
      </c>
      <c r="G323" s="4" t="s">
        <v>146</v>
      </c>
      <c r="H323" s="4" t="s">
        <v>314</v>
      </c>
      <c r="I323" s="4" t="s">
        <v>299</v>
      </c>
      <c r="J323" s="4" t="s">
        <v>221</v>
      </c>
      <c r="K323" s="4" t="s">
        <v>239</v>
      </c>
      <c r="L323" s="4" t="s">
        <v>147</v>
      </c>
      <c r="M323" s="4">
        <v>942</v>
      </c>
      <c r="N323" s="4" t="s">
        <v>148</v>
      </c>
      <c r="O323" s="4" t="s">
        <v>429</v>
      </c>
      <c r="P323" s="4" t="s">
        <v>213</v>
      </c>
      <c r="Q323" s="4" t="s">
        <v>240</v>
      </c>
      <c r="R323" s="6">
        <v>0.19</v>
      </c>
      <c r="S323" s="6">
        <v>0.19</v>
      </c>
      <c r="T323" s="6">
        <v>0</v>
      </c>
      <c r="U323" s="7">
        <v>0.44650000000000001</v>
      </c>
      <c r="V323" s="7">
        <v>0.44650000000000001</v>
      </c>
      <c r="W323" s="7">
        <v>0</v>
      </c>
    </row>
    <row r="324" spans="1:23">
      <c r="A324" s="8" t="s">
        <v>242</v>
      </c>
      <c r="B324" s="4">
        <v>22</v>
      </c>
      <c r="C324" s="4" t="s">
        <v>30</v>
      </c>
      <c r="D324" s="4" t="s">
        <v>222</v>
      </c>
      <c r="E324" s="4" t="s">
        <v>238</v>
      </c>
      <c r="F324" s="5">
        <v>955</v>
      </c>
      <c r="G324" s="4" t="s">
        <v>146</v>
      </c>
      <c r="H324" s="4" t="s">
        <v>314</v>
      </c>
      <c r="I324" s="4" t="s">
        <v>299</v>
      </c>
      <c r="J324" s="4" t="s">
        <v>221</v>
      </c>
      <c r="K324" s="4" t="s">
        <v>239</v>
      </c>
      <c r="L324" s="4" t="s">
        <v>147</v>
      </c>
      <c r="M324" s="4">
        <v>943</v>
      </c>
      <c r="N324" s="4" t="s">
        <v>149</v>
      </c>
      <c r="O324" s="4" t="s">
        <v>430</v>
      </c>
      <c r="P324" s="4" t="s">
        <v>213</v>
      </c>
      <c r="Q324" s="4" t="s">
        <v>240</v>
      </c>
      <c r="R324" s="6">
        <v>1.18</v>
      </c>
      <c r="S324" s="6">
        <v>1.18</v>
      </c>
      <c r="T324" s="6">
        <v>0</v>
      </c>
      <c r="U324" s="7">
        <v>2.7730000000000001</v>
      </c>
      <c r="V324" s="7">
        <v>2.7730000000000001</v>
      </c>
      <c r="W324" s="7">
        <v>0</v>
      </c>
    </row>
    <row r="325" spans="1:23">
      <c r="A325" s="8" t="s">
        <v>242</v>
      </c>
      <c r="B325" s="4">
        <v>22</v>
      </c>
      <c r="C325" s="4" t="s">
        <v>30</v>
      </c>
      <c r="D325" s="4" t="s">
        <v>222</v>
      </c>
      <c r="E325" s="4" t="s">
        <v>238</v>
      </c>
      <c r="F325" s="5">
        <v>955</v>
      </c>
      <c r="G325" s="4" t="s">
        <v>146</v>
      </c>
      <c r="H325" s="4" t="s">
        <v>314</v>
      </c>
      <c r="I325" s="4" t="s">
        <v>299</v>
      </c>
      <c r="J325" s="4" t="s">
        <v>221</v>
      </c>
      <c r="K325" s="4" t="s">
        <v>239</v>
      </c>
      <c r="L325" s="4" t="s">
        <v>147</v>
      </c>
      <c r="M325" s="4">
        <v>944</v>
      </c>
      <c r="N325" s="4" t="s">
        <v>3</v>
      </c>
      <c r="O325" s="4" t="s">
        <v>326</v>
      </c>
      <c r="P325" s="4" t="s">
        <v>213</v>
      </c>
      <c r="Q325" s="4" t="s">
        <v>240</v>
      </c>
      <c r="R325" s="6">
        <v>2.4</v>
      </c>
      <c r="S325" s="6">
        <v>2.4</v>
      </c>
      <c r="T325" s="6">
        <v>0</v>
      </c>
      <c r="U325" s="7">
        <v>5.64</v>
      </c>
      <c r="V325" s="7">
        <v>5.64</v>
      </c>
      <c r="W325" s="7">
        <v>0</v>
      </c>
    </row>
    <row r="326" spans="1:23">
      <c r="A326" s="8" t="s">
        <v>242</v>
      </c>
      <c r="B326" s="4">
        <v>23</v>
      </c>
      <c r="C326" s="4" t="s">
        <v>8</v>
      </c>
      <c r="D326" s="4" t="s">
        <v>219</v>
      </c>
      <c r="E326" s="4" t="s">
        <v>239</v>
      </c>
      <c r="F326" s="5">
        <v>955</v>
      </c>
      <c r="G326" s="4" t="s">
        <v>146</v>
      </c>
      <c r="H326" s="4" t="s">
        <v>314</v>
      </c>
      <c r="I326" s="4" t="s">
        <v>299</v>
      </c>
      <c r="J326" s="4" t="s">
        <v>221</v>
      </c>
      <c r="K326" s="4" t="s">
        <v>239</v>
      </c>
      <c r="L326" s="4" t="s">
        <v>147</v>
      </c>
      <c r="M326" s="4">
        <v>694</v>
      </c>
      <c r="N326" s="4" t="s">
        <v>129</v>
      </c>
      <c r="O326" s="4" t="s">
        <v>412</v>
      </c>
      <c r="P326" s="4" t="s">
        <v>214</v>
      </c>
      <c r="Q326" s="4" t="s">
        <v>241</v>
      </c>
      <c r="R326" s="6">
        <v>820.16800000000001</v>
      </c>
      <c r="S326" s="6">
        <v>820.26800000000003</v>
      </c>
      <c r="T326" s="6">
        <v>-0.100000000000023</v>
      </c>
      <c r="U326" s="7">
        <v>1927.3948</v>
      </c>
      <c r="V326" s="7">
        <v>1927.6297999999999</v>
      </c>
      <c r="W326" s="7">
        <v>-0.235000000000053</v>
      </c>
    </row>
    <row r="327" spans="1:23">
      <c r="A327" s="8" t="s">
        <v>242</v>
      </c>
      <c r="B327" s="4">
        <v>23</v>
      </c>
      <c r="C327" s="4" t="s">
        <v>8</v>
      </c>
      <c r="D327" s="4" t="s">
        <v>219</v>
      </c>
      <c r="E327" s="4" t="s">
        <v>239</v>
      </c>
      <c r="F327" s="5">
        <v>955</v>
      </c>
      <c r="G327" s="4" t="s">
        <v>146</v>
      </c>
      <c r="H327" s="4" t="s">
        <v>314</v>
      </c>
      <c r="I327" s="4" t="s">
        <v>299</v>
      </c>
      <c r="J327" s="4" t="s">
        <v>221</v>
      </c>
      <c r="K327" s="4" t="s">
        <v>239</v>
      </c>
      <c r="L327" s="4" t="s">
        <v>147</v>
      </c>
      <c r="M327" s="4">
        <v>695</v>
      </c>
      <c r="N327" s="4" t="s">
        <v>130</v>
      </c>
      <c r="O327" s="4" t="s">
        <v>413</v>
      </c>
      <c r="P327" s="4" t="s">
        <v>214</v>
      </c>
      <c r="Q327" s="4" t="s">
        <v>241</v>
      </c>
      <c r="R327" s="6">
        <v>1026.5340000000001</v>
      </c>
      <c r="S327" s="6">
        <v>1024.2972</v>
      </c>
      <c r="T327" s="6">
        <v>2.2368000000001298</v>
      </c>
      <c r="U327" s="7">
        <v>2412.3548999999998</v>
      </c>
      <c r="V327" s="7">
        <v>2407.0984199999998</v>
      </c>
      <c r="W327" s="7">
        <v>5.2564800000003098</v>
      </c>
    </row>
    <row r="328" spans="1:23">
      <c r="A328" s="8" t="s">
        <v>242</v>
      </c>
      <c r="B328" s="4">
        <v>23</v>
      </c>
      <c r="C328" s="4" t="s">
        <v>8</v>
      </c>
      <c r="D328" s="4" t="s">
        <v>219</v>
      </c>
      <c r="E328" s="4" t="s">
        <v>239</v>
      </c>
      <c r="F328" s="5">
        <v>955</v>
      </c>
      <c r="G328" s="4" t="s">
        <v>146</v>
      </c>
      <c r="H328" s="4" t="s">
        <v>314</v>
      </c>
      <c r="I328" s="4" t="s">
        <v>299</v>
      </c>
      <c r="J328" s="4" t="s">
        <v>221</v>
      </c>
      <c r="K328" s="4" t="s">
        <v>239</v>
      </c>
      <c r="L328" s="4" t="s">
        <v>147</v>
      </c>
      <c r="M328" s="4">
        <v>935</v>
      </c>
      <c r="N328" s="4" t="s">
        <v>99</v>
      </c>
      <c r="O328" s="4" t="s">
        <v>383</v>
      </c>
      <c r="P328" s="4" t="s">
        <v>214</v>
      </c>
      <c r="Q328" s="4" t="s">
        <v>241</v>
      </c>
      <c r="R328" s="6">
        <v>501.12</v>
      </c>
      <c r="S328" s="6">
        <v>501.12</v>
      </c>
      <c r="T328" s="6">
        <v>0</v>
      </c>
      <c r="U328" s="7">
        <v>1177.6320000000001</v>
      </c>
      <c r="V328" s="7">
        <v>1177.6320000000001</v>
      </c>
      <c r="W328" s="7">
        <v>0</v>
      </c>
    </row>
    <row r="329" spans="1:23">
      <c r="A329" s="8" t="s">
        <v>242</v>
      </c>
      <c r="B329" s="4">
        <v>23</v>
      </c>
      <c r="C329" s="4" t="s">
        <v>8</v>
      </c>
      <c r="D329" s="4" t="s">
        <v>219</v>
      </c>
      <c r="E329" s="4" t="s">
        <v>239</v>
      </c>
      <c r="F329" s="5">
        <v>955</v>
      </c>
      <c r="G329" s="4" t="s">
        <v>146</v>
      </c>
      <c r="H329" s="4" t="s">
        <v>314</v>
      </c>
      <c r="I329" s="4" t="s">
        <v>299</v>
      </c>
      <c r="J329" s="4" t="s">
        <v>221</v>
      </c>
      <c r="K329" s="4" t="s">
        <v>239</v>
      </c>
      <c r="L329" s="4" t="s">
        <v>147</v>
      </c>
      <c r="M329" s="4">
        <v>937</v>
      </c>
      <c r="N329" s="4" t="s">
        <v>131</v>
      </c>
      <c r="O329" s="4" t="s">
        <v>414</v>
      </c>
      <c r="P329" s="4" t="s">
        <v>214</v>
      </c>
      <c r="Q329" s="4" t="s">
        <v>241</v>
      </c>
      <c r="R329" s="6">
        <v>991.28</v>
      </c>
      <c r="S329" s="6">
        <v>1005.4323000000001</v>
      </c>
      <c r="T329" s="6">
        <v>-14.1523000000001</v>
      </c>
      <c r="U329" s="7">
        <v>2329.5079999999998</v>
      </c>
      <c r="V329" s="7">
        <v>2362.7659050000002</v>
      </c>
      <c r="W329" s="7">
        <v>-33.2579050000002</v>
      </c>
    </row>
    <row r="330" spans="1:23">
      <c r="A330" s="8" t="s">
        <v>242</v>
      </c>
      <c r="B330" s="4">
        <v>23</v>
      </c>
      <c r="C330" s="4" t="s">
        <v>8</v>
      </c>
      <c r="D330" s="4" t="s">
        <v>219</v>
      </c>
      <c r="E330" s="4" t="s">
        <v>239</v>
      </c>
      <c r="F330" s="5">
        <v>955</v>
      </c>
      <c r="G330" s="4" t="s">
        <v>146</v>
      </c>
      <c r="H330" s="4" t="s">
        <v>314</v>
      </c>
      <c r="I330" s="4" t="s">
        <v>299</v>
      </c>
      <c r="J330" s="4" t="s">
        <v>221</v>
      </c>
      <c r="K330" s="4" t="s">
        <v>239</v>
      </c>
      <c r="L330" s="4" t="s">
        <v>147</v>
      </c>
      <c r="M330" s="4">
        <v>942</v>
      </c>
      <c r="N330" s="4" t="s">
        <v>148</v>
      </c>
      <c r="O330" s="4" t="s">
        <v>429</v>
      </c>
      <c r="P330" s="4" t="s">
        <v>213</v>
      </c>
      <c r="Q330" s="4" t="s">
        <v>240</v>
      </c>
      <c r="R330" s="6">
        <v>53.01</v>
      </c>
      <c r="S330" s="6">
        <v>53.01</v>
      </c>
      <c r="T330" s="6">
        <v>0</v>
      </c>
      <c r="U330" s="7">
        <v>124.5735</v>
      </c>
      <c r="V330" s="7">
        <v>124.5735</v>
      </c>
      <c r="W330" s="7">
        <v>0</v>
      </c>
    </row>
    <row r="331" spans="1:23">
      <c r="A331" s="8" t="s">
        <v>242</v>
      </c>
      <c r="B331" s="4">
        <v>23</v>
      </c>
      <c r="C331" s="4" t="s">
        <v>8</v>
      </c>
      <c r="D331" s="4" t="s">
        <v>219</v>
      </c>
      <c r="E331" s="4" t="s">
        <v>239</v>
      </c>
      <c r="F331" s="5">
        <v>955</v>
      </c>
      <c r="G331" s="4" t="s">
        <v>146</v>
      </c>
      <c r="H331" s="4" t="s">
        <v>314</v>
      </c>
      <c r="I331" s="4" t="s">
        <v>299</v>
      </c>
      <c r="J331" s="4" t="s">
        <v>221</v>
      </c>
      <c r="K331" s="4" t="s">
        <v>239</v>
      </c>
      <c r="L331" s="4" t="s">
        <v>147</v>
      </c>
      <c r="M331" s="4">
        <v>943</v>
      </c>
      <c r="N331" s="4" t="s">
        <v>149</v>
      </c>
      <c r="O331" s="4" t="s">
        <v>430</v>
      </c>
      <c r="P331" s="4" t="s">
        <v>213</v>
      </c>
      <c r="Q331" s="4" t="s">
        <v>240</v>
      </c>
      <c r="R331" s="6">
        <v>28.38</v>
      </c>
      <c r="S331" s="6">
        <v>28.38</v>
      </c>
      <c r="T331" s="6">
        <v>0</v>
      </c>
      <c r="U331" s="7">
        <v>66.692999999999998</v>
      </c>
      <c r="V331" s="7">
        <v>66.692999999999998</v>
      </c>
      <c r="W331" s="7">
        <v>0</v>
      </c>
    </row>
    <row r="332" spans="1:23">
      <c r="A332" s="8" t="s">
        <v>242</v>
      </c>
      <c r="B332" s="4">
        <v>23</v>
      </c>
      <c r="C332" s="4" t="s">
        <v>8</v>
      </c>
      <c r="D332" s="4" t="s">
        <v>219</v>
      </c>
      <c r="E332" s="4" t="s">
        <v>239</v>
      </c>
      <c r="F332" s="5">
        <v>955</v>
      </c>
      <c r="G332" s="4" t="s">
        <v>146</v>
      </c>
      <c r="H332" s="4" t="s">
        <v>314</v>
      </c>
      <c r="I332" s="4" t="s">
        <v>299</v>
      </c>
      <c r="J332" s="4" t="s">
        <v>221</v>
      </c>
      <c r="K332" s="4" t="s">
        <v>239</v>
      </c>
      <c r="L332" s="4" t="s">
        <v>147</v>
      </c>
      <c r="M332" s="4">
        <v>944</v>
      </c>
      <c r="N332" s="4" t="s">
        <v>3</v>
      </c>
      <c r="O332" s="4" t="s">
        <v>326</v>
      </c>
      <c r="P332" s="4" t="s">
        <v>213</v>
      </c>
      <c r="Q332" s="4" t="s">
        <v>240</v>
      </c>
      <c r="R332" s="6">
        <v>6.8</v>
      </c>
      <c r="S332" s="6">
        <v>6.8</v>
      </c>
      <c r="T332" s="6">
        <v>0</v>
      </c>
      <c r="U332" s="7">
        <v>15.98</v>
      </c>
      <c r="V332" s="7">
        <v>15.98</v>
      </c>
      <c r="W332" s="7">
        <v>0</v>
      </c>
    </row>
    <row r="333" spans="1:23">
      <c r="A333" s="8" t="s">
        <v>242</v>
      </c>
      <c r="B333" s="4">
        <v>23</v>
      </c>
      <c r="C333" s="4" t="s">
        <v>8</v>
      </c>
      <c r="D333" s="4" t="s">
        <v>219</v>
      </c>
      <c r="E333" s="4" t="s">
        <v>239</v>
      </c>
      <c r="F333" s="5">
        <v>955</v>
      </c>
      <c r="G333" s="4" t="s">
        <v>146</v>
      </c>
      <c r="H333" s="4" t="s">
        <v>314</v>
      </c>
      <c r="I333" s="4" t="s">
        <v>299</v>
      </c>
      <c r="J333" s="4" t="s">
        <v>221</v>
      </c>
      <c r="K333" s="4" t="s">
        <v>239</v>
      </c>
      <c r="L333" s="4" t="s">
        <v>147</v>
      </c>
      <c r="M333" s="4">
        <v>949</v>
      </c>
      <c r="N333" s="4" t="s">
        <v>100</v>
      </c>
      <c r="O333" s="4" t="s">
        <v>384</v>
      </c>
      <c r="P333" s="4" t="s">
        <v>214</v>
      </c>
      <c r="Q333" s="4" t="s">
        <v>241</v>
      </c>
      <c r="R333" s="6">
        <v>235.08</v>
      </c>
      <c r="S333" s="6">
        <v>278.37079999999997</v>
      </c>
      <c r="T333" s="6">
        <v>-43.290799999999997</v>
      </c>
      <c r="U333" s="7">
        <v>552.43799999999999</v>
      </c>
      <c r="V333" s="7">
        <v>654.17138</v>
      </c>
      <c r="W333" s="7">
        <v>-101.73338</v>
      </c>
    </row>
    <row r="334" spans="1:23">
      <c r="A334" s="8" t="s">
        <v>242</v>
      </c>
      <c r="B334" s="4">
        <v>23</v>
      </c>
      <c r="C334" s="4" t="s">
        <v>8</v>
      </c>
      <c r="D334" s="4" t="s">
        <v>219</v>
      </c>
      <c r="E334" s="4" t="s">
        <v>239</v>
      </c>
      <c r="F334" s="5">
        <v>955</v>
      </c>
      <c r="G334" s="4" t="s">
        <v>146</v>
      </c>
      <c r="H334" s="4" t="s">
        <v>314</v>
      </c>
      <c r="I334" s="4" t="s">
        <v>299</v>
      </c>
      <c r="J334" s="4" t="s">
        <v>221</v>
      </c>
      <c r="K334" s="4" t="s">
        <v>239</v>
      </c>
      <c r="L334" s="4" t="s">
        <v>147</v>
      </c>
      <c r="M334" s="4">
        <v>952</v>
      </c>
      <c r="N334" s="4" t="s">
        <v>101</v>
      </c>
      <c r="O334" s="4" t="s">
        <v>385</v>
      </c>
      <c r="P334" s="4" t="s">
        <v>214</v>
      </c>
      <c r="Q334" s="4" t="s">
        <v>241</v>
      </c>
      <c r="R334" s="6">
        <v>1295.558</v>
      </c>
      <c r="S334" s="6">
        <v>1185.8832</v>
      </c>
      <c r="T334" s="6">
        <v>109.6748</v>
      </c>
      <c r="U334" s="7">
        <v>3044.5612999999998</v>
      </c>
      <c r="V334" s="7">
        <v>2786.8255199999999</v>
      </c>
      <c r="W334" s="7">
        <v>257.73577999999998</v>
      </c>
    </row>
    <row r="335" spans="1:23">
      <c r="A335" s="8" t="s">
        <v>242</v>
      </c>
      <c r="B335" s="4">
        <v>23</v>
      </c>
      <c r="C335" s="4" t="s">
        <v>8</v>
      </c>
      <c r="D335" s="4" t="s">
        <v>219</v>
      </c>
      <c r="E335" s="4" t="s">
        <v>239</v>
      </c>
      <c r="F335" s="5">
        <v>955</v>
      </c>
      <c r="G335" s="4" t="s">
        <v>146</v>
      </c>
      <c r="H335" s="4" t="s">
        <v>314</v>
      </c>
      <c r="I335" s="4" t="s">
        <v>299</v>
      </c>
      <c r="J335" s="4" t="s">
        <v>221</v>
      </c>
      <c r="K335" s="4" t="s">
        <v>239</v>
      </c>
      <c r="L335" s="4" t="s">
        <v>147</v>
      </c>
      <c r="M335" s="4">
        <v>958</v>
      </c>
      <c r="N335" s="4" t="s">
        <v>132</v>
      </c>
      <c r="O335" s="4" t="s">
        <v>415</v>
      </c>
      <c r="P335" s="4" t="s">
        <v>214</v>
      </c>
      <c r="Q335" s="4" t="s">
        <v>241</v>
      </c>
      <c r="R335" s="6">
        <v>1004.9349999999999</v>
      </c>
      <c r="S335" s="6">
        <v>1004.2949</v>
      </c>
      <c r="T335" s="6">
        <v>0.64009999999996103</v>
      </c>
      <c r="U335" s="7">
        <v>2361.5972499999998</v>
      </c>
      <c r="V335" s="7">
        <v>2360.0930149999999</v>
      </c>
      <c r="W335" s="7">
        <v>1.5042349999999101</v>
      </c>
    </row>
    <row r="336" spans="1:23">
      <c r="A336" s="8" t="s">
        <v>242</v>
      </c>
      <c r="B336" s="4">
        <v>23</v>
      </c>
      <c r="C336" s="4" t="s">
        <v>8</v>
      </c>
      <c r="D336" s="4" t="s">
        <v>219</v>
      </c>
      <c r="E336" s="4" t="s">
        <v>239</v>
      </c>
      <c r="F336" s="5">
        <v>955</v>
      </c>
      <c r="G336" s="4" t="s">
        <v>146</v>
      </c>
      <c r="H336" s="4" t="s">
        <v>314</v>
      </c>
      <c r="I336" s="4" t="s">
        <v>299</v>
      </c>
      <c r="J336" s="4" t="s">
        <v>221</v>
      </c>
      <c r="K336" s="4" t="s">
        <v>239</v>
      </c>
      <c r="L336" s="4" t="s">
        <v>147</v>
      </c>
      <c r="M336" s="4">
        <v>962</v>
      </c>
      <c r="N336" s="4" t="s">
        <v>133</v>
      </c>
      <c r="O336" s="4" t="s">
        <v>416</v>
      </c>
      <c r="P336" s="4" t="s">
        <v>214</v>
      </c>
      <c r="Q336" s="4" t="s">
        <v>241</v>
      </c>
      <c r="R336" s="6">
        <v>1034.01</v>
      </c>
      <c r="S336" s="6">
        <v>1048.7750000000001</v>
      </c>
      <c r="T336" s="6">
        <v>-14.7650000000001</v>
      </c>
      <c r="U336" s="7">
        <v>2429.9234999999999</v>
      </c>
      <c r="V336" s="7">
        <v>2464.6212500000001</v>
      </c>
      <c r="W336" s="7">
        <v>-34.697750000000198</v>
      </c>
    </row>
    <row r="337" spans="1:23">
      <c r="A337" s="8" t="s">
        <v>242</v>
      </c>
      <c r="B337" s="4">
        <v>23</v>
      </c>
      <c r="C337" s="4" t="s">
        <v>8</v>
      </c>
      <c r="D337" s="4" t="s">
        <v>219</v>
      </c>
      <c r="E337" s="4" t="s">
        <v>239</v>
      </c>
      <c r="F337" s="5">
        <v>955</v>
      </c>
      <c r="G337" s="4" t="s">
        <v>146</v>
      </c>
      <c r="H337" s="4" t="s">
        <v>314</v>
      </c>
      <c r="I337" s="4" t="s">
        <v>299</v>
      </c>
      <c r="J337" s="4" t="s">
        <v>221</v>
      </c>
      <c r="K337" s="4" t="s">
        <v>239</v>
      </c>
      <c r="L337" s="4" t="s">
        <v>147</v>
      </c>
      <c r="M337" s="4">
        <v>997</v>
      </c>
      <c r="N337" s="4" t="s">
        <v>134</v>
      </c>
      <c r="O337" s="4" t="s">
        <v>417</v>
      </c>
      <c r="P337" s="4" t="s">
        <v>214</v>
      </c>
      <c r="Q337" s="4" t="s">
        <v>241</v>
      </c>
      <c r="R337" s="6">
        <v>701.35699999999997</v>
      </c>
      <c r="S337" s="6">
        <v>700.91110000000003</v>
      </c>
      <c r="T337" s="6">
        <v>0.44589999999993801</v>
      </c>
      <c r="U337" s="7">
        <v>1648.18895</v>
      </c>
      <c r="V337" s="7">
        <v>1647.141085</v>
      </c>
      <c r="W337" s="7">
        <v>1.0478649999998499</v>
      </c>
    </row>
    <row r="338" spans="1:23">
      <c r="A338" s="8" t="s">
        <v>242</v>
      </c>
      <c r="B338" s="4">
        <v>23</v>
      </c>
      <c r="C338" s="4" t="s">
        <v>8</v>
      </c>
      <c r="D338" s="4" t="s">
        <v>219</v>
      </c>
      <c r="E338" s="4" t="s">
        <v>239</v>
      </c>
      <c r="F338" s="5">
        <v>955</v>
      </c>
      <c r="G338" s="4" t="s">
        <v>146</v>
      </c>
      <c r="H338" s="4" t="s">
        <v>314</v>
      </c>
      <c r="I338" s="4" t="s">
        <v>299</v>
      </c>
      <c r="J338" s="4" t="s">
        <v>221</v>
      </c>
      <c r="K338" s="4" t="s">
        <v>239</v>
      </c>
      <c r="L338" s="4" t="s">
        <v>147</v>
      </c>
      <c r="M338" s="4">
        <v>1375</v>
      </c>
      <c r="N338" s="4" t="s">
        <v>135</v>
      </c>
      <c r="O338" s="4" t="s">
        <v>418</v>
      </c>
      <c r="P338" s="4" t="s">
        <v>214</v>
      </c>
      <c r="Q338" s="4" t="s">
        <v>241</v>
      </c>
      <c r="R338" s="6">
        <v>57.816000000000003</v>
      </c>
      <c r="S338" s="6">
        <v>57.816000000000003</v>
      </c>
      <c r="T338" s="6">
        <v>0</v>
      </c>
      <c r="U338" s="7">
        <v>135.86760000000001</v>
      </c>
      <c r="V338" s="7">
        <v>135.86760000000001</v>
      </c>
      <c r="W338" s="7">
        <v>0</v>
      </c>
    </row>
    <row r="339" spans="1:23">
      <c r="A339" s="8" t="s">
        <v>242</v>
      </c>
      <c r="B339" s="4">
        <v>23</v>
      </c>
      <c r="C339" s="4" t="s">
        <v>8</v>
      </c>
      <c r="D339" s="4" t="s">
        <v>219</v>
      </c>
      <c r="E339" s="4" t="s">
        <v>239</v>
      </c>
      <c r="F339" s="5">
        <v>955</v>
      </c>
      <c r="G339" s="4" t="s">
        <v>146</v>
      </c>
      <c r="H339" s="4" t="s">
        <v>314</v>
      </c>
      <c r="I339" s="4" t="s">
        <v>299</v>
      </c>
      <c r="J339" s="4" t="s">
        <v>221</v>
      </c>
      <c r="K339" s="4" t="s">
        <v>239</v>
      </c>
      <c r="L339" s="4" t="s">
        <v>147</v>
      </c>
      <c r="M339" s="4">
        <v>1462</v>
      </c>
      <c r="N339" s="4" t="s">
        <v>81</v>
      </c>
      <c r="O339" s="4" t="s">
        <v>373</v>
      </c>
      <c r="P339" s="4" t="s">
        <v>214</v>
      </c>
      <c r="Q339" s="4" t="s">
        <v>241</v>
      </c>
      <c r="R339" s="6">
        <v>2.944</v>
      </c>
      <c r="S339" s="6">
        <v>2.944</v>
      </c>
      <c r="T339" s="6">
        <v>0</v>
      </c>
      <c r="U339" s="7">
        <v>6.9184000000000001</v>
      </c>
      <c r="V339" s="7">
        <v>6.9184000000000001</v>
      </c>
      <c r="W339" s="7">
        <v>0</v>
      </c>
    </row>
    <row r="340" spans="1:23">
      <c r="A340" s="8" t="s">
        <v>242</v>
      </c>
      <c r="B340" s="4">
        <v>23</v>
      </c>
      <c r="C340" s="4" t="s">
        <v>8</v>
      </c>
      <c r="D340" s="4" t="s">
        <v>219</v>
      </c>
      <c r="E340" s="4" t="s">
        <v>239</v>
      </c>
      <c r="F340" s="5">
        <v>955</v>
      </c>
      <c r="G340" s="4" t="s">
        <v>146</v>
      </c>
      <c r="H340" s="4" t="s">
        <v>314</v>
      </c>
      <c r="I340" s="4" t="s">
        <v>299</v>
      </c>
      <c r="J340" s="4" t="s">
        <v>221</v>
      </c>
      <c r="K340" s="4" t="s">
        <v>239</v>
      </c>
      <c r="L340" s="4" t="s">
        <v>147</v>
      </c>
      <c r="M340" s="4">
        <v>16155</v>
      </c>
      <c r="N340" s="4" t="s">
        <v>136</v>
      </c>
      <c r="O340" s="4" t="s">
        <v>419</v>
      </c>
      <c r="P340" s="4" t="s">
        <v>214</v>
      </c>
      <c r="Q340" s="4" t="s">
        <v>241</v>
      </c>
      <c r="R340" s="6">
        <v>8.1839999999999993</v>
      </c>
      <c r="S340" s="6">
        <v>8.1834000000000007</v>
      </c>
      <c r="T340" s="6">
        <v>5.9999999999860198E-4</v>
      </c>
      <c r="U340" s="7">
        <v>19.232399999999998</v>
      </c>
      <c r="V340" s="7">
        <v>19.230989999999998</v>
      </c>
      <c r="W340" s="7">
        <v>1.4099999999967099E-3</v>
      </c>
    </row>
    <row r="341" spans="1:23">
      <c r="A341" s="8" t="s">
        <v>242</v>
      </c>
      <c r="B341" s="4">
        <v>23</v>
      </c>
      <c r="C341" s="4" t="s">
        <v>8</v>
      </c>
      <c r="D341" s="4" t="s">
        <v>219</v>
      </c>
      <c r="E341" s="4" t="s">
        <v>239</v>
      </c>
      <c r="F341" s="5">
        <v>955</v>
      </c>
      <c r="G341" s="4" t="s">
        <v>146</v>
      </c>
      <c r="H341" s="4" t="s">
        <v>314</v>
      </c>
      <c r="I341" s="4" t="s">
        <v>299</v>
      </c>
      <c r="J341" s="4" t="s">
        <v>221</v>
      </c>
      <c r="K341" s="4" t="s">
        <v>239</v>
      </c>
      <c r="L341" s="4" t="s">
        <v>147</v>
      </c>
      <c r="M341" s="4">
        <v>20042</v>
      </c>
      <c r="N341" s="4" t="s">
        <v>102</v>
      </c>
      <c r="O341" s="4" t="s">
        <v>386</v>
      </c>
      <c r="P341" s="4" t="s">
        <v>214</v>
      </c>
      <c r="Q341" s="4" t="s">
        <v>241</v>
      </c>
      <c r="R341" s="6">
        <v>21.738</v>
      </c>
      <c r="S341" s="6">
        <v>21.738399999999999</v>
      </c>
      <c r="T341" s="6">
        <v>-3.9999999999906798E-4</v>
      </c>
      <c r="U341" s="7">
        <v>51.084299999999999</v>
      </c>
      <c r="V341" s="7">
        <v>51.085239999999999</v>
      </c>
      <c r="W341" s="7">
        <v>-9.3999999999780902E-4</v>
      </c>
    </row>
    <row r="342" spans="1:23">
      <c r="A342" s="8" t="s">
        <v>242</v>
      </c>
      <c r="B342" s="4">
        <v>23</v>
      </c>
      <c r="C342" s="4" t="s">
        <v>8</v>
      </c>
      <c r="D342" s="4" t="s">
        <v>219</v>
      </c>
      <c r="E342" s="4" t="s">
        <v>239</v>
      </c>
      <c r="F342" s="5">
        <v>955</v>
      </c>
      <c r="G342" s="4" t="s">
        <v>146</v>
      </c>
      <c r="H342" s="4" t="s">
        <v>314</v>
      </c>
      <c r="I342" s="4" t="s">
        <v>299</v>
      </c>
      <c r="J342" s="4" t="s">
        <v>221</v>
      </c>
      <c r="K342" s="4" t="s">
        <v>239</v>
      </c>
      <c r="L342" s="4" t="s">
        <v>147</v>
      </c>
      <c r="M342" s="4">
        <v>28462</v>
      </c>
      <c r="N342" s="4" t="s">
        <v>103</v>
      </c>
      <c r="O342" s="4" t="s">
        <v>387</v>
      </c>
      <c r="P342" s="4" t="s">
        <v>214</v>
      </c>
      <c r="Q342" s="4" t="s">
        <v>241</v>
      </c>
      <c r="R342" s="6">
        <v>66.33</v>
      </c>
      <c r="S342" s="6">
        <v>60.63</v>
      </c>
      <c r="T342" s="6">
        <v>5.7</v>
      </c>
      <c r="U342" s="7">
        <v>155.87549999999999</v>
      </c>
      <c r="V342" s="7">
        <v>142.48050000000001</v>
      </c>
      <c r="W342" s="7">
        <v>13.395</v>
      </c>
    </row>
    <row r="343" spans="1:23">
      <c r="A343" s="8" t="s">
        <v>242</v>
      </c>
      <c r="B343" s="4">
        <v>23</v>
      </c>
      <c r="C343" s="4" t="s">
        <v>8</v>
      </c>
      <c r="D343" s="4" t="s">
        <v>219</v>
      </c>
      <c r="E343" s="4" t="s">
        <v>239</v>
      </c>
      <c r="F343" s="5">
        <v>955</v>
      </c>
      <c r="G343" s="4" t="s">
        <v>146</v>
      </c>
      <c r="H343" s="4" t="s">
        <v>314</v>
      </c>
      <c r="I343" s="4" t="s">
        <v>299</v>
      </c>
      <c r="J343" s="4" t="s">
        <v>221</v>
      </c>
      <c r="K343" s="4" t="s">
        <v>239</v>
      </c>
      <c r="L343" s="4" t="s">
        <v>147</v>
      </c>
      <c r="M343" s="4">
        <v>32953</v>
      </c>
      <c r="N343" s="4" t="s">
        <v>137</v>
      </c>
      <c r="O343" s="4" t="s">
        <v>420</v>
      </c>
      <c r="P343" s="4" t="s">
        <v>214</v>
      </c>
      <c r="Q343" s="4" t="s">
        <v>241</v>
      </c>
      <c r="R343" s="6">
        <v>2.5999999999999999E-2</v>
      </c>
      <c r="S343" s="6">
        <v>2.63E-2</v>
      </c>
      <c r="T343" s="6">
        <v>-3.0000000000000198E-4</v>
      </c>
      <c r="U343" s="7">
        <v>6.1100000000000002E-2</v>
      </c>
      <c r="V343" s="7">
        <v>6.1804999999999999E-2</v>
      </c>
      <c r="W343" s="7">
        <v>-7.0500000000000402E-4</v>
      </c>
    </row>
    <row r="344" spans="1:23">
      <c r="A344" s="8" t="s">
        <v>242</v>
      </c>
      <c r="B344" s="4">
        <v>24</v>
      </c>
      <c r="C344" s="4" t="s">
        <v>82</v>
      </c>
      <c r="D344" s="4" t="s">
        <v>222</v>
      </c>
      <c r="E344" s="4" t="s">
        <v>238</v>
      </c>
      <c r="F344" s="5">
        <v>955</v>
      </c>
      <c r="G344" s="4" t="s">
        <v>146</v>
      </c>
      <c r="H344" s="4" t="s">
        <v>314</v>
      </c>
      <c r="I344" s="4" t="s">
        <v>299</v>
      </c>
      <c r="J344" s="4" t="s">
        <v>221</v>
      </c>
      <c r="K344" s="4" t="s">
        <v>239</v>
      </c>
      <c r="L344" s="4" t="s">
        <v>147</v>
      </c>
      <c r="M344" s="4">
        <v>942</v>
      </c>
      <c r="N344" s="4" t="s">
        <v>148</v>
      </c>
      <c r="O344" s="4" t="s">
        <v>429</v>
      </c>
      <c r="P344" s="4" t="s">
        <v>213</v>
      </c>
      <c r="Q344" s="4" t="s">
        <v>240</v>
      </c>
      <c r="R344" s="6">
        <v>3.72</v>
      </c>
      <c r="S344" s="6">
        <v>3.72</v>
      </c>
      <c r="T344" s="6">
        <v>0</v>
      </c>
      <c r="U344" s="7">
        <v>8.7420000000000009</v>
      </c>
      <c r="V344" s="7">
        <v>8.7420000000000009</v>
      </c>
      <c r="W344" s="7">
        <v>0</v>
      </c>
    </row>
    <row r="345" spans="1:23">
      <c r="A345" s="8" t="s">
        <v>242</v>
      </c>
      <c r="B345" s="4">
        <v>24</v>
      </c>
      <c r="C345" s="4" t="s">
        <v>82</v>
      </c>
      <c r="D345" s="4" t="s">
        <v>222</v>
      </c>
      <c r="E345" s="4" t="s">
        <v>238</v>
      </c>
      <c r="F345" s="5">
        <v>955</v>
      </c>
      <c r="G345" s="4" t="s">
        <v>146</v>
      </c>
      <c r="H345" s="4" t="s">
        <v>314</v>
      </c>
      <c r="I345" s="4" t="s">
        <v>299</v>
      </c>
      <c r="J345" s="4" t="s">
        <v>221</v>
      </c>
      <c r="K345" s="4" t="s">
        <v>239</v>
      </c>
      <c r="L345" s="4" t="s">
        <v>147</v>
      </c>
      <c r="M345" s="4">
        <v>943</v>
      </c>
      <c r="N345" s="4" t="s">
        <v>149</v>
      </c>
      <c r="O345" s="4" t="s">
        <v>430</v>
      </c>
      <c r="P345" s="4" t="s">
        <v>213</v>
      </c>
      <c r="Q345" s="4" t="s">
        <v>240</v>
      </c>
      <c r="R345" s="6">
        <v>1.3</v>
      </c>
      <c r="S345" s="6">
        <v>1.3</v>
      </c>
      <c r="T345" s="6">
        <v>0</v>
      </c>
      <c r="U345" s="7">
        <v>3.0550000000000002</v>
      </c>
      <c r="V345" s="7">
        <v>3.0550000000000002</v>
      </c>
      <c r="W345" s="7">
        <v>0</v>
      </c>
    </row>
    <row r="346" spans="1:23">
      <c r="A346" s="8" t="s">
        <v>242</v>
      </c>
      <c r="B346" s="4">
        <v>24</v>
      </c>
      <c r="C346" s="4" t="s">
        <v>82</v>
      </c>
      <c r="D346" s="4" t="s">
        <v>222</v>
      </c>
      <c r="E346" s="4" t="s">
        <v>238</v>
      </c>
      <c r="F346" s="5">
        <v>955</v>
      </c>
      <c r="G346" s="4" t="s">
        <v>146</v>
      </c>
      <c r="H346" s="4" t="s">
        <v>314</v>
      </c>
      <c r="I346" s="4" t="s">
        <v>299</v>
      </c>
      <c r="J346" s="4" t="s">
        <v>221</v>
      </c>
      <c r="K346" s="4" t="s">
        <v>239</v>
      </c>
      <c r="L346" s="4" t="s">
        <v>147</v>
      </c>
      <c r="M346" s="4">
        <v>15633</v>
      </c>
      <c r="N346" s="4" t="s">
        <v>11</v>
      </c>
      <c r="O346" s="4" t="s">
        <v>328</v>
      </c>
      <c r="P346" s="4" t="s">
        <v>213</v>
      </c>
      <c r="Q346" s="4" t="s">
        <v>241</v>
      </c>
      <c r="R346" s="6">
        <v>2.38</v>
      </c>
      <c r="S346" s="6">
        <v>2.38</v>
      </c>
      <c r="T346" s="6">
        <v>0</v>
      </c>
      <c r="U346" s="7">
        <v>5.593</v>
      </c>
      <c r="V346" s="7">
        <v>5.593</v>
      </c>
      <c r="W346" s="7">
        <v>0</v>
      </c>
    </row>
    <row r="347" spans="1:23">
      <c r="A347" s="8" t="s">
        <v>242</v>
      </c>
      <c r="B347" s="4">
        <v>26</v>
      </c>
      <c r="C347" s="4" t="s">
        <v>31</v>
      </c>
      <c r="D347" s="4" t="s">
        <v>222</v>
      </c>
      <c r="E347" s="4" t="s">
        <v>238</v>
      </c>
      <c r="F347" s="5">
        <v>955</v>
      </c>
      <c r="G347" s="4" t="s">
        <v>146</v>
      </c>
      <c r="H347" s="4" t="s">
        <v>314</v>
      </c>
      <c r="I347" s="4" t="s">
        <v>299</v>
      </c>
      <c r="J347" s="4" t="s">
        <v>221</v>
      </c>
      <c r="K347" s="4" t="s">
        <v>239</v>
      </c>
      <c r="L347" s="4" t="s">
        <v>147</v>
      </c>
      <c r="M347" s="4">
        <v>942</v>
      </c>
      <c r="N347" s="4" t="s">
        <v>148</v>
      </c>
      <c r="O347" s="4" t="s">
        <v>429</v>
      </c>
      <c r="P347" s="4" t="s">
        <v>213</v>
      </c>
      <c r="Q347" s="4" t="s">
        <v>240</v>
      </c>
      <c r="R347" s="6">
        <v>10.25</v>
      </c>
      <c r="S347" s="6">
        <v>10.25</v>
      </c>
      <c r="T347" s="6">
        <v>0</v>
      </c>
      <c r="U347" s="7">
        <v>24.087499999999999</v>
      </c>
      <c r="V347" s="7">
        <v>24.087499999999999</v>
      </c>
      <c r="W347" s="7">
        <v>0</v>
      </c>
    </row>
    <row r="348" spans="1:23">
      <c r="A348" s="8" t="s">
        <v>242</v>
      </c>
      <c r="B348" s="4">
        <v>26</v>
      </c>
      <c r="C348" s="4" t="s">
        <v>31</v>
      </c>
      <c r="D348" s="4" t="s">
        <v>222</v>
      </c>
      <c r="E348" s="4" t="s">
        <v>238</v>
      </c>
      <c r="F348" s="5">
        <v>955</v>
      </c>
      <c r="G348" s="4" t="s">
        <v>146</v>
      </c>
      <c r="H348" s="4" t="s">
        <v>314</v>
      </c>
      <c r="I348" s="4" t="s">
        <v>299</v>
      </c>
      <c r="J348" s="4" t="s">
        <v>221</v>
      </c>
      <c r="K348" s="4" t="s">
        <v>239</v>
      </c>
      <c r="L348" s="4" t="s">
        <v>147</v>
      </c>
      <c r="M348" s="4">
        <v>943</v>
      </c>
      <c r="N348" s="4" t="s">
        <v>149</v>
      </c>
      <c r="O348" s="4" t="s">
        <v>430</v>
      </c>
      <c r="P348" s="4" t="s">
        <v>213</v>
      </c>
      <c r="Q348" s="4" t="s">
        <v>240</v>
      </c>
      <c r="R348" s="6">
        <v>5.31</v>
      </c>
      <c r="S348" s="6">
        <v>5.31</v>
      </c>
      <c r="T348" s="6">
        <v>0</v>
      </c>
      <c r="U348" s="7">
        <v>12.4785</v>
      </c>
      <c r="V348" s="7">
        <v>12.4785</v>
      </c>
      <c r="W348" s="7">
        <v>0</v>
      </c>
    </row>
    <row r="349" spans="1:23">
      <c r="A349" s="8" t="s">
        <v>242</v>
      </c>
      <c r="B349" s="4">
        <v>26</v>
      </c>
      <c r="C349" s="4" t="s">
        <v>31</v>
      </c>
      <c r="D349" s="4" t="s">
        <v>222</v>
      </c>
      <c r="E349" s="4" t="s">
        <v>238</v>
      </c>
      <c r="F349" s="5">
        <v>955</v>
      </c>
      <c r="G349" s="4" t="s">
        <v>146</v>
      </c>
      <c r="H349" s="4" t="s">
        <v>314</v>
      </c>
      <c r="I349" s="4" t="s">
        <v>299</v>
      </c>
      <c r="J349" s="4" t="s">
        <v>221</v>
      </c>
      <c r="K349" s="4" t="s">
        <v>239</v>
      </c>
      <c r="L349" s="4" t="s">
        <v>147</v>
      </c>
      <c r="M349" s="4">
        <v>944</v>
      </c>
      <c r="N349" s="4" t="s">
        <v>3</v>
      </c>
      <c r="O349" s="4" t="s">
        <v>326</v>
      </c>
      <c r="P349" s="4" t="s">
        <v>213</v>
      </c>
      <c r="Q349" s="4" t="s">
        <v>240</v>
      </c>
      <c r="R349" s="6">
        <v>0.44</v>
      </c>
      <c r="S349" s="6">
        <v>0.51</v>
      </c>
      <c r="T349" s="6">
        <v>-7.0000000000000007E-2</v>
      </c>
      <c r="U349" s="7">
        <v>1.034</v>
      </c>
      <c r="V349" s="7">
        <v>1.1984999999999999</v>
      </c>
      <c r="W349" s="7">
        <v>-0.16450000000000001</v>
      </c>
    </row>
    <row r="350" spans="1:23">
      <c r="A350" s="8" t="s">
        <v>242</v>
      </c>
      <c r="B350" s="4">
        <v>27</v>
      </c>
      <c r="C350" s="4" t="s">
        <v>83</v>
      </c>
      <c r="D350" s="4" t="s">
        <v>222</v>
      </c>
      <c r="E350" s="4" t="s">
        <v>238</v>
      </c>
      <c r="F350" s="5">
        <v>955</v>
      </c>
      <c r="G350" s="4" t="s">
        <v>146</v>
      </c>
      <c r="H350" s="4" t="s">
        <v>314</v>
      </c>
      <c r="I350" s="4" t="s">
        <v>299</v>
      </c>
      <c r="J350" s="4" t="s">
        <v>221</v>
      </c>
      <c r="K350" s="4" t="s">
        <v>239</v>
      </c>
      <c r="L350" s="4" t="s">
        <v>147</v>
      </c>
      <c r="M350" s="4">
        <v>942</v>
      </c>
      <c r="N350" s="4" t="s">
        <v>148</v>
      </c>
      <c r="O350" s="4" t="s">
        <v>429</v>
      </c>
      <c r="P350" s="4" t="s">
        <v>213</v>
      </c>
      <c r="Q350" s="4" t="s">
        <v>240</v>
      </c>
      <c r="R350" s="6">
        <v>1.05</v>
      </c>
      <c r="S350" s="6">
        <v>1.05</v>
      </c>
      <c r="T350" s="6">
        <v>0</v>
      </c>
      <c r="U350" s="7">
        <v>2.4674999999999998</v>
      </c>
      <c r="V350" s="7">
        <v>2.4674999999999998</v>
      </c>
      <c r="W350" s="7">
        <v>0</v>
      </c>
    </row>
    <row r="351" spans="1:23">
      <c r="A351" s="8" t="s">
        <v>242</v>
      </c>
      <c r="B351" s="4">
        <v>27</v>
      </c>
      <c r="C351" s="4" t="s">
        <v>83</v>
      </c>
      <c r="D351" s="4" t="s">
        <v>222</v>
      </c>
      <c r="E351" s="4" t="s">
        <v>238</v>
      </c>
      <c r="F351" s="5">
        <v>955</v>
      </c>
      <c r="G351" s="4" t="s">
        <v>146</v>
      </c>
      <c r="H351" s="4" t="s">
        <v>314</v>
      </c>
      <c r="I351" s="4" t="s">
        <v>299</v>
      </c>
      <c r="J351" s="4" t="s">
        <v>221</v>
      </c>
      <c r="K351" s="4" t="s">
        <v>239</v>
      </c>
      <c r="L351" s="4" t="s">
        <v>147</v>
      </c>
      <c r="M351" s="4">
        <v>943</v>
      </c>
      <c r="N351" s="4" t="s">
        <v>149</v>
      </c>
      <c r="O351" s="4" t="s">
        <v>430</v>
      </c>
      <c r="P351" s="4" t="s">
        <v>213</v>
      </c>
      <c r="Q351" s="4" t="s">
        <v>240</v>
      </c>
      <c r="R351" s="6">
        <v>1.62</v>
      </c>
      <c r="S351" s="6">
        <v>1.62</v>
      </c>
      <c r="T351" s="6">
        <v>0</v>
      </c>
      <c r="U351" s="7">
        <v>3.8069999999999999</v>
      </c>
      <c r="V351" s="7">
        <v>3.8069999999999999</v>
      </c>
      <c r="W351" s="7">
        <v>0</v>
      </c>
    </row>
    <row r="352" spans="1:23">
      <c r="A352" s="8" t="s">
        <v>242</v>
      </c>
      <c r="B352" s="4">
        <v>27</v>
      </c>
      <c r="C352" s="4" t="s">
        <v>83</v>
      </c>
      <c r="D352" s="4" t="s">
        <v>222</v>
      </c>
      <c r="E352" s="4" t="s">
        <v>238</v>
      </c>
      <c r="F352" s="5">
        <v>955</v>
      </c>
      <c r="G352" s="4" t="s">
        <v>146</v>
      </c>
      <c r="H352" s="4" t="s">
        <v>314</v>
      </c>
      <c r="I352" s="4" t="s">
        <v>299</v>
      </c>
      <c r="J352" s="4" t="s">
        <v>221</v>
      </c>
      <c r="K352" s="4" t="s">
        <v>239</v>
      </c>
      <c r="L352" s="4" t="s">
        <v>147</v>
      </c>
      <c r="M352" s="4">
        <v>944</v>
      </c>
      <c r="N352" s="4" t="s">
        <v>3</v>
      </c>
      <c r="O352" s="4" t="s">
        <v>326</v>
      </c>
      <c r="P352" s="4" t="s">
        <v>213</v>
      </c>
      <c r="Q352" s="4" t="s">
        <v>240</v>
      </c>
      <c r="R352" s="6">
        <v>0.39</v>
      </c>
      <c r="S352" s="6">
        <v>0.39</v>
      </c>
      <c r="T352" s="6">
        <v>0</v>
      </c>
      <c r="U352" s="7">
        <v>0.91649999999999998</v>
      </c>
      <c r="V352" s="7">
        <v>0.91649999999999998</v>
      </c>
      <c r="W352" s="7">
        <v>0</v>
      </c>
    </row>
    <row r="353" spans="1:23">
      <c r="A353" s="8" t="s">
        <v>242</v>
      </c>
      <c r="B353" s="4">
        <v>29</v>
      </c>
      <c r="C353" s="4" t="s">
        <v>84</v>
      </c>
      <c r="D353" s="4" t="s">
        <v>222</v>
      </c>
      <c r="E353" s="4" t="s">
        <v>238</v>
      </c>
      <c r="F353" s="5">
        <v>955</v>
      </c>
      <c r="G353" s="4" t="s">
        <v>146</v>
      </c>
      <c r="H353" s="4" t="s">
        <v>314</v>
      </c>
      <c r="I353" s="4" t="s">
        <v>299</v>
      </c>
      <c r="J353" s="4" t="s">
        <v>221</v>
      </c>
      <c r="K353" s="4" t="s">
        <v>239</v>
      </c>
      <c r="L353" s="4" t="s">
        <v>147</v>
      </c>
      <c r="M353" s="4">
        <v>942</v>
      </c>
      <c r="N353" s="4" t="s">
        <v>148</v>
      </c>
      <c r="O353" s="4" t="s">
        <v>429</v>
      </c>
      <c r="P353" s="4" t="s">
        <v>213</v>
      </c>
      <c r="Q353" s="4" t="s">
        <v>240</v>
      </c>
      <c r="R353" s="6">
        <v>1.03</v>
      </c>
      <c r="S353" s="6">
        <v>1.03</v>
      </c>
      <c r="T353" s="6">
        <v>0</v>
      </c>
      <c r="U353" s="7">
        <v>2.4205000000000001</v>
      </c>
      <c r="V353" s="7">
        <v>2.4205000000000001</v>
      </c>
      <c r="W353" s="7">
        <v>0</v>
      </c>
    </row>
    <row r="354" spans="1:23">
      <c r="A354" s="8" t="s">
        <v>242</v>
      </c>
      <c r="B354" s="4">
        <v>29</v>
      </c>
      <c r="C354" s="4" t="s">
        <v>84</v>
      </c>
      <c r="D354" s="4" t="s">
        <v>222</v>
      </c>
      <c r="E354" s="4" t="s">
        <v>238</v>
      </c>
      <c r="F354" s="5">
        <v>955</v>
      </c>
      <c r="G354" s="4" t="s">
        <v>146</v>
      </c>
      <c r="H354" s="4" t="s">
        <v>314</v>
      </c>
      <c r="I354" s="4" t="s">
        <v>299</v>
      </c>
      <c r="J354" s="4" t="s">
        <v>221</v>
      </c>
      <c r="K354" s="4" t="s">
        <v>239</v>
      </c>
      <c r="L354" s="4" t="s">
        <v>147</v>
      </c>
      <c r="M354" s="4">
        <v>943</v>
      </c>
      <c r="N354" s="4" t="s">
        <v>149</v>
      </c>
      <c r="O354" s="4" t="s">
        <v>430</v>
      </c>
      <c r="P354" s="4" t="s">
        <v>213</v>
      </c>
      <c r="Q354" s="4" t="s">
        <v>240</v>
      </c>
      <c r="R354" s="6">
        <v>6.05</v>
      </c>
      <c r="S354" s="6">
        <v>6.05</v>
      </c>
      <c r="T354" s="6">
        <v>0</v>
      </c>
      <c r="U354" s="7">
        <v>14.217499999999999</v>
      </c>
      <c r="V354" s="7">
        <v>14.217499999999999</v>
      </c>
      <c r="W354" s="7">
        <v>0</v>
      </c>
    </row>
    <row r="355" spans="1:23">
      <c r="A355" s="8" t="s">
        <v>242</v>
      </c>
      <c r="B355" s="4">
        <v>29</v>
      </c>
      <c r="C355" s="4" t="s">
        <v>84</v>
      </c>
      <c r="D355" s="4" t="s">
        <v>222</v>
      </c>
      <c r="E355" s="4" t="s">
        <v>238</v>
      </c>
      <c r="F355" s="5">
        <v>955</v>
      </c>
      <c r="G355" s="4" t="s">
        <v>146</v>
      </c>
      <c r="H355" s="4" t="s">
        <v>314</v>
      </c>
      <c r="I355" s="4" t="s">
        <v>299</v>
      </c>
      <c r="J355" s="4" t="s">
        <v>221</v>
      </c>
      <c r="K355" s="4" t="s">
        <v>239</v>
      </c>
      <c r="L355" s="4" t="s">
        <v>147</v>
      </c>
      <c r="M355" s="4">
        <v>944</v>
      </c>
      <c r="N355" s="4" t="s">
        <v>3</v>
      </c>
      <c r="O355" s="4" t="s">
        <v>326</v>
      </c>
      <c r="P355" s="4" t="s">
        <v>213</v>
      </c>
      <c r="Q355" s="4" t="s">
        <v>240</v>
      </c>
      <c r="R355" s="6">
        <v>49.31</v>
      </c>
      <c r="S355" s="6">
        <v>60</v>
      </c>
      <c r="T355" s="6">
        <v>-10.69</v>
      </c>
      <c r="U355" s="7">
        <v>115.8785</v>
      </c>
      <c r="V355" s="7">
        <v>141</v>
      </c>
      <c r="W355" s="7">
        <v>-25.121500000000001</v>
      </c>
    </row>
    <row r="356" spans="1:23">
      <c r="A356" s="8" t="s">
        <v>242</v>
      </c>
      <c r="B356" s="4">
        <v>32</v>
      </c>
      <c r="C356" s="4" t="s">
        <v>9</v>
      </c>
      <c r="D356" s="4" t="s">
        <v>222</v>
      </c>
      <c r="E356" s="4" t="s">
        <v>238</v>
      </c>
      <c r="F356" s="5">
        <v>955</v>
      </c>
      <c r="G356" s="4" t="s">
        <v>146</v>
      </c>
      <c r="H356" s="4" t="s">
        <v>314</v>
      </c>
      <c r="I356" s="4" t="s">
        <v>299</v>
      </c>
      <c r="J356" s="4" t="s">
        <v>221</v>
      </c>
      <c r="K356" s="4" t="s">
        <v>239</v>
      </c>
      <c r="L356" s="4" t="s">
        <v>147</v>
      </c>
      <c r="M356" s="4">
        <v>942</v>
      </c>
      <c r="N356" s="4" t="s">
        <v>148</v>
      </c>
      <c r="O356" s="4" t="s">
        <v>429</v>
      </c>
      <c r="P356" s="4" t="s">
        <v>213</v>
      </c>
      <c r="Q356" s="4" t="s">
        <v>240</v>
      </c>
      <c r="R356" s="6">
        <v>5.42</v>
      </c>
      <c r="S356" s="6">
        <v>5.42</v>
      </c>
      <c r="T356" s="6">
        <v>0</v>
      </c>
      <c r="U356" s="7">
        <v>12.737</v>
      </c>
      <c r="V356" s="7">
        <v>12.737</v>
      </c>
      <c r="W356" s="7">
        <v>0</v>
      </c>
    </row>
    <row r="357" spans="1:23">
      <c r="A357" s="8" t="s">
        <v>242</v>
      </c>
      <c r="B357" s="4">
        <v>32</v>
      </c>
      <c r="C357" s="4" t="s">
        <v>9</v>
      </c>
      <c r="D357" s="4" t="s">
        <v>222</v>
      </c>
      <c r="E357" s="4" t="s">
        <v>238</v>
      </c>
      <c r="F357" s="5">
        <v>955</v>
      </c>
      <c r="G357" s="4" t="s">
        <v>146</v>
      </c>
      <c r="H357" s="4" t="s">
        <v>314</v>
      </c>
      <c r="I357" s="4" t="s">
        <v>299</v>
      </c>
      <c r="J357" s="4" t="s">
        <v>221</v>
      </c>
      <c r="K357" s="4" t="s">
        <v>239</v>
      </c>
      <c r="L357" s="4" t="s">
        <v>147</v>
      </c>
      <c r="M357" s="4">
        <v>943</v>
      </c>
      <c r="N357" s="4" t="s">
        <v>149</v>
      </c>
      <c r="O357" s="4" t="s">
        <v>430</v>
      </c>
      <c r="P357" s="4" t="s">
        <v>213</v>
      </c>
      <c r="Q357" s="4" t="s">
        <v>240</v>
      </c>
      <c r="R357" s="6">
        <v>1.22</v>
      </c>
      <c r="S357" s="6">
        <v>1.22</v>
      </c>
      <c r="T357" s="6">
        <v>0</v>
      </c>
      <c r="U357" s="7">
        <v>2.867</v>
      </c>
      <c r="V357" s="7">
        <v>2.867</v>
      </c>
      <c r="W357" s="7">
        <v>0</v>
      </c>
    </row>
    <row r="358" spans="1:23">
      <c r="A358" s="8" t="s">
        <v>242</v>
      </c>
      <c r="B358" s="4">
        <v>32</v>
      </c>
      <c r="C358" s="4" t="s">
        <v>9</v>
      </c>
      <c r="D358" s="4" t="s">
        <v>222</v>
      </c>
      <c r="E358" s="4" t="s">
        <v>238</v>
      </c>
      <c r="F358" s="5">
        <v>955</v>
      </c>
      <c r="G358" s="4" t="s">
        <v>146</v>
      </c>
      <c r="H358" s="4" t="s">
        <v>314</v>
      </c>
      <c r="I358" s="4" t="s">
        <v>299</v>
      </c>
      <c r="J358" s="4" t="s">
        <v>221</v>
      </c>
      <c r="K358" s="4" t="s">
        <v>239</v>
      </c>
      <c r="L358" s="4" t="s">
        <v>147</v>
      </c>
      <c r="M358" s="4">
        <v>944</v>
      </c>
      <c r="N358" s="4" t="s">
        <v>3</v>
      </c>
      <c r="O358" s="4" t="s">
        <v>326</v>
      </c>
      <c r="P358" s="4" t="s">
        <v>213</v>
      </c>
      <c r="Q358" s="4" t="s">
        <v>240</v>
      </c>
      <c r="R358" s="6">
        <v>1.76</v>
      </c>
      <c r="S358" s="6">
        <v>2.7</v>
      </c>
      <c r="T358" s="6">
        <v>-0.94</v>
      </c>
      <c r="U358" s="7">
        <v>4.1360000000000001</v>
      </c>
      <c r="V358" s="7">
        <v>6.3449999999999998</v>
      </c>
      <c r="W358" s="7">
        <v>-2.2090000000000001</v>
      </c>
    </row>
    <row r="359" spans="1:23">
      <c r="A359" s="8" t="s">
        <v>242</v>
      </c>
      <c r="B359" s="4">
        <v>34</v>
      </c>
      <c r="C359" s="4" t="s">
        <v>51</v>
      </c>
      <c r="D359" s="4" t="s">
        <v>222</v>
      </c>
      <c r="E359" s="4" t="s">
        <v>238</v>
      </c>
      <c r="F359" s="5">
        <v>955</v>
      </c>
      <c r="G359" s="4" t="s">
        <v>146</v>
      </c>
      <c r="H359" s="4" t="s">
        <v>314</v>
      </c>
      <c r="I359" s="4" t="s">
        <v>299</v>
      </c>
      <c r="J359" s="4" t="s">
        <v>221</v>
      </c>
      <c r="K359" s="4" t="s">
        <v>239</v>
      </c>
      <c r="L359" s="4" t="s">
        <v>147</v>
      </c>
      <c r="M359" s="4">
        <v>942</v>
      </c>
      <c r="N359" s="4" t="s">
        <v>148</v>
      </c>
      <c r="O359" s="4" t="s">
        <v>429</v>
      </c>
      <c r="P359" s="4" t="s">
        <v>213</v>
      </c>
      <c r="Q359" s="4" t="s">
        <v>240</v>
      </c>
      <c r="R359" s="6">
        <v>25.67</v>
      </c>
      <c r="S359" s="6">
        <v>25.67</v>
      </c>
      <c r="T359" s="6">
        <v>0</v>
      </c>
      <c r="U359" s="7">
        <v>60.3245</v>
      </c>
      <c r="V359" s="7">
        <v>60.3245</v>
      </c>
      <c r="W359" s="7">
        <v>0</v>
      </c>
    </row>
    <row r="360" spans="1:23">
      <c r="A360" s="8" t="s">
        <v>242</v>
      </c>
      <c r="B360" s="4">
        <v>34</v>
      </c>
      <c r="C360" s="4" t="s">
        <v>51</v>
      </c>
      <c r="D360" s="4" t="s">
        <v>222</v>
      </c>
      <c r="E360" s="4" t="s">
        <v>238</v>
      </c>
      <c r="F360" s="5">
        <v>955</v>
      </c>
      <c r="G360" s="4" t="s">
        <v>146</v>
      </c>
      <c r="H360" s="4" t="s">
        <v>314</v>
      </c>
      <c r="I360" s="4" t="s">
        <v>299</v>
      </c>
      <c r="J360" s="4" t="s">
        <v>221</v>
      </c>
      <c r="K360" s="4" t="s">
        <v>239</v>
      </c>
      <c r="L360" s="4" t="s">
        <v>147</v>
      </c>
      <c r="M360" s="4">
        <v>943</v>
      </c>
      <c r="N360" s="4" t="s">
        <v>149</v>
      </c>
      <c r="O360" s="4" t="s">
        <v>430</v>
      </c>
      <c r="P360" s="4" t="s">
        <v>213</v>
      </c>
      <c r="Q360" s="4" t="s">
        <v>240</v>
      </c>
      <c r="R360" s="6">
        <v>10.07</v>
      </c>
      <c r="S360" s="6">
        <v>10.07</v>
      </c>
      <c r="T360" s="6">
        <v>0</v>
      </c>
      <c r="U360" s="7">
        <v>23.6645</v>
      </c>
      <c r="V360" s="7">
        <v>23.6645</v>
      </c>
      <c r="W360" s="7">
        <v>0</v>
      </c>
    </row>
    <row r="361" spans="1:23">
      <c r="A361" s="8" t="s">
        <v>242</v>
      </c>
      <c r="B361" s="4">
        <v>34</v>
      </c>
      <c r="C361" s="4" t="s">
        <v>51</v>
      </c>
      <c r="D361" s="4" t="s">
        <v>222</v>
      </c>
      <c r="E361" s="4" t="s">
        <v>238</v>
      </c>
      <c r="F361" s="5">
        <v>955</v>
      </c>
      <c r="G361" s="4" t="s">
        <v>146</v>
      </c>
      <c r="H361" s="4" t="s">
        <v>314</v>
      </c>
      <c r="I361" s="4" t="s">
        <v>299</v>
      </c>
      <c r="J361" s="4" t="s">
        <v>221</v>
      </c>
      <c r="K361" s="4" t="s">
        <v>239</v>
      </c>
      <c r="L361" s="4" t="s">
        <v>147</v>
      </c>
      <c r="M361" s="4">
        <v>944</v>
      </c>
      <c r="N361" s="4" t="s">
        <v>3</v>
      </c>
      <c r="O361" s="4" t="s">
        <v>326</v>
      </c>
      <c r="P361" s="4" t="s">
        <v>213</v>
      </c>
      <c r="Q361" s="4" t="s">
        <v>240</v>
      </c>
      <c r="R361" s="6">
        <v>22.29</v>
      </c>
      <c r="S361" s="6">
        <v>23.3</v>
      </c>
      <c r="T361" s="6">
        <v>-1.01</v>
      </c>
      <c r="U361" s="7">
        <v>52.381500000000003</v>
      </c>
      <c r="V361" s="7">
        <v>54.755000000000003</v>
      </c>
      <c r="W361" s="7">
        <v>-2.3734999999999999</v>
      </c>
    </row>
    <row r="362" spans="1:23">
      <c r="A362" s="8" t="s">
        <v>242</v>
      </c>
      <c r="B362" s="4">
        <v>35</v>
      </c>
      <c r="C362" s="4" t="s">
        <v>85</v>
      </c>
      <c r="D362" s="4" t="s">
        <v>222</v>
      </c>
      <c r="E362" s="4" t="s">
        <v>238</v>
      </c>
      <c r="F362" s="5">
        <v>955</v>
      </c>
      <c r="G362" s="4" t="s">
        <v>146</v>
      </c>
      <c r="H362" s="4" t="s">
        <v>314</v>
      </c>
      <c r="I362" s="4" t="s">
        <v>299</v>
      </c>
      <c r="J362" s="4" t="s">
        <v>221</v>
      </c>
      <c r="K362" s="4" t="s">
        <v>239</v>
      </c>
      <c r="L362" s="4" t="s">
        <v>147</v>
      </c>
      <c r="M362" s="4">
        <v>942</v>
      </c>
      <c r="N362" s="4" t="s">
        <v>148</v>
      </c>
      <c r="O362" s="4" t="s">
        <v>429</v>
      </c>
      <c r="P362" s="4" t="s">
        <v>213</v>
      </c>
      <c r="Q362" s="4" t="s">
        <v>240</v>
      </c>
      <c r="R362" s="6">
        <v>3.71</v>
      </c>
      <c r="S362" s="6">
        <v>3.71</v>
      </c>
      <c r="T362" s="6">
        <v>0</v>
      </c>
      <c r="U362" s="7">
        <v>8.7185000000000006</v>
      </c>
      <c r="V362" s="7">
        <v>8.7185000000000006</v>
      </c>
      <c r="W362" s="7">
        <v>0</v>
      </c>
    </row>
    <row r="363" spans="1:23">
      <c r="A363" s="8" t="s">
        <v>242</v>
      </c>
      <c r="B363" s="4">
        <v>35</v>
      </c>
      <c r="C363" s="4" t="s">
        <v>85</v>
      </c>
      <c r="D363" s="4" t="s">
        <v>222</v>
      </c>
      <c r="E363" s="4" t="s">
        <v>238</v>
      </c>
      <c r="F363" s="5">
        <v>955</v>
      </c>
      <c r="G363" s="4" t="s">
        <v>146</v>
      </c>
      <c r="H363" s="4" t="s">
        <v>314</v>
      </c>
      <c r="I363" s="4" t="s">
        <v>299</v>
      </c>
      <c r="J363" s="4" t="s">
        <v>221</v>
      </c>
      <c r="K363" s="4" t="s">
        <v>239</v>
      </c>
      <c r="L363" s="4" t="s">
        <v>147</v>
      </c>
      <c r="M363" s="4">
        <v>943</v>
      </c>
      <c r="N363" s="4" t="s">
        <v>149</v>
      </c>
      <c r="O363" s="4" t="s">
        <v>430</v>
      </c>
      <c r="P363" s="4" t="s">
        <v>213</v>
      </c>
      <c r="Q363" s="4" t="s">
        <v>240</v>
      </c>
      <c r="R363" s="6">
        <v>2.76</v>
      </c>
      <c r="S363" s="6">
        <v>2.76</v>
      </c>
      <c r="T363" s="6">
        <v>0</v>
      </c>
      <c r="U363" s="7">
        <v>6.4859999999999998</v>
      </c>
      <c r="V363" s="7">
        <v>6.4859999999999998</v>
      </c>
      <c r="W363" s="7">
        <v>0</v>
      </c>
    </row>
    <row r="364" spans="1:23">
      <c r="A364" s="8" t="s">
        <v>242</v>
      </c>
      <c r="B364" s="4">
        <v>35</v>
      </c>
      <c r="C364" s="4" t="s">
        <v>85</v>
      </c>
      <c r="D364" s="4" t="s">
        <v>222</v>
      </c>
      <c r="E364" s="4" t="s">
        <v>238</v>
      </c>
      <c r="F364" s="5">
        <v>955</v>
      </c>
      <c r="G364" s="4" t="s">
        <v>146</v>
      </c>
      <c r="H364" s="4" t="s">
        <v>314</v>
      </c>
      <c r="I364" s="4" t="s">
        <v>299</v>
      </c>
      <c r="J364" s="4" t="s">
        <v>221</v>
      </c>
      <c r="K364" s="4" t="s">
        <v>239</v>
      </c>
      <c r="L364" s="4" t="s">
        <v>147</v>
      </c>
      <c r="M364" s="4">
        <v>944</v>
      </c>
      <c r="N364" s="4" t="s">
        <v>3</v>
      </c>
      <c r="O364" s="4" t="s">
        <v>326</v>
      </c>
      <c r="P364" s="4" t="s">
        <v>213</v>
      </c>
      <c r="Q364" s="4" t="s">
        <v>240</v>
      </c>
      <c r="R364" s="6">
        <v>17.850000000000001</v>
      </c>
      <c r="S364" s="6">
        <v>21.89</v>
      </c>
      <c r="T364" s="6">
        <v>-4.04</v>
      </c>
      <c r="U364" s="7">
        <v>41.947499999999998</v>
      </c>
      <c r="V364" s="7">
        <v>51.441499999999998</v>
      </c>
      <c r="W364" s="7">
        <v>-9.4939999999999998</v>
      </c>
    </row>
    <row r="365" spans="1:23">
      <c r="A365" s="8" t="s">
        <v>242</v>
      </c>
      <c r="B365" s="4">
        <v>43</v>
      </c>
      <c r="C365" s="4" t="s">
        <v>86</v>
      </c>
      <c r="D365" s="4" t="s">
        <v>222</v>
      </c>
      <c r="E365" s="4" t="s">
        <v>238</v>
      </c>
      <c r="F365" s="5">
        <v>955</v>
      </c>
      <c r="G365" s="4" t="s">
        <v>146</v>
      </c>
      <c r="H365" s="4" t="s">
        <v>314</v>
      </c>
      <c r="I365" s="4" t="s">
        <v>299</v>
      </c>
      <c r="J365" s="4" t="s">
        <v>221</v>
      </c>
      <c r="K365" s="4" t="s">
        <v>239</v>
      </c>
      <c r="L365" s="4" t="s">
        <v>147</v>
      </c>
      <c r="M365" s="4">
        <v>942</v>
      </c>
      <c r="N365" s="4" t="s">
        <v>148</v>
      </c>
      <c r="O365" s="4" t="s">
        <v>429</v>
      </c>
      <c r="P365" s="4" t="s">
        <v>213</v>
      </c>
      <c r="Q365" s="4" t="s">
        <v>240</v>
      </c>
      <c r="R365" s="6">
        <v>8</v>
      </c>
      <c r="S365" s="6">
        <v>8</v>
      </c>
      <c r="T365" s="6">
        <v>0</v>
      </c>
      <c r="U365" s="7">
        <v>18.8</v>
      </c>
      <c r="V365" s="7">
        <v>18.8</v>
      </c>
      <c r="W365" s="7">
        <v>0</v>
      </c>
    </row>
    <row r="366" spans="1:23">
      <c r="A366" s="8" t="s">
        <v>242</v>
      </c>
      <c r="B366" s="4">
        <v>43</v>
      </c>
      <c r="C366" s="4" t="s">
        <v>86</v>
      </c>
      <c r="D366" s="4" t="s">
        <v>222</v>
      </c>
      <c r="E366" s="4" t="s">
        <v>238</v>
      </c>
      <c r="F366" s="5">
        <v>955</v>
      </c>
      <c r="G366" s="4" t="s">
        <v>146</v>
      </c>
      <c r="H366" s="4" t="s">
        <v>314</v>
      </c>
      <c r="I366" s="4" t="s">
        <v>299</v>
      </c>
      <c r="J366" s="4" t="s">
        <v>221</v>
      </c>
      <c r="K366" s="4" t="s">
        <v>239</v>
      </c>
      <c r="L366" s="4" t="s">
        <v>147</v>
      </c>
      <c r="M366" s="4">
        <v>943</v>
      </c>
      <c r="N366" s="4" t="s">
        <v>149</v>
      </c>
      <c r="O366" s="4" t="s">
        <v>430</v>
      </c>
      <c r="P366" s="4" t="s">
        <v>213</v>
      </c>
      <c r="Q366" s="4" t="s">
        <v>240</v>
      </c>
      <c r="R366" s="6">
        <v>3.2</v>
      </c>
      <c r="S366" s="6">
        <v>3.2</v>
      </c>
      <c r="T366" s="6">
        <v>0</v>
      </c>
      <c r="U366" s="7">
        <v>7.52</v>
      </c>
      <c r="V366" s="7">
        <v>7.52</v>
      </c>
      <c r="W366" s="7">
        <v>0</v>
      </c>
    </row>
    <row r="367" spans="1:23">
      <c r="A367" s="8" t="s">
        <v>242</v>
      </c>
      <c r="B367" s="4">
        <v>43</v>
      </c>
      <c r="C367" s="4" t="s">
        <v>86</v>
      </c>
      <c r="D367" s="4" t="s">
        <v>222</v>
      </c>
      <c r="E367" s="4" t="s">
        <v>238</v>
      </c>
      <c r="F367" s="5">
        <v>955</v>
      </c>
      <c r="G367" s="4" t="s">
        <v>146</v>
      </c>
      <c r="H367" s="4" t="s">
        <v>314</v>
      </c>
      <c r="I367" s="4" t="s">
        <v>299</v>
      </c>
      <c r="J367" s="4" t="s">
        <v>221</v>
      </c>
      <c r="K367" s="4" t="s">
        <v>239</v>
      </c>
      <c r="L367" s="4" t="s">
        <v>147</v>
      </c>
      <c r="M367" s="4">
        <v>944</v>
      </c>
      <c r="N367" s="4" t="s">
        <v>3</v>
      </c>
      <c r="O367" s="4" t="s">
        <v>326</v>
      </c>
      <c r="P367" s="4" t="s">
        <v>213</v>
      </c>
      <c r="Q367" s="4" t="s">
        <v>240</v>
      </c>
      <c r="R367" s="6">
        <v>8</v>
      </c>
      <c r="S367" s="6">
        <v>8</v>
      </c>
      <c r="T367" s="6">
        <v>0</v>
      </c>
      <c r="U367" s="7">
        <v>18.8</v>
      </c>
      <c r="V367" s="7">
        <v>18.8</v>
      </c>
      <c r="W367" s="7">
        <v>0</v>
      </c>
    </row>
    <row r="368" spans="1:23">
      <c r="A368" s="8" t="s">
        <v>242</v>
      </c>
      <c r="B368" s="4">
        <v>44</v>
      </c>
      <c r="C368" s="4" t="s">
        <v>32</v>
      </c>
      <c r="D368" s="4" t="s">
        <v>222</v>
      </c>
      <c r="E368" s="4" t="s">
        <v>238</v>
      </c>
      <c r="F368" s="5">
        <v>955</v>
      </c>
      <c r="G368" s="4" t="s">
        <v>146</v>
      </c>
      <c r="H368" s="4" t="s">
        <v>314</v>
      </c>
      <c r="I368" s="4" t="s">
        <v>299</v>
      </c>
      <c r="J368" s="4" t="s">
        <v>221</v>
      </c>
      <c r="K368" s="4" t="s">
        <v>239</v>
      </c>
      <c r="L368" s="4" t="s">
        <v>147</v>
      </c>
      <c r="M368" s="4">
        <v>942</v>
      </c>
      <c r="N368" s="4" t="s">
        <v>148</v>
      </c>
      <c r="O368" s="4" t="s">
        <v>429</v>
      </c>
      <c r="P368" s="4" t="s">
        <v>213</v>
      </c>
      <c r="Q368" s="4" t="s">
        <v>240</v>
      </c>
      <c r="R368" s="6">
        <v>0.05</v>
      </c>
      <c r="S368" s="6">
        <v>0.05</v>
      </c>
      <c r="T368" s="6">
        <v>0</v>
      </c>
      <c r="U368" s="7">
        <v>0.11749999999999999</v>
      </c>
      <c r="V368" s="7">
        <v>0.11749999999999999</v>
      </c>
      <c r="W368" s="7">
        <v>0</v>
      </c>
    </row>
    <row r="369" spans="1:23">
      <c r="A369" s="8" t="s">
        <v>242</v>
      </c>
      <c r="B369" s="4">
        <v>44</v>
      </c>
      <c r="C369" s="4" t="s">
        <v>32</v>
      </c>
      <c r="D369" s="4" t="s">
        <v>222</v>
      </c>
      <c r="E369" s="4" t="s">
        <v>238</v>
      </c>
      <c r="F369" s="5">
        <v>955</v>
      </c>
      <c r="G369" s="4" t="s">
        <v>146</v>
      </c>
      <c r="H369" s="4" t="s">
        <v>314</v>
      </c>
      <c r="I369" s="4" t="s">
        <v>299</v>
      </c>
      <c r="J369" s="4" t="s">
        <v>221</v>
      </c>
      <c r="K369" s="4" t="s">
        <v>239</v>
      </c>
      <c r="L369" s="4" t="s">
        <v>147</v>
      </c>
      <c r="M369" s="4">
        <v>943</v>
      </c>
      <c r="N369" s="4" t="s">
        <v>149</v>
      </c>
      <c r="O369" s="4" t="s">
        <v>430</v>
      </c>
      <c r="P369" s="4" t="s">
        <v>213</v>
      </c>
      <c r="Q369" s="4" t="s">
        <v>240</v>
      </c>
      <c r="R369" s="6">
        <v>1.42</v>
      </c>
      <c r="S369" s="6">
        <v>1.42</v>
      </c>
      <c r="T369" s="6">
        <v>0</v>
      </c>
      <c r="U369" s="7">
        <v>3.3370000000000002</v>
      </c>
      <c r="V369" s="7">
        <v>3.3370000000000002</v>
      </c>
      <c r="W369" s="7">
        <v>0</v>
      </c>
    </row>
    <row r="370" spans="1:23">
      <c r="A370" s="8" t="s">
        <v>242</v>
      </c>
      <c r="B370" s="4">
        <v>44</v>
      </c>
      <c r="C370" s="4" t="s">
        <v>32</v>
      </c>
      <c r="D370" s="4" t="s">
        <v>222</v>
      </c>
      <c r="E370" s="4" t="s">
        <v>238</v>
      </c>
      <c r="F370" s="5">
        <v>955</v>
      </c>
      <c r="G370" s="4" t="s">
        <v>146</v>
      </c>
      <c r="H370" s="4" t="s">
        <v>314</v>
      </c>
      <c r="I370" s="4" t="s">
        <v>299</v>
      </c>
      <c r="J370" s="4" t="s">
        <v>221</v>
      </c>
      <c r="K370" s="4" t="s">
        <v>239</v>
      </c>
      <c r="L370" s="4" t="s">
        <v>147</v>
      </c>
      <c r="M370" s="4">
        <v>944</v>
      </c>
      <c r="N370" s="4" t="s">
        <v>3</v>
      </c>
      <c r="O370" s="4" t="s">
        <v>326</v>
      </c>
      <c r="P370" s="4" t="s">
        <v>213</v>
      </c>
      <c r="Q370" s="4" t="s">
        <v>240</v>
      </c>
      <c r="R370" s="6">
        <v>2.91</v>
      </c>
      <c r="S370" s="6">
        <v>7</v>
      </c>
      <c r="T370" s="6">
        <v>-4.09</v>
      </c>
      <c r="U370" s="7">
        <v>6.8384999999999998</v>
      </c>
      <c r="V370" s="7">
        <v>16.45</v>
      </c>
      <c r="W370" s="7">
        <v>-9.6114999999999995</v>
      </c>
    </row>
    <row r="371" spans="1:23">
      <c r="A371" s="8" t="s">
        <v>242</v>
      </c>
      <c r="B371" s="4">
        <v>45</v>
      </c>
      <c r="C371" s="4" t="s">
        <v>10</v>
      </c>
      <c r="D371" s="4" t="s">
        <v>222</v>
      </c>
      <c r="E371" s="4" t="s">
        <v>238</v>
      </c>
      <c r="F371" s="5">
        <v>955</v>
      </c>
      <c r="G371" s="4" t="s">
        <v>146</v>
      </c>
      <c r="H371" s="4" t="s">
        <v>314</v>
      </c>
      <c r="I371" s="4" t="s">
        <v>299</v>
      </c>
      <c r="J371" s="4" t="s">
        <v>221</v>
      </c>
      <c r="K371" s="4" t="s">
        <v>239</v>
      </c>
      <c r="L371" s="4" t="s">
        <v>147</v>
      </c>
      <c r="M371" s="4">
        <v>942</v>
      </c>
      <c r="N371" s="4" t="s">
        <v>148</v>
      </c>
      <c r="O371" s="4" t="s">
        <v>429</v>
      </c>
      <c r="P371" s="4" t="s">
        <v>213</v>
      </c>
      <c r="Q371" s="4" t="s">
        <v>240</v>
      </c>
      <c r="R371" s="6">
        <v>6.5</v>
      </c>
      <c r="S371" s="6">
        <v>7.61</v>
      </c>
      <c r="T371" s="6">
        <v>-1.1100000000000001</v>
      </c>
      <c r="U371" s="7">
        <v>15.275</v>
      </c>
      <c r="V371" s="7">
        <v>17.883500000000002</v>
      </c>
      <c r="W371" s="7">
        <v>-2.6084999999999998</v>
      </c>
    </row>
    <row r="372" spans="1:23">
      <c r="A372" s="8" t="s">
        <v>242</v>
      </c>
      <c r="B372" s="4">
        <v>45</v>
      </c>
      <c r="C372" s="4" t="s">
        <v>10</v>
      </c>
      <c r="D372" s="4" t="s">
        <v>222</v>
      </c>
      <c r="E372" s="4" t="s">
        <v>238</v>
      </c>
      <c r="F372" s="5">
        <v>955</v>
      </c>
      <c r="G372" s="4" t="s">
        <v>146</v>
      </c>
      <c r="H372" s="4" t="s">
        <v>314</v>
      </c>
      <c r="I372" s="4" t="s">
        <v>299</v>
      </c>
      <c r="J372" s="4" t="s">
        <v>221</v>
      </c>
      <c r="K372" s="4" t="s">
        <v>239</v>
      </c>
      <c r="L372" s="4" t="s">
        <v>147</v>
      </c>
      <c r="M372" s="4">
        <v>943</v>
      </c>
      <c r="N372" s="4" t="s">
        <v>149</v>
      </c>
      <c r="O372" s="4" t="s">
        <v>430</v>
      </c>
      <c r="P372" s="4" t="s">
        <v>213</v>
      </c>
      <c r="Q372" s="4" t="s">
        <v>240</v>
      </c>
      <c r="R372" s="6">
        <v>3.5</v>
      </c>
      <c r="S372" s="6">
        <v>4.28</v>
      </c>
      <c r="T372" s="6">
        <v>-0.78</v>
      </c>
      <c r="U372" s="7">
        <v>8.2249999999999996</v>
      </c>
      <c r="V372" s="7">
        <v>10.058</v>
      </c>
      <c r="W372" s="7">
        <v>-1.833</v>
      </c>
    </row>
    <row r="373" spans="1:23">
      <c r="A373" s="8" t="s">
        <v>242</v>
      </c>
      <c r="B373" s="4">
        <v>45</v>
      </c>
      <c r="C373" s="4" t="s">
        <v>10</v>
      </c>
      <c r="D373" s="4" t="s">
        <v>222</v>
      </c>
      <c r="E373" s="4" t="s">
        <v>238</v>
      </c>
      <c r="F373" s="5">
        <v>955</v>
      </c>
      <c r="G373" s="4" t="s">
        <v>146</v>
      </c>
      <c r="H373" s="4" t="s">
        <v>314</v>
      </c>
      <c r="I373" s="4" t="s">
        <v>299</v>
      </c>
      <c r="J373" s="4" t="s">
        <v>221</v>
      </c>
      <c r="K373" s="4" t="s">
        <v>239</v>
      </c>
      <c r="L373" s="4" t="s">
        <v>147</v>
      </c>
      <c r="M373" s="4">
        <v>15633</v>
      </c>
      <c r="N373" s="4" t="s">
        <v>11</v>
      </c>
      <c r="O373" s="4" t="s">
        <v>328</v>
      </c>
      <c r="P373" s="4" t="s">
        <v>213</v>
      </c>
      <c r="Q373" s="4" t="s">
        <v>241</v>
      </c>
      <c r="R373" s="6">
        <v>11.09</v>
      </c>
      <c r="S373" s="6">
        <v>11.86</v>
      </c>
      <c r="T373" s="6">
        <v>-0.77</v>
      </c>
      <c r="U373" s="7">
        <v>26.061499999999999</v>
      </c>
      <c r="V373" s="7">
        <v>27.870999999999999</v>
      </c>
      <c r="W373" s="7">
        <v>-1.8095000000000001</v>
      </c>
    </row>
    <row r="374" spans="1:23">
      <c r="A374" s="8" t="s">
        <v>242</v>
      </c>
      <c r="B374" s="4">
        <v>46</v>
      </c>
      <c r="C374" s="4" t="s">
        <v>12</v>
      </c>
      <c r="D374" s="4" t="s">
        <v>222</v>
      </c>
      <c r="E374" s="4" t="s">
        <v>238</v>
      </c>
      <c r="F374" s="5">
        <v>955</v>
      </c>
      <c r="G374" s="4" t="s">
        <v>146</v>
      </c>
      <c r="H374" s="4" t="s">
        <v>314</v>
      </c>
      <c r="I374" s="4" t="s">
        <v>299</v>
      </c>
      <c r="J374" s="4" t="s">
        <v>221</v>
      </c>
      <c r="K374" s="4" t="s">
        <v>239</v>
      </c>
      <c r="L374" s="4" t="s">
        <v>147</v>
      </c>
      <c r="M374" s="4">
        <v>942</v>
      </c>
      <c r="N374" s="4" t="s">
        <v>148</v>
      </c>
      <c r="O374" s="4" t="s">
        <v>429</v>
      </c>
      <c r="P374" s="4" t="s">
        <v>213</v>
      </c>
      <c r="Q374" s="4" t="s">
        <v>240</v>
      </c>
      <c r="R374" s="6">
        <v>1</v>
      </c>
      <c r="S374" s="6">
        <v>10.46</v>
      </c>
      <c r="T374" s="6">
        <v>-9.4600000000000009</v>
      </c>
      <c r="U374" s="7">
        <v>2.35</v>
      </c>
      <c r="V374" s="7">
        <v>24.581</v>
      </c>
      <c r="W374" s="7">
        <v>-22.231000000000002</v>
      </c>
    </row>
    <row r="375" spans="1:23">
      <c r="A375" s="8" t="s">
        <v>242</v>
      </c>
      <c r="B375" s="4">
        <v>46</v>
      </c>
      <c r="C375" s="4" t="s">
        <v>12</v>
      </c>
      <c r="D375" s="4" t="s">
        <v>222</v>
      </c>
      <c r="E375" s="4" t="s">
        <v>238</v>
      </c>
      <c r="F375" s="5">
        <v>955</v>
      </c>
      <c r="G375" s="4" t="s">
        <v>146</v>
      </c>
      <c r="H375" s="4" t="s">
        <v>314</v>
      </c>
      <c r="I375" s="4" t="s">
        <v>299</v>
      </c>
      <c r="J375" s="4" t="s">
        <v>221</v>
      </c>
      <c r="K375" s="4" t="s">
        <v>239</v>
      </c>
      <c r="L375" s="4" t="s">
        <v>147</v>
      </c>
      <c r="M375" s="4">
        <v>943</v>
      </c>
      <c r="N375" s="4" t="s">
        <v>149</v>
      </c>
      <c r="O375" s="4" t="s">
        <v>430</v>
      </c>
      <c r="P375" s="4" t="s">
        <v>213</v>
      </c>
      <c r="Q375" s="4" t="s">
        <v>240</v>
      </c>
      <c r="R375" s="6">
        <v>0.5</v>
      </c>
      <c r="S375" s="6">
        <v>4.38</v>
      </c>
      <c r="T375" s="6">
        <v>-3.88</v>
      </c>
      <c r="U375" s="7">
        <v>1.175</v>
      </c>
      <c r="V375" s="7">
        <v>10.292999999999999</v>
      </c>
      <c r="W375" s="7">
        <v>-9.1180000000000003</v>
      </c>
    </row>
    <row r="376" spans="1:23">
      <c r="A376" s="8" t="s">
        <v>242</v>
      </c>
      <c r="B376" s="4">
        <v>46</v>
      </c>
      <c r="C376" s="4" t="s">
        <v>12</v>
      </c>
      <c r="D376" s="4" t="s">
        <v>222</v>
      </c>
      <c r="E376" s="4" t="s">
        <v>238</v>
      </c>
      <c r="F376" s="5">
        <v>955</v>
      </c>
      <c r="G376" s="4" t="s">
        <v>146</v>
      </c>
      <c r="H376" s="4" t="s">
        <v>314</v>
      </c>
      <c r="I376" s="4" t="s">
        <v>299</v>
      </c>
      <c r="J376" s="4" t="s">
        <v>221</v>
      </c>
      <c r="K376" s="4" t="s">
        <v>239</v>
      </c>
      <c r="L376" s="4" t="s">
        <v>147</v>
      </c>
      <c r="M376" s="4">
        <v>944</v>
      </c>
      <c r="N376" s="4" t="s">
        <v>3</v>
      </c>
      <c r="O376" s="4" t="s">
        <v>326</v>
      </c>
      <c r="P376" s="4" t="s">
        <v>213</v>
      </c>
      <c r="Q376" s="4" t="s">
        <v>240</v>
      </c>
      <c r="R376" s="6">
        <v>3.42</v>
      </c>
      <c r="S376" s="6">
        <v>3.42</v>
      </c>
      <c r="T376" s="6">
        <v>0</v>
      </c>
      <c r="U376" s="7">
        <v>8.0370000000000008</v>
      </c>
      <c r="V376" s="7">
        <v>8.0370000000000008</v>
      </c>
      <c r="W376" s="7">
        <v>0</v>
      </c>
    </row>
    <row r="377" spans="1:23">
      <c r="A377" s="8" t="s">
        <v>242</v>
      </c>
      <c r="B377" s="4">
        <v>46</v>
      </c>
      <c r="C377" s="4" t="s">
        <v>12</v>
      </c>
      <c r="D377" s="4" t="s">
        <v>222</v>
      </c>
      <c r="E377" s="4" t="s">
        <v>238</v>
      </c>
      <c r="F377" s="5">
        <v>955</v>
      </c>
      <c r="G377" s="4" t="s">
        <v>146</v>
      </c>
      <c r="H377" s="4" t="s">
        <v>314</v>
      </c>
      <c r="I377" s="4" t="s">
        <v>299</v>
      </c>
      <c r="J377" s="4" t="s">
        <v>221</v>
      </c>
      <c r="K377" s="4" t="s">
        <v>239</v>
      </c>
      <c r="L377" s="4" t="s">
        <v>147</v>
      </c>
      <c r="M377" s="4">
        <v>946</v>
      </c>
      <c r="N377" s="4" t="s">
        <v>157</v>
      </c>
      <c r="O377" s="4" t="s">
        <v>438</v>
      </c>
      <c r="P377" s="4" t="s">
        <v>213</v>
      </c>
      <c r="Q377" s="4" t="s">
        <v>240</v>
      </c>
      <c r="R377" s="6">
        <v>0</v>
      </c>
      <c r="S377" s="6">
        <v>1.08</v>
      </c>
      <c r="T377" s="6">
        <v>-1.08</v>
      </c>
      <c r="U377" s="7">
        <v>0</v>
      </c>
      <c r="V377" s="7">
        <v>2.5379999999999998</v>
      </c>
      <c r="W377" s="7">
        <v>-2.5379999999999998</v>
      </c>
    </row>
    <row r="378" spans="1:23">
      <c r="A378" s="8" t="s">
        <v>242</v>
      </c>
      <c r="B378" s="4">
        <v>46</v>
      </c>
      <c r="C378" s="4" t="s">
        <v>12</v>
      </c>
      <c r="D378" s="4" t="s">
        <v>222</v>
      </c>
      <c r="E378" s="4" t="s">
        <v>238</v>
      </c>
      <c r="F378" s="5">
        <v>955</v>
      </c>
      <c r="G378" s="4" t="s">
        <v>146</v>
      </c>
      <c r="H378" s="4" t="s">
        <v>314</v>
      </c>
      <c r="I378" s="4" t="s">
        <v>299</v>
      </c>
      <c r="J378" s="4" t="s">
        <v>221</v>
      </c>
      <c r="K378" s="4" t="s">
        <v>239</v>
      </c>
      <c r="L378" s="4" t="s">
        <v>147</v>
      </c>
      <c r="M378" s="4">
        <v>969</v>
      </c>
      <c r="N378" s="4" t="s">
        <v>158</v>
      </c>
      <c r="O378" s="4" t="s">
        <v>439</v>
      </c>
      <c r="P378" s="4" t="s">
        <v>214</v>
      </c>
      <c r="Q378" s="4" t="s">
        <v>241</v>
      </c>
      <c r="R378" s="6">
        <v>0.36899999999999999</v>
      </c>
      <c r="S378" s="6">
        <v>0.59499999999999997</v>
      </c>
      <c r="T378" s="6">
        <v>-0.22600000000000001</v>
      </c>
      <c r="U378" s="7">
        <v>0.86714999999999998</v>
      </c>
      <c r="V378" s="7">
        <v>1.39825</v>
      </c>
      <c r="W378" s="7">
        <v>-0.53110000000000002</v>
      </c>
    </row>
    <row r="379" spans="1:23">
      <c r="A379" s="8" t="s">
        <v>242</v>
      </c>
      <c r="B379" s="4">
        <v>46</v>
      </c>
      <c r="C379" s="4" t="s">
        <v>12</v>
      </c>
      <c r="D379" s="4" t="s">
        <v>222</v>
      </c>
      <c r="E379" s="4" t="s">
        <v>238</v>
      </c>
      <c r="F379" s="5">
        <v>955</v>
      </c>
      <c r="G379" s="4" t="s">
        <v>146</v>
      </c>
      <c r="H379" s="4" t="s">
        <v>314</v>
      </c>
      <c r="I379" s="4" t="s">
        <v>299</v>
      </c>
      <c r="J379" s="4" t="s">
        <v>221</v>
      </c>
      <c r="K379" s="4" t="s">
        <v>239</v>
      </c>
      <c r="L379" s="4" t="s">
        <v>147</v>
      </c>
      <c r="M379" s="4">
        <v>1175</v>
      </c>
      <c r="N379" s="4" t="s">
        <v>159</v>
      </c>
      <c r="O379" s="4" t="s">
        <v>440</v>
      </c>
      <c r="P379" s="4" t="s">
        <v>214</v>
      </c>
      <c r="Q379" s="4" t="s">
        <v>241</v>
      </c>
      <c r="R379" s="6">
        <v>0.65200000000000002</v>
      </c>
      <c r="S379" s="6">
        <v>1.05</v>
      </c>
      <c r="T379" s="6">
        <v>-0.39800000000000002</v>
      </c>
      <c r="U379" s="7">
        <v>1.5322</v>
      </c>
      <c r="V379" s="7">
        <v>2.4674999999999998</v>
      </c>
      <c r="W379" s="7">
        <v>-0.93530000000000002</v>
      </c>
    </row>
    <row r="380" spans="1:23">
      <c r="A380" s="8" t="s">
        <v>242</v>
      </c>
      <c r="B380" s="4">
        <v>46</v>
      </c>
      <c r="C380" s="4" t="s">
        <v>12</v>
      </c>
      <c r="D380" s="4" t="s">
        <v>222</v>
      </c>
      <c r="E380" s="4" t="s">
        <v>238</v>
      </c>
      <c r="F380" s="5">
        <v>955</v>
      </c>
      <c r="G380" s="4" t="s">
        <v>146</v>
      </c>
      <c r="H380" s="4" t="s">
        <v>314</v>
      </c>
      <c r="I380" s="4" t="s">
        <v>299</v>
      </c>
      <c r="J380" s="4" t="s">
        <v>221</v>
      </c>
      <c r="K380" s="4" t="s">
        <v>239</v>
      </c>
      <c r="L380" s="4" t="s">
        <v>147</v>
      </c>
      <c r="M380" s="4">
        <v>1317</v>
      </c>
      <c r="N380" s="4" t="s">
        <v>160</v>
      </c>
      <c r="O380" s="4" t="s">
        <v>441</v>
      </c>
      <c r="P380" s="4" t="s">
        <v>214</v>
      </c>
      <c r="Q380" s="4" t="s">
        <v>241</v>
      </c>
      <c r="R380" s="6">
        <v>3</v>
      </c>
      <c r="S380" s="6">
        <v>4.83</v>
      </c>
      <c r="T380" s="6">
        <v>-1.83</v>
      </c>
      <c r="U380" s="7">
        <v>7.05</v>
      </c>
      <c r="V380" s="7">
        <v>11.3505</v>
      </c>
      <c r="W380" s="7">
        <v>-4.3005000000000004</v>
      </c>
    </row>
    <row r="381" spans="1:23">
      <c r="A381" s="8" t="s">
        <v>242</v>
      </c>
      <c r="B381" s="4">
        <v>46</v>
      </c>
      <c r="C381" s="4" t="s">
        <v>12</v>
      </c>
      <c r="D381" s="4" t="s">
        <v>222</v>
      </c>
      <c r="E381" s="4" t="s">
        <v>238</v>
      </c>
      <c r="F381" s="5">
        <v>955</v>
      </c>
      <c r="G381" s="4" t="s">
        <v>146</v>
      </c>
      <c r="H381" s="4" t="s">
        <v>314</v>
      </c>
      <c r="I381" s="4" t="s">
        <v>299</v>
      </c>
      <c r="J381" s="4" t="s">
        <v>221</v>
      </c>
      <c r="K381" s="4" t="s">
        <v>239</v>
      </c>
      <c r="L381" s="4" t="s">
        <v>147</v>
      </c>
      <c r="M381" s="4">
        <v>18571</v>
      </c>
      <c r="N381" s="4" t="s">
        <v>161</v>
      </c>
      <c r="O381" s="4" t="s">
        <v>442</v>
      </c>
      <c r="P381" s="4" t="s">
        <v>214</v>
      </c>
      <c r="Q381" s="4" t="s">
        <v>241</v>
      </c>
      <c r="R381" s="6">
        <v>0.97799999999999998</v>
      </c>
      <c r="S381" s="6">
        <v>1.575</v>
      </c>
      <c r="T381" s="6">
        <v>-0.59699999999999998</v>
      </c>
      <c r="U381" s="7">
        <v>2.2982999999999998</v>
      </c>
      <c r="V381" s="7">
        <v>3.7012499999999999</v>
      </c>
      <c r="W381" s="7">
        <v>-1.4029499999999999</v>
      </c>
    </row>
    <row r="382" spans="1:23">
      <c r="A382" s="8" t="s">
        <v>242</v>
      </c>
      <c r="B382" s="4">
        <v>46</v>
      </c>
      <c r="C382" s="4" t="s">
        <v>12</v>
      </c>
      <c r="D382" s="4" t="s">
        <v>222</v>
      </c>
      <c r="E382" s="4" t="s">
        <v>238</v>
      </c>
      <c r="F382" s="5">
        <v>955</v>
      </c>
      <c r="G382" s="4" t="s">
        <v>146</v>
      </c>
      <c r="H382" s="4" t="s">
        <v>314</v>
      </c>
      <c r="I382" s="4" t="s">
        <v>299</v>
      </c>
      <c r="J382" s="4" t="s">
        <v>221</v>
      </c>
      <c r="K382" s="4" t="s">
        <v>239</v>
      </c>
      <c r="L382" s="4" t="s">
        <v>147</v>
      </c>
      <c r="M382" s="4">
        <v>29969</v>
      </c>
      <c r="N382" s="4" t="s">
        <v>162</v>
      </c>
      <c r="O382" s="4" t="s">
        <v>443</v>
      </c>
      <c r="P382" s="4" t="s">
        <v>214</v>
      </c>
      <c r="Q382" s="4" t="s">
        <v>241</v>
      </c>
      <c r="R382" s="6">
        <v>0.28299999999999997</v>
      </c>
      <c r="S382" s="6">
        <v>0.45500000000000002</v>
      </c>
      <c r="T382" s="6">
        <v>-0.17199999999999999</v>
      </c>
      <c r="U382" s="7">
        <v>0.66505000000000003</v>
      </c>
      <c r="V382" s="7">
        <v>1.06925</v>
      </c>
      <c r="W382" s="7">
        <v>-0.4042</v>
      </c>
    </row>
    <row r="383" spans="1:23">
      <c r="A383" s="8" t="s">
        <v>242</v>
      </c>
      <c r="B383" s="4">
        <v>46</v>
      </c>
      <c r="C383" s="4" t="s">
        <v>12</v>
      </c>
      <c r="D383" s="4" t="s">
        <v>222</v>
      </c>
      <c r="E383" s="4" t="s">
        <v>238</v>
      </c>
      <c r="F383" s="5">
        <v>955</v>
      </c>
      <c r="G383" s="4" t="s">
        <v>146</v>
      </c>
      <c r="H383" s="4" t="s">
        <v>314</v>
      </c>
      <c r="I383" s="4" t="s">
        <v>299</v>
      </c>
      <c r="J383" s="4" t="s">
        <v>221</v>
      </c>
      <c r="K383" s="4" t="s">
        <v>239</v>
      </c>
      <c r="L383" s="4" t="s">
        <v>147</v>
      </c>
      <c r="M383" s="4">
        <v>67242</v>
      </c>
      <c r="N383" s="4" t="s">
        <v>163</v>
      </c>
      <c r="O383" s="4" t="s">
        <v>444</v>
      </c>
      <c r="P383" s="4" t="s">
        <v>214</v>
      </c>
      <c r="Q383" s="4" t="s">
        <v>241</v>
      </c>
      <c r="R383" s="6">
        <v>1.6819999999999999</v>
      </c>
      <c r="S383" s="6">
        <v>2.7094</v>
      </c>
      <c r="T383" s="6">
        <v>-1.0274000000000001</v>
      </c>
      <c r="U383" s="7">
        <v>3.9527000000000001</v>
      </c>
      <c r="V383" s="7">
        <v>6.3670900000000001</v>
      </c>
      <c r="W383" s="7">
        <v>-2.41439</v>
      </c>
    </row>
    <row r="384" spans="1:23">
      <c r="A384" s="8" t="s">
        <v>242</v>
      </c>
      <c r="B384" s="4">
        <v>46</v>
      </c>
      <c r="C384" s="4" t="s">
        <v>12</v>
      </c>
      <c r="D384" s="4" t="s">
        <v>222</v>
      </c>
      <c r="E384" s="4" t="s">
        <v>238</v>
      </c>
      <c r="F384" s="5">
        <v>955</v>
      </c>
      <c r="G384" s="4" t="s">
        <v>146</v>
      </c>
      <c r="H384" s="4" t="s">
        <v>314</v>
      </c>
      <c r="I384" s="4" t="s">
        <v>299</v>
      </c>
      <c r="J384" s="4" t="s">
        <v>221</v>
      </c>
      <c r="K384" s="4" t="s">
        <v>239</v>
      </c>
      <c r="L384" s="4" t="s">
        <v>147</v>
      </c>
      <c r="M384" s="4">
        <v>94335</v>
      </c>
      <c r="N384" s="4" t="s">
        <v>164</v>
      </c>
      <c r="O384" s="4" t="s">
        <v>445</v>
      </c>
      <c r="P384" s="4" t="s">
        <v>214</v>
      </c>
      <c r="Q384" s="4" t="s">
        <v>241</v>
      </c>
      <c r="R384" s="6">
        <v>0.82599999999999996</v>
      </c>
      <c r="S384" s="6">
        <v>1.33</v>
      </c>
      <c r="T384" s="6">
        <v>-0.504</v>
      </c>
      <c r="U384" s="7">
        <v>1.9411</v>
      </c>
      <c r="V384" s="7">
        <v>3.1255000000000002</v>
      </c>
      <c r="W384" s="7">
        <v>-1.1843999999999999</v>
      </c>
    </row>
    <row r="385" spans="1:23">
      <c r="A385" s="8" t="s">
        <v>242</v>
      </c>
      <c r="B385" s="4">
        <v>46</v>
      </c>
      <c r="C385" s="4" t="s">
        <v>12</v>
      </c>
      <c r="D385" s="4" t="s">
        <v>222</v>
      </c>
      <c r="E385" s="4" t="s">
        <v>238</v>
      </c>
      <c r="F385" s="5">
        <v>955</v>
      </c>
      <c r="G385" s="4" t="s">
        <v>146</v>
      </c>
      <c r="H385" s="4" t="s">
        <v>314</v>
      </c>
      <c r="I385" s="4" t="s">
        <v>299</v>
      </c>
      <c r="J385" s="4" t="s">
        <v>221</v>
      </c>
      <c r="K385" s="4" t="s">
        <v>239</v>
      </c>
      <c r="L385" s="4" t="s">
        <v>147</v>
      </c>
      <c r="M385" s="4">
        <v>97044</v>
      </c>
      <c r="N385" s="4" t="s">
        <v>165</v>
      </c>
      <c r="O385" s="4" t="s">
        <v>446</v>
      </c>
      <c r="P385" s="4" t="s">
        <v>214</v>
      </c>
      <c r="Q385" s="4" t="s">
        <v>241</v>
      </c>
      <c r="R385" s="6">
        <v>8.6999999999999994E-2</v>
      </c>
      <c r="S385" s="6">
        <v>0.14000000000000001</v>
      </c>
      <c r="T385" s="6">
        <v>-5.2999999999999999E-2</v>
      </c>
      <c r="U385" s="7">
        <v>0.20444999999999999</v>
      </c>
      <c r="V385" s="7">
        <v>0.32900000000000001</v>
      </c>
      <c r="W385" s="7">
        <v>-0.12454999999999999</v>
      </c>
    </row>
    <row r="386" spans="1:23">
      <c r="A386" s="8" t="s">
        <v>242</v>
      </c>
      <c r="B386" s="4">
        <v>46</v>
      </c>
      <c r="C386" s="4" t="s">
        <v>12</v>
      </c>
      <c r="D386" s="4" t="s">
        <v>222</v>
      </c>
      <c r="E386" s="4" t="s">
        <v>238</v>
      </c>
      <c r="F386" s="5">
        <v>955</v>
      </c>
      <c r="G386" s="4" t="s">
        <v>146</v>
      </c>
      <c r="H386" s="4" t="s">
        <v>314</v>
      </c>
      <c r="I386" s="4" t="s">
        <v>299</v>
      </c>
      <c r="J386" s="4" t="s">
        <v>221</v>
      </c>
      <c r="K386" s="4" t="s">
        <v>239</v>
      </c>
      <c r="L386" s="4" t="s">
        <v>147</v>
      </c>
      <c r="M386" s="4">
        <v>97172</v>
      </c>
      <c r="N386" s="4" t="s">
        <v>166</v>
      </c>
      <c r="O386" s="4" t="s">
        <v>447</v>
      </c>
      <c r="P386" s="4" t="s">
        <v>214</v>
      </c>
      <c r="Q386" s="4" t="s">
        <v>241</v>
      </c>
      <c r="R386" s="6">
        <v>4.2999999999999997E-2</v>
      </c>
      <c r="S386" s="6">
        <v>7.0000000000000007E-2</v>
      </c>
      <c r="T386" s="6">
        <v>-2.7E-2</v>
      </c>
      <c r="U386" s="7">
        <v>0.10105</v>
      </c>
      <c r="V386" s="7">
        <v>0.16450000000000001</v>
      </c>
      <c r="W386" s="7">
        <v>-6.3450000000000006E-2</v>
      </c>
    </row>
    <row r="387" spans="1:23">
      <c r="A387" s="8" t="s">
        <v>242</v>
      </c>
      <c r="B387" s="4">
        <v>56</v>
      </c>
      <c r="C387" s="4" t="s">
        <v>13</v>
      </c>
      <c r="D387" s="4" t="s">
        <v>219</v>
      </c>
      <c r="E387" s="4" t="s">
        <v>239</v>
      </c>
      <c r="F387" s="5">
        <v>955</v>
      </c>
      <c r="G387" s="4" t="s">
        <v>146</v>
      </c>
      <c r="H387" s="4" t="s">
        <v>314</v>
      </c>
      <c r="I387" s="4" t="s">
        <v>299</v>
      </c>
      <c r="J387" s="4" t="s">
        <v>221</v>
      </c>
      <c r="K387" s="4" t="s">
        <v>239</v>
      </c>
      <c r="L387" s="4" t="s">
        <v>147</v>
      </c>
      <c r="M387" s="4">
        <v>166</v>
      </c>
      <c r="N387" s="4" t="s">
        <v>167</v>
      </c>
      <c r="O387" s="4" t="s">
        <v>448</v>
      </c>
      <c r="P387" s="4" t="s">
        <v>214</v>
      </c>
      <c r="Q387" s="4" t="s">
        <v>241</v>
      </c>
      <c r="R387" s="6">
        <v>0.83899999999999997</v>
      </c>
      <c r="S387" s="6">
        <v>0.8387</v>
      </c>
      <c r="T387" s="6">
        <v>2.9999999999996701E-4</v>
      </c>
      <c r="U387" s="7">
        <v>1.9716499999999999</v>
      </c>
      <c r="V387" s="7">
        <v>1.9709449999999999</v>
      </c>
      <c r="W387" s="7">
        <v>7.0499999999992205E-4</v>
      </c>
    </row>
    <row r="388" spans="1:23">
      <c r="A388" s="8" t="s">
        <v>242</v>
      </c>
      <c r="B388" s="4">
        <v>56</v>
      </c>
      <c r="C388" s="4" t="s">
        <v>13</v>
      </c>
      <c r="D388" s="4" t="s">
        <v>219</v>
      </c>
      <c r="E388" s="4" t="s">
        <v>239</v>
      </c>
      <c r="F388" s="5">
        <v>955</v>
      </c>
      <c r="G388" s="4" t="s">
        <v>146</v>
      </c>
      <c r="H388" s="4" t="s">
        <v>314</v>
      </c>
      <c r="I388" s="4" t="s">
        <v>299</v>
      </c>
      <c r="J388" s="4" t="s">
        <v>221</v>
      </c>
      <c r="K388" s="4" t="s">
        <v>239</v>
      </c>
      <c r="L388" s="4" t="s">
        <v>147</v>
      </c>
      <c r="M388" s="4">
        <v>942</v>
      </c>
      <c r="N388" s="4" t="s">
        <v>148</v>
      </c>
      <c r="O388" s="4" t="s">
        <v>429</v>
      </c>
      <c r="P388" s="4" t="s">
        <v>213</v>
      </c>
      <c r="Q388" s="4" t="s">
        <v>240</v>
      </c>
      <c r="R388" s="6">
        <v>152</v>
      </c>
      <c r="S388" s="6">
        <v>152</v>
      </c>
      <c r="T388" s="6">
        <v>0</v>
      </c>
      <c r="U388" s="7">
        <v>357.2</v>
      </c>
      <c r="V388" s="7">
        <v>357.2</v>
      </c>
      <c r="W388" s="7">
        <v>0</v>
      </c>
    </row>
    <row r="389" spans="1:23">
      <c r="A389" s="8" t="s">
        <v>242</v>
      </c>
      <c r="B389" s="4">
        <v>56</v>
      </c>
      <c r="C389" s="4" t="s">
        <v>13</v>
      </c>
      <c r="D389" s="4" t="s">
        <v>219</v>
      </c>
      <c r="E389" s="4" t="s">
        <v>239</v>
      </c>
      <c r="F389" s="5">
        <v>955</v>
      </c>
      <c r="G389" s="4" t="s">
        <v>146</v>
      </c>
      <c r="H389" s="4" t="s">
        <v>314</v>
      </c>
      <c r="I389" s="4" t="s">
        <v>299</v>
      </c>
      <c r="J389" s="4" t="s">
        <v>221</v>
      </c>
      <c r="K389" s="4" t="s">
        <v>239</v>
      </c>
      <c r="L389" s="4" t="s">
        <v>147</v>
      </c>
      <c r="M389" s="4">
        <v>943</v>
      </c>
      <c r="N389" s="4" t="s">
        <v>149</v>
      </c>
      <c r="O389" s="4" t="s">
        <v>430</v>
      </c>
      <c r="P389" s="4" t="s">
        <v>213</v>
      </c>
      <c r="Q389" s="4" t="s">
        <v>240</v>
      </c>
      <c r="R389" s="6">
        <v>9.5</v>
      </c>
      <c r="S389" s="6">
        <v>9.5</v>
      </c>
      <c r="T389" s="6">
        <v>0</v>
      </c>
      <c r="U389" s="7">
        <v>22.324999999999999</v>
      </c>
      <c r="V389" s="7">
        <v>22.324999999999999</v>
      </c>
      <c r="W389" s="7">
        <v>0</v>
      </c>
    </row>
    <row r="390" spans="1:23">
      <c r="A390" s="8" t="s">
        <v>242</v>
      </c>
      <c r="B390" s="4">
        <v>56</v>
      </c>
      <c r="C390" s="4" t="s">
        <v>13</v>
      </c>
      <c r="D390" s="4" t="s">
        <v>219</v>
      </c>
      <c r="E390" s="4" t="s">
        <v>239</v>
      </c>
      <c r="F390" s="5">
        <v>955</v>
      </c>
      <c r="G390" s="4" t="s">
        <v>146</v>
      </c>
      <c r="H390" s="4" t="s">
        <v>314</v>
      </c>
      <c r="I390" s="4" t="s">
        <v>299</v>
      </c>
      <c r="J390" s="4" t="s">
        <v>221</v>
      </c>
      <c r="K390" s="4" t="s">
        <v>239</v>
      </c>
      <c r="L390" s="4" t="s">
        <v>147</v>
      </c>
      <c r="M390" s="4">
        <v>1425</v>
      </c>
      <c r="N390" s="4" t="s">
        <v>168</v>
      </c>
      <c r="O390" s="4" t="s">
        <v>449</v>
      </c>
      <c r="P390" s="4" t="s">
        <v>214</v>
      </c>
      <c r="Q390" s="4" t="s">
        <v>241</v>
      </c>
      <c r="R390" s="6">
        <v>20.684999999999999</v>
      </c>
      <c r="S390" s="6">
        <v>20.684999999999999</v>
      </c>
      <c r="T390" s="6">
        <v>0</v>
      </c>
      <c r="U390" s="7">
        <v>48.609749999999998</v>
      </c>
      <c r="V390" s="7">
        <v>48.609749999999998</v>
      </c>
      <c r="W390" s="7">
        <v>0</v>
      </c>
    </row>
    <row r="391" spans="1:23">
      <c r="A391" s="8" t="s">
        <v>242</v>
      </c>
      <c r="B391" s="4">
        <v>56</v>
      </c>
      <c r="C391" s="4" t="s">
        <v>13</v>
      </c>
      <c r="D391" s="4" t="s">
        <v>219</v>
      </c>
      <c r="E391" s="4" t="s">
        <v>239</v>
      </c>
      <c r="F391" s="5">
        <v>955</v>
      </c>
      <c r="G391" s="4" t="s">
        <v>146</v>
      </c>
      <c r="H391" s="4" t="s">
        <v>314</v>
      </c>
      <c r="I391" s="4" t="s">
        <v>299</v>
      </c>
      <c r="J391" s="4" t="s">
        <v>221</v>
      </c>
      <c r="K391" s="4" t="s">
        <v>239</v>
      </c>
      <c r="L391" s="4" t="s">
        <v>147</v>
      </c>
      <c r="M391" s="4">
        <v>1971</v>
      </c>
      <c r="N391" s="4" t="s">
        <v>104</v>
      </c>
      <c r="O391" s="4" t="s">
        <v>388</v>
      </c>
      <c r="P391" s="4" t="s">
        <v>214</v>
      </c>
      <c r="Q391" s="4" t="s">
        <v>241</v>
      </c>
      <c r="R391" s="6">
        <v>7.202</v>
      </c>
      <c r="S391" s="6">
        <v>7.2022000000000004</v>
      </c>
      <c r="T391" s="6">
        <v>-2.0000000000042201E-4</v>
      </c>
      <c r="U391" s="7">
        <v>16.924700000000001</v>
      </c>
      <c r="V391" s="7">
        <v>16.925170000000001</v>
      </c>
      <c r="W391" s="7">
        <v>-4.7000000000099198E-4</v>
      </c>
    </row>
    <row r="392" spans="1:23">
      <c r="A392" s="8" t="s">
        <v>242</v>
      </c>
      <c r="B392" s="4">
        <v>56</v>
      </c>
      <c r="C392" s="4" t="s">
        <v>13</v>
      </c>
      <c r="D392" s="4" t="s">
        <v>219</v>
      </c>
      <c r="E392" s="4" t="s">
        <v>239</v>
      </c>
      <c r="F392" s="5">
        <v>955</v>
      </c>
      <c r="G392" s="4" t="s">
        <v>146</v>
      </c>
      <c r="H392" s="4" t="s">
        <v>314</v>
      </c>
      <c r="I392" s="4" t="s">
        <v>299</v>
      </c>
      <c r="J392" s="4" t="s">
        <v>221</v>
      </c>
      <c r="K392" s="4" t="s">
        <v>239</v>
      </c>
      <c r="L392" s="4" t="s">
        <v>147</v>
      </c>
      <c r="M392" s="4">
        <v>9316</v>
      </c>
      <c r="N392" s="4" t="s">
        <v>169</v>
      </c>
      <c r="O392" s="4" t="s">
        <v>450</v>
      </c>
      <c r="P392" s="4" t="s">
        <v>214</v>
      </c>
      <c r="Q392" s="4" t="s">
        <v>241</v>
      </c>
      <c r="R392" s="6">
        <v>0.61899999999999999</v>
      </c>
      <c r="S392" s="6">
        <v>0.61960000000000004</v>
      </c>
      <c r="T392" s="6">
        <v>-6.0000000000004505E-4</v>
      </c>
      <c r="U392" s="7">
        <v>1.45465</v>
      </c>
      <c r="V392" s="7">
        <v>1.4560599999999999</v>
      </c>
      <c r="W392" s="7">
        <v>-1.41000000000011E-3</v>
      </c>
    </row>
    <row r="393" spans="1:23">
      <c r="A393" s="8" t="s">
        <v>242</v>
      </c>
      <c r="B393" s="4">
        <v>56</v>
      </c>
      <c r="C393" s="4" t="s">
        <v>13</v>
      </c>
      <c r="D393" s="4" t="s">
        <v>219</v>
      </c>
      <c r="E393" s="4" t="s">
        <v>239</v>
      </c>
      <c r="F393" s="5">
        <v>955</v>
      </c>
      <c r="G393" s="4" t="s">
        <v>146</v>
      </c>
      <c r="H393" s="4" t="s">
        <v>314</v>
      </c>
      <c r="I393" s="4" t="s">
        <v>299</v>
      </c>
      <c r="J393" s="4" t="s">
        <v>221</v>
      </c>
      <c r="K393" s="4" t="s">
        <v>239</v>
      </c>
      <c r="L393" s="4" t="s">
        <v>147</v>
      </c>
      <c r="M393" s="4">
        <v>11377</v>
      </c>
      <c r="N393" s="4" t="s">
        <v>52</v>
      </c>
      <c r="O393" s="4" t="s">
        <v>345</v>
      </c>
      <c r="P393" s="4" t="s">
        <v>214</v>
      </c>
      <c r="Q393" s="4" t="s">
        <v>241</v>
      </c>
      <c r="R393" s="6">
        <v>25.524999999999999</v>
      </c>
      <c r="S393" s="6">
        <v>25.525500000000001</v>
      </c>
      <c r="T393" s="6">
        <v>-5.0000000000238699E-4</v>
      </c>
      <c r="U393" s="7">
        <v>59.983750000000001</v>
      </c>
      <c r="V393" s="7">
        <v>59.984924999999997</v>
      </c>
      <c r="W393" s="7">
        <v>-1.1750000000056099E-3</v>
      </c>
    </row>
    <row r="394" spans="1:23">
      <c r="A394" s="8" t="s">
        <v>242</v>
      </c>
      <c r="B394" s="4">
        <v>56</v>
      </c>
      <c r="C394" s="4" t="s">
        <v>13</v>
      </c>
      <c r="D394" s="4" t="s">
        <v>219</v>
      </c>
      <c r="E394" s="4" t="s">
        <v>239</v>
      </c>
      <c r="F394" s="5">
        <v>955</v>
      </c>
      <c r="G394" s="4" t="s">
        <v>146</v>
      </c>
      <c r="H394" s="4" t="s">
        <v>314</v>
      </c>
      <c r="I394" s="4" t="s">
        <v>299</v>
      </c>
      <c r="J394" s="4" t="s">
        <v>221</v>
      </c>
      <c r="K394" s="4" t="s">
        <v>239</v>
      </c>
      <c r="L394" s="4" t="s">
        <v>147</v>
      </c>
      <c r="M394" s="4">
        <v>11381</v>
      </c>
      <c r="N394" s="4" t="s">
        <v>53</v>
      </c>
      <c r="O394" s="4" t="s">
        <v>346</v>
      </c>
      <c r="P394" s="4" t="s">
        <v>214</v>
      </c>
      <c r="Q394" s="4" t="s">
        <v>241</v>
      </c>
      <c r="R394" s="6">
        <v>19.975000000000001</v>
      </c>
      <c r="S394" s="6">
        <v>19.975200000000001</v>
      </c>
      <c r="T394" s="6">
        <v>-1.9999999999953399E-4</v>
      </c>
      <c r="U394" s="7">
        <v>46.941249999999997</v>
      </c>
      <c r="V394" s="7">
        <v>46.941719999999997</v>
      </c>
      <c r="W394" s="7">
        <v>-4.69999999998905E-4</v>
      </c>
    </row>
    <row r="395" spans="1:23">
      <c r="A395" s="8" t="s">
        <v>242</v>
      </c>
      <c r="B395" s="4">
        <v>56</v>
      </c>
      <c r="C395" s="4" t="s">
        <v>13</v>
      </c>
      <c r="D395" s="4" t="s">
        <v>219</v>
      </c>
      <c r="E395" s="4" t="s">
        <v>239</v>
      </c>
      <c r="F395" s="5">
        <v>955</v>
      </c>
      <c r="G395" s="4" t="s">
        <v>146</v>
      </c>
      <c r="H395" s="4" t="s">
        <v>314</v>
      </c>
      <c r="I395" s="4" t="s">
        <v>299</v>
      </c>
      <c r="J395" s="4" t="s">
        <v>221</v>
      </c>
      <c r="K395" s="4" t="s">
        <v>239</v>
      </c>
      <c r="L395" s="4" t="s">
        <v>147</v>
      </c>
      <c r="M395" s="4">
        <v>13536</v>
      </c>
      <c r="N395" s="4" t="s">
        <v>105</v>
      </c>
      <c r="O395" s="4" t="s">
        <v>389</v>
      </c>
      <c r="P395" s="4" t="s">
        <v>214</v>
      </c>
      <c r="Q395" s="4" t="s">
        <v>241</v>
      </c>
      <c r="R395" s="6">
        <v>381.90699999999998</v>
      </c>
      <c r="S395" s="6">
        <v>435.85180000000003</v>
      </c>
      <c r="T395" s="6">
        <v>-53.944800000000001</v>
      </c>
      <c r="U395" s="7">
        <v>897.48145</v>
      </c>
      <c r="V395" s="7">
        <v>1024.25173</v>
      </c>
      <c r="W395" s="7">
        <v>-126.77028</v>
      </c>
    </row>
    <row r="396" spans="1:23">
      <c r="A396" s="8" t="s">
        <v>242</v>
      </c>
      <c r="B396" s="4">
        <v>56</v>
      </c>
      <c r="C396" s="4" t="s">
        <v>13</v>
      </c>
      <c r="D396" s="4" t="s">
        <v>219</v>
      </c>
      <c r="E396" s="4" t="s">
        <v>239</v>
      </c>
      <c r="F396" s="5">
        <v>955</v>
      </c>
      <c r="G396" s="4" t="s">
        <v>146</v>
      </c>
      <c r="H396" s="4" t="s">
        <v>314</v>
      </c>
      <c r="I396" s="4" t="s">
        <v>299</v>
      </c>
      <c r="J396" s="4" t="s">
        <v>221</v>
      </c>
      <c r="K396" s="4" t="s">
        <v>239</v>
      </c>
      <c r="L396" s="4" t="s">
        <v>147</v>
      </c>
      <c r="M396" s="4">
        <v>13537</v>
      </c>
      <c r="N396" s="4" t="s">
        <v>106</v>
      </c>
      <c r="O396" s="4" t="s">
        <v>390</v>
      </c>
      <c r="P396" s="4" t="s">
        <v>214</v>
      </c>
      <c r="Q396" s="4" t="s">
        <v>241</v>
      </c>
      <c r="R396" s="6">
        <v>372.95600000000002</v>
      </c>
      <c r="S396" s="6">
        <v>425.63600000000002</v>
      </c>
      <c r="T396" s="6">
        <v>-52.68</v>
      </c>
      <c r="U396" s="7">
        <v>876.44659999999999</v>
      </c>
      <c r="V396" s="7">
        <v>1000.2446</v>
      </c>
      <c r="W396" s="7">
        <v>-123.798</v>
      </c>
    </row>
    <row r="397" spans="1:23">
      <c r="A397" s="8" t="s">
        <v>242</v>
      </c>
      <c r="B397" s="4">
        <v>56</v>
      </c>
      <c r="C397" s="4" t="s">
        <v>13</v>
      </c>
      <c r="D397" s="4" t="s">
        <v>219</v>
      </c>
      <c r="E397" s="4" t="s">
        <v>239</v>
      </c>
      <c r="F397" s="5">
        <v>955</v>
      </c>
      <c r="G397" s="4" t="s">
        <v>146</v>
      </c>
      <c r="H397" s="4" t="s">
        <v>314</v>
      </c>
      <c r="I397" s="4" t="s">
        <v>299</v>
      </c>
      <c r="J397" s="4" t="s">
        <v>221</v>
      </c>
      <c r="K397" s="4" t="s">
        <v>239</v>
      </c>
      <c r="L397" s="4" t="s">
        <v>147</v>
      </c>
      <c r="M397" s="4">
        <v>15791</v>
      </c>
      <c r="N397" s="4" t="s">
        <v>107</v>
      </c>
      <c r="O397" s="4" t="s">
        <v>391</v>
      </c>
      <c r="P397" s="4" t="s">
        <v>214</v>
      </c>
      <c r="Q397" s="4" t="s">
        <v>241</v>
      </c>
      <c r="R397" s="6">
        <v>59.008000000000003</v>
      </c>
      <c r="S397" s="6">
        <v>67.342799999999997</v>
      </c>
      <c r="T397" s="6">
        <v>-8.3347999999999907</v>
      </c>
      <c r="U397" s="7">
        <v>138.6688</v>
      </c>
      <c r="V397" s="7">
        <v>158.25558000000001</v>
      </c>
      <c r="W397" s="7">
        <v>-19.586780000000001</v>
      </c>
    </row>
    <row r="398" spans="1:23">
      <c r="A398" s="8" t="s">
        <v>242</v>
      </c>
      <c r="B398" s="4">
        <v>56</v>
      </c>
      <c r="C398" s="4" t="s">
        <v>13</v>
      </c>
      <c r="D398" s="4" t="s">
        <v>219</v>
      </c>
      <c r="E398" s="4" t="s">
        <v>239</v>
      </c>
      <c r="F398" s="5">
        <v>955</v>
      </c>
      <c r="G398" s="4" t="s">
        <v>146</v>
      </c>
      <c r="H398" s="4" t="s">
        <v>314</v>
      </c>
      <c r="I398" s="4" t="s">
        <v>299</v>
      </c>
      <c r="J398" s="4" t="s">
        <v>221</v>
      </c>
      <c r="K398" s="4" t="s">
        <v>239</v>
      </c>
      <c r="L398" s="4" t="s">
        <v>147</v>
      </c>
      <c r="M398" s="4">
        <v>18432</v>
      </c>
      <c r="N398" s="4" t="s">
        <v>170</v>
      </c>
      <c r="O398" s="4" t="s">
        <v>451</v>
      </c>
      <c r="P398" s="4" t="s">
        <v>214</v>
      </c>
      <c r="Q398" s="4" t="s">
        <v>241</v>
      </c>
      <c r="R398" s="6">
        <v>3.323</v>
      </c>
      <c r="S398" s="6">
        <v>3.3231999999999999</v>
      </c>
      <c r="T398" s="6">
        <v>-1.99999999999978E-4</v>
      </c>
      <c r="U398" s="7">
        <v>7.80905</v>
      </c>
      <c r="V398" s="7">
        <v>7.80952</v>
      </c>
      <c r="W398" s="7">
        <v>-4.69999999999948E-4</v>
      </c>
    </row>
    <row r="399" spans="1:23">
      <c r="A399" s="8" t="s">
        <v>242</v>
      </c>
      <c r="B399" s="4">
        <v>56</v>
      </c>
      <c r="C399" s="4" t="s">
        <v>13</v>
      </c>
      <c r="D399" s="4" t="s">
        <v>219</v>
      </c>
      <c r="E399" s="4" t="s">
        <v>239</v>
      </c>
      <c r="F399" s="5">
        <v>955</v>
      </c>
      <c r="G399" s="4" t="s">
        <v>146</v>
      </c>
      <c r="H399" s="4" t="s">
        <v>314</v>
      </c>
      <c r="I399" s="4" t="s">
        <v>299</v>
      </c>
      <c r="J399" s="4" t="s">
        <v>221</v>
      </c>
      <c r="K399" s="4" t="s">
        <v>239</v>
      </c>
      <c r="L399" s="4" t="s">
        <v>147</v>
      </c>
      <c r="M399" s="4">
        <v>19865</v>
      </c>
      <c r="N399" s="4" t="s">
        <v>138</v>
      </c>
      <c r="O399" s="4" t="s">
        <v>421</v>
      </c>
      <c r="P399" s="4" t="s">
        <v>214</v>
      </c>
      <c r="Q399" s="4" t="s">
        <v>241</v>
      </c>
      <c r="R399" s="6">
        <v>7.907</v>
      </c>
      <c r="S399" s="6">
        <v>9.0234000000000005</v>
      </c>
      <c r="T399" s="6">
        <v>-1.1164000000000001</v>
      </c>
      <c r="U399" s="7">
        <v>18.58145</v>
      </c>
      <c r="V399" s="7">
        <v>21.204989999999999</v>
      </c>
      <c r="W399" s="7">
        <v>-2.6235400000000002</v>
      </c>
    </row>
    <row r="400" spans="1:23">
      <c r="A400" s="8" t="s">
        <v>242</v>
      </c>
      <c r="B400" s="4">
        <v>56</v>
      </c>
      <c r="C400" s="4" t="s">
        <v>13</v>
      </c>
      <c r="D400" s="4" t="s">
        <v>219</v>
      </c>
      <c r="E400" s="4" t="s">
        <v>239</v>
      </c>
      <c r="F400" s="5">
        <v>955</v>
      </c>
      <c r="G400" s="4" t="s">
        <v>146</v>
      </c>
      <c r="H400" s="4" t="s">
        <v>314</v>
      </c>
      <c r="I400" s="4" t="s">
        <v>299</v>
      </c>
      <c r="J400" s="4" t="s">
        <v>221</v>
      </c>
      <c r="K400" s="4" t="s">
        <v>239</v>
      </c>
      <c r="L400" s="4" t="s">
        <v>147</v>
      </c>
      <c r="M400" s="4">
        <v>27989</v>
      </c>
      <c r="N400" s="4" t="s">
        <v>108</v>
      </c>
      <c r="O400" s="4" t="s">
        <v>392</v>
      </c>
      <c r="P400" s="4" t="s">
        <v>214</v>
      </c>
      <c r="Q400" s="4" t="s">
        <v>241</v>
      </c>
      <c r="R400" s="6">
        <v>2.101</v>
      </c>
      <c r="S400" s="6">
        <v>2.1012</v>
      </c>
      <c r="T400" s="6">
        <v>-1.99999999999978E-4</v>
      </c>
      <c r="U400" s="7">
        <v>4.9373500000000003</v>
      </c>
      <c r="V400" s="7">
        <v>4.9378200000000003</v>
      </c>
      <c r="W400" s="7">
        <v>-4.69999999999948E-4</v>
      </c>
    </row>
    <row r="401" spans="1:23">
      <c r="A401" s="8" t="s">
        <v>242</v>
      </c>
      <c r="B401" s="4">
        <v>56</v>
      </c>
      <c r="C401" s="4" t="s">
        <v>13</v>
      </c>
      <c r="D401" s="4" t="s">
        <v>219</v>
      </c>
      <c r="E401" s="4" t="s">
        <v>239</v>
      </c>
      <c r="F401" s="5">
        <v>955</v>
      </c>
      <c r="G401" s="4" t="s">
        <v>146</v>
      </c>
      <c r="H401" s="4" t="s">
        <v>314</v>
      </c>
      <c r="I401" s="4" t="s">
        <v>299</v>
      </c>
      <c r="J401" s="4" t="s">
        <v>221</v>
      </c>
      <c r="K401" s="4" t="s">
        <v>239</v>
      </c>
      <c r="L401" s="4" t="s">
        <v>147</v>
      </c>
      <c r="M401" s="4">
        <v>30454</v>
      </c>
      <c r="N401" s="4" t="s">
        <v>109</v>
      </c>
      <c r="O401" s="4" t="s">
        <v>393</v>
      </c>
      <c r="P401" s="4" t="s">
        <v>214</v>
      </c>
      <c r="Q401" s="4" t="s">
        <v>241</v>
      </c>
      <c r="R401" s="6">
        <v>1.2549999999999999</v>
      </c>
      <c r="S401" s="6">
        <v>1.2545999999999999</v>
      </c>
      <c r="T401" s="6">
        <v>3.99999999999956E-4</v>
      </c>
      <c r="U401" s="7">
        <v>2.9492500000000001</v>
      </c>
      <c r="V401" s="7">
        <v>2.9483100000000002</v>
      </c>
      <c r="W401" s="7">
        <v>9.3999999999989697E-4</v>
      </c>
    </row>
    <row r="402" spans="1:23">
      <c r="A402" s="8" t="s">
        <v>242</v>
      </c>
      <c r="B402" s="4">
        <v>56</v>
      </c>
      <c r="C402" s="4" t="s">
        <v>13</v>
      </c>
      <c r="D402" s="4" t="s">
        <v>219</v>
      </c>
      <c r="E402" s="4" t="s">
        <v>239</v>
      </c>
      <c r="F402" s="5">
        <v>955</v>
      </c>
      <c r="G402" s="4" t="s">
        <v>146</v>
      </c>
      <c r="H402" s="4" t="s">
        <v>314</v>
      </c>
      <c r="I402" s="4" t="s">
        <v>299</v>
      </c>
      <c r="J402" s="4" t="s">
        <v>221</v>
      </c>
      <c r="K402" s="4" t="s">
        <v>239</v>
      </c>
      <c r="L402" s="4" t="s">
        <v>147</v>
      </c>
      <c r="M402" s="4">
        <v>65850</v>
      </c>
      <c r="N402" s="4" t="s">
        <v>171</v>
      </c>
      <c r="O402" s="4" t="s">
        <v>452</v>
      </c>
      <c r="P402" s="4" t="s">
        <v>214</v>
      </c>
      <c r="Q402" s="4" t="s">
        <v>241</v>
      </c>
      <c r="R402" s="6">
        <v>0.28799999999999998</v>
      </c>
      <c r="S402" s="6">
        <v>0.28789999999999999</v>
      </c>
      <c r="T402" s="6">
        <v>9.9999999999989E-5</v>
      </c>
      <c r="U402" s="7">
        <v>0.67679999999999996</v>
      </c>
      <c r="V402" s="7">
        <v>0.67656499999999997</v>
      </c>
      <c r="W402" s="7">
        <v>2.34999999999974E-4</v>
      </c>
    </row>
    <row r="403" spans="1:23">
      <c r="A403" s="8" t="s">
        <v>242</v>
      </c>
      <c r="B403" s="4">
        <v>56</v>
      </c>
      <c r="C403" s="4" t="s">
        <v>13</v>
      </c>
      <c r="D403" s="4" t="s">
        <v>219</v>
      </c>
      <c r="E403" s="4" t="s">
        <v>239</v>
      </c>
      <c r="F403" s="5">
        <v>955</v>
      </c>
      <c r="G403" s="4" t="s">
        <v>146</v>
      </c>
      <c r="H403" s="4" t="s">
        <v>314</v>
      </c>
      <c r="I403" s="4" t="s">
        <v>299</v>
      </c>
      <c r="J403" s="4" t="s">
        <v>221</v>
      </c>
      <c r="K403" s="4" t="s">
        <v>239</v>
      </c>
      <c r="L403" s="4" t="s">
        <v>147</v>
      </c>
      <c r="M403" s="4">
        <v>75798</v>
      </c>
      <c r="N403" s="4" t="s">
        <v>139</v>
      </c>
      <c r="O403" s="4" t="s">
        <v>422</v>
      </c>
      <c r="P403" s="4" t="s">
        <v>214</v>
      </c>
      <c r="Q403" s="4" t="s">
        <v>241</v>
      </c>
      <c r="R403" s="6">
        <v>27.718</v>
      </c>
      <c r="S403" s="6">
        <v>31.6326</v>
      </c>
      <c r="T403" s="6">
        <v>-3.9146000000000001</v>
      </c>
      <c r="U403" s="7">
        <v>65.137299999999996</v>
      </c>
      <c r="V403" s="7">
        <v>74.336609999999993</v>
      </c>
      <c r="W403" s="7">
        <v>-9.1993100000000005</v>
      </c>
    </row>
    <row r="404" spans="1:23">
      <c r="A404" s="8" t="s">
        <v>242</v>
      </c>
      <c r="B404" s="4">
        <v>56</v>
      </c>
      <c r="C404" s="4" t="s">
        <v>13</v>
      </c>
      <c r="D404" s="4" t="s">
        <v>219</v>
      </c>
      <c r="E404" s="4" t="s">
        <v>239</v>
      </c>
      <c r="F404" s="5">
        <v>955</v>
      </c>
      <c r="G404" s="4" t="s">
        <v>146</v>
      </c>
      <c r="H404" s="4" t="s">
        <v>314</v>
      </c>
      <c r="I404" s="4" t="s">
        <v>299</v>
      </c>
      <c r="J404" s="4" t="s">
        <v>221</v>
      </c>
      <c r="K404" s="4" t="s">
        <v>239</v>
      </c>
      <c r="L404" s="4" t="s">
        <v>147</v>
      </c>
      <c r="M404" s="4">
        <v>76326</v>
      </c>
      <c r="N404" s="4" t="s">
        <v>54</v>
      </c>
      <c r="O404" s="4" t="s">
        <v>347</v>
      </c>
      <c r="P404" s="4" t="s">
        <v>214</v>
      </c>
      <c r="Q404" s="4" t="s">
        <v>241</v>
      </c>
      <c r="R404" s="6">
        <v>2.3119999999999998</v>
      </c>
      <c r="S404" s="6">
        <v>2.3123</v>
      </c>
      <c r="T404" s="6">
        <v>-3.00000000000189E-4</v>
      </c>
      <c r="U404" s="7">
        <v>5.4332000000000003</v>
      </c>
      <c r="V404" s="7">
        <v>5.4339050000000002</v>
      </c>
      <c r="W404" s="7">
        <v>-7.0500000000044399E-4</v>
      </c>
    </row>
    <row r="405" spans="1:23">
      <c r="A405" s="8" t="s">
        <v>242</v>
      </c>
      <c r="B405" s="4">
        <v>56</v>
      </c>
      <c r="C405" s="4" t="s">
        <v>13</v>
      </c>
      <c r="D405" s="4" t="s">
        <v>219</v>
      </c>
      <c r="E405" s="4" t="s">
        <v>239</v>
      </c>
      <c r="F405" s="5">
        <v>955</v>
      </c>
      <c r="G405" s="4" t="s">
        <v>146</v>
      </c>
      <c r="H405" s="4" t="s">
        <v>314</v>
      </c>
      <c r="I405" s="4" t="s">
        <v>299</v>
      </c>
      <c r="J405" s="4" t="s">
        <v>221</v>
      </c>
      <c r="K405" s="4" t="s">
        <v>239</v>
      </c>
      <c r="L405" s="4" t="s">
        <v>147</v>
      </c>
      <c r="M405" s="4">
        <v>88347</v>
      </c>
      <c r="N405" s="4" t="s">
        <v>110</v>
      </c>
      <c r="O405" s="4" t="s">
        <v>394</v>
      </c>
      <c r="P405" s="4" t="s">
        <v>214</v>
      </c>
      <c r="Q405" s="4" t="s">
        <v>241</v>
      </c>
      <c r="R405" s="6">
        <v>8.8450000000000006</v>
      </c>
      <c r="S405" s="6">
        <v>8.8455999999999992</v>
      </c>
      <c r="T405" s="6">
        <v>-5.9999999999860198E-4</v>
      </c>
      <c r="U405" s="7">
        <v>20.78575</v>
      </c>
      <c r="V405" s="7">
        <v>20.78716</v>
      </c>
      <c r="W405" s="7">
        <v>-1.4099999999967099E-3</v>
      </c>
    </row>
    <row r="406" spans="1:23">
      <c r="A406" s="8" t="s">
        <v>242</v>
      </c>
      <c r="B406" s="4">
        <v>56</v>
      </c>
      <c r="C406" s="4" t="s">
        <v>13</v>
      </c>
      <c r="D406" s="4" t="s">
        <v>219</v>
      </c>
      <c r="E406" s="4" t="s">
        <v>239</v>
      </c>
      <c r="F406" s="5">
        <v>955</v>
      </c>
      <c r="G406" s="4" t="s">
        <v>146</v>
      </c>
      <c r="H406" s="4" t="s">
        <v>314</v>
      </c>
      <c r="I406" s="4" t="s">
        <v>299</v>
      </c>
      <c r="J406" s="4" t="s">
        <v>221</v>
      </c>
      <c r="K406" s="4" t="s">
        <v>239</v>
      </c>
      <c r="L406" s="4" t="s">
        <v>147</v>
      </c>
      <c r="M406" s="4">
        <v>88545</v>
      </c>
      <c r="N406" s="4" t="s">
        <v>55</v>
      </c>
      <c r="O406" s="4" t="s">
        <v>348</v>
      </c>
      <c r="P406" s="4" t="s">
        <v>214</v>
      </c>
      <c r="Q406" s="4" t="s">
        <v>241</v>
      </c>
      <c r="R406" s="6">
        <v>5.7050000000000001</v>
      </c>
      <c r="S406" s="6">
        <v>5.7057000000000002</v>
      </c>
      <c r="T406" s="6">
        <v>-7.0000000000014495E-4</v>
      </c>
      <c r="U406" s="7">
        <v>13.406750000000001</v>
      </c>
      <c r="V406" s="7">
        <v>13.408395000000001</v>
      </c>
      <c r="W406" s="7">
        <v>-1.64500000000034E-3</v>
      </c>
    </row>
    <row r="407" spans="1:23">
      <c r="A407" s="8" t="s">
        <v>242</v>
      </c>
      <c r="B407" s="4">
        <v>56</v>
      </c>
      <c r="C407" s="4" t="s">
        <v>13</v>
      </c>
      <c r="D407" s="4" t="s">
        <v>219</v>
      </c>
      <c r="E407" s="4" t="s">
        <v>239</v>
      </c>
      <c r="F407" s="5">
        <v>955</v>
      </c>
      <c r="G407" s="4" t="s">
        <v>146</v>
      </c>
      <c r="H407" s="4" t="s">
        <v>314</v>
      </c>
      <c r="I407" s="4" t="s">
        <v>299</v>
      </c>
      <c r="J407" s="4" t="s">
        <v>221</v>
      </c>
      <c r="K407" s="4" t="s">
        <v>239</v>
      </c>
      <c r="L407" s="4" t="s">
        <v>147</v>
      </c>
      <c r="M407" s="4">
        <v>91676</v>
      </c>
      <c r="N407" s="4" t="s">
        <v>172</v>
      </c>
      <c r="O407" s="4" t="s">
        <v>453</v>
      </c>
      <c r="P407" s="4" t="s">
        <v>214</v>
      </c>
      <c r="Q407" s="4" t="s">
        <v>241</v>
      </c>
      <c r="R407" s="6">
        <v>25.73</v>
      </c>
      <c r="S407" s="6">
        <v>25.729700000000001</v>
      </c>
      <c r="T407" s="6">
        <v>2.9999999999930099E-4</v>
      </c>
      <c r="U407" s="7">
        <v>60.465499999999999</v>
      </c>
      <c r="V407" s="7">
        <v>60.464795000000002</v>
      </c>
      <c r="W407" s="7">
        <v>7.0499999999835701E-4</v>
      </c>
    </row>
    <row r="408" spans="1:23">
      <c r="A408" s="8" t="s">
        <v>242</v>
      </c>
      <c r="B408" s="4">
        <v>61</v>
      </c>
      <c r="C408" s="4" t="s">
        <v>14</v>
      </c>
      <c r="D408" s="4" t="s">
        <v>219</v>
      </c>
      <c r="E408" s="4" t="s">
        <v>238</v>
      </c>
      <c r="F408" s="5">
        <v>955</v>
      </c>
      <c r="G408" s="4" t="s">
        <v>146</v>
      </c>
      <c r="H408" s="4" t="s">
        <v>314</v>
      </c>
      <c r="I408" s="4" t="s">
        <v>299</v>
      </c>
      <c r="J408" s="4" t="s">
        <v>221</v>
      </c>
      <c r="K408" s="4" t="s">
        <v>239</v>
      </c>
      <c r="L408" s="4" t="s">
        <v>147</v>
      </c>
      <c r="M408" s="4">
        <v>171</v>
      </c>
      <c r="N408" s="4" t="s">
        <v>56</v>
      </c>
      <c r="O408" s="4" t="s">
        <v>349</v>
      </c>
      <c r="P408" s="4" t="s">
        <v>214</v>
      </c>
      <c r="Q408" s="4" t="s">
        <v>241</v>
      </c>
      <c r="R408" s="6">
        <v>0.105</v>
      </c>
      <c r="S408" s="6">
        <v>0.105</v>
      </c>
      <c r="T408" s="6">
        <v>0</v>
      </c>
      <c r="U408" s="7">
        <v>0.24675</v>
      </c>
      <c r="V408" s="7">
        <v>0.24675</v>
      </c>
      <c r="W408" s="7">
        <v>0</v>
      </c>
    </row>
    <row r="409" spans="1:23">
      <c r="A409" s="8" t="s">
        <v>242</v>
      </c>
      <c r="B409" s="4">
        <v>61</v>
      </c>
      <c r="C409" s="4" t="s">
        <v>14</v>
      </c>
      <c r="D409" s="4" t="s">
        <v>219</v>
      </c>
      <c r="E409" s="4" t="s">
        <v>238</v>
      </c>
      <c r="F409" s="5">
        <v>955</v>
      </c>
      <c r="G409" s="4" t="s">
        <v>146</v>
      </c>
      <c r="H409" s="4" t="s">
        <v>314</v>
      </c>
      <c r="I409" s="4" t="s">
        <v>299</v>
      </c>
      <c r="J409" s="4" t="s">
        <v>221</v>
      </c>
      <c r="K409" s="4" t="s">
        <v>239</v>
      </c>
      <c r="L409" s="4" t="s">
        <v>147</v>
      </c>
      <c r="M409" s="4">
        <v>174</v>
      </c>
      <c r="N409" s="4" t="s">
        <v>57</v>
      </c>
      <c r="O409" s="4" t="s">
        <v>350</v>
      </c>
      <c r="P409" s="4" t="s">
        <v>214</v>
      </c>
      <c r="Q409" s="4" t="s">
        <v>241</v>
      </c>
      <c r="R409" s="6">
        <v>4.5</v>
      </c>
      <c r="S409" s="6">
        <v>4.5</v>
      </c>
      <c r="T409" s="6">
        <v>0</v>
      </c>
      <c r="U409" s="7">
        <v>10.574999999999999</v>
      </c>
      <c r="V409" s="7">
        <v>10.574999999999999</v>
      </c>
      <c r="W409" s="7">
        <v>0</v>
      </c>
    </row>
    <row r="410" spans="1:23">
      <c r="A410" s="8" t="s">
        <v>242</v>
      </c>
      <c r="B410" s="4">
        <v>61</v>
      </c>
      <c r="C410" s="4" t="s">
        <v>14</v>
      </c>
      <c r="D410" s="4" t="s">
        <v>219</v>
      </c>
      <c r="E410" s="4" t="s">
        <v>238</v>
      </c>
      <c r="F410" s="5">
        <v>955</v>
      </c>
      <c r="G410" s="4" t="s">
        <v>146</v>
      </c>
      <c r="H410" s="4" t="s">
        <v>314</v>
      </c>
      <c r="I410" s="4" t="s">
        <v>299</v>
      </c>
      <c r="J410" s="4" t="s">
        <v>221</v>
      </c>
      <c r="K410" s="4" t="s">
        <v>239</v>
      </c>
      <c r="L410" s="4" t="s">
        <v>147</v>
      </c>
      <c r="M410" s="4">
        <v>244</v>
      </c>
      <c r="N410" s="4" t="s">
        <v>58</v>
      </c>
      <c r="O410" s="4" t="s">
        <v>351</v>
      </c>
      <c r="P410" s="4" t="s">
        <v>214</v>
      </c>
      <c r="Q410" s="4" t="s">
        <v>241</v>
      </c>
      <c r="R410" s="6">
        <v>24.36</v>
      </c>
      <c r="S410" s="6">
        <v>24.36</v>
      </c>
      <c r="T410" s="6">
        <v>0</v>
      </c>
      <c r="U410" s="7">
        <v>57.246000000000002</v>
      </c>
      <c r="V410" s="7">
        <v>57.246000000000002</v>
      </c>
      <c r="W410" s="7">
        <v>0</v>
      </c>
    </row>
    <row r="411" spans="1:23">
      <c r="A411" s="8" t="s">
        <v>242</v>
      </c>
      <c r="B411" s="4">
        <v>61</v>
      </c>
      <c r="C411" s="4" t="s">
        <v>14</v>
      </c>
      <c r="D411" s="4" t="s">
        <v>219</v>
      </c>
      <c r="E411" s="4" t="s">
        <v>238</v>
      </c>
      <c r="F411" s="5">
        <v>955</v>
      </c>
      <c r="G411" s="4" t="s">
        <v>146</v>
      </c>
      <c r="H411" s="4" t="s">
        <v>314</v>
      </c>
      <c r="I411" s="4" t="s">
        <v>299</v>
      </c>
      <c r="J411" s="4" t="s">
        <v>221</v>
      </c>
      <c r="K411" s="4" t="s">
        <v>239</v>
      </c>
      <c r="L411" s="4" t="s">
        <v>147</v>
      </c>
      <c r="M411" s="4">
        <v>942</v>
      </c>
      <c r="N411" s="4" t="s">
        <v>148</v>
      </c>
      <c r="O411" s="4" t="s">
        <v>429</v>
      </c>
      <c r="P411" s="4" t="s">
        <v>213</v>
      </c>
      <c r="Q411" s="4" t="s">
        <v>240</v>
      </c>
      <c r="R411" s="6">
        <v>68.819999999999993</v>
      </c>
      <c r="S411" s="6">
        <v>68.819999999999993</v>
      </c>
      <c r="T411" s="6">
        <v>0</v>
      </c>
      <c r="U411" s="7">
        <v>161.727</v>
      </c>
      <c r="V411" s="7">
        <v>161.727</v>
      </c>
      <c r="W411" s="7">
        <v>0</v>
      </c>
    </row>
    <row r="412" spans="1:23">
      <c r="A412" s="8" t="s">
        <v>242</v>
      </c>
      <c r="B412" s="4">
        <v>61</v>
      </c>
      <c r="C412" s="4" t="s">
        <v>14</v>
      </c>
      <c r="D412" s="4" t="s">
        <v>219</v>
      </c>
      <c r="E412" s="4" t="s">
        <v>238</v>
      </c>
      <c r="F412" s="5">
        <v>955</v>
      </c>
      <c r="G412" s="4" t="s">
        <v>146</v>
      </c>
      <c r="H412" s="4" t="s">
        <v>314</v>
      </c>
      <c r="I412" s="4" t="s">
        <v>299</v>
      </c>
      <c r="J412" s="4" t="s">
        <v>221</v>
      </c>
      <c r="K412" s="4" t="s">
        <v>239</v>
      </c>
      <c r="L412" s="4" t="s">
        <v>147</v>
      </c>
      <c r="M412" s="4">
        <v>943</v>
      </c>
      <c r="N412" s="4" t="s">
        <v>149</v>
      </c>
      <c r="O412" s="4" t="s">
        <v>430</v>
      </c>
      <c r="P412" s="4" t="s">
        <v>213</v>
      </c>
      <c r="Q412" s="4" t="s">
        <v>240</v>
      </c>
      <c r="R412" s="6">
        <v>18.66</v>
      </c>
      <c r="S412" s="6">
        <v>18.66</v>
      </c>
      <c r="T412" s="6">
        <v>0</v>
      </c>
      <c r="U412" s="7">
        <v>43.850999999999999</v>
      </c>
      <c r="V412" s="7">
        <v>43.850999999999999</v>
      </c>
      <c r="W412" s="7">
        <v>0</v>
      </c>
    </row>
    <row r="413" spans="1:23">
      <c r="A413" s="8" t="s">
        <v>242</v>
      </c>
      <c r="B413" s="4">
        <v>61</v>
      </c>
      <c r="C413" s="4" t="s">
        <v>14</v>
      </c>
      <c r="D413" s="4" t="s">
        <v>219</v>
      </c>
      <c r="E413" s="4" t="s">
        <v>238</v>
      </c>
      <c r="F413" s="5">
        <v>955</v>
      </c>
      <c r="G413" s="4" t="s">
        <v>146</v>
      </c>
      <c r="H413" s="4" t="s">
        <v>314</v>
      </c>
      <c r="I413" s="4" t="s">
        <v>299</v>
      </c>
      <c r="J413" s="4" t="s">
        <v>221</v>
      </c>
      <c r="K413" s="4" t="s">
        <v>239</v>
      </c>
      <c r="L413" s="4" t="s">
        <v>147</v>
      </c>
      <c r="M413" s="4">
        <v>20200</v>
      </c>
      <c r="N413" s="4" t="s">
        <v>59</v>
      </c>
      <c r="O413" s="4" t="s">
        <v>352</v>
      </c>
      <c r="P413" s="4" t="s">
        <v>214</v>
      </c>
      <c r="Q413" s="4" t="s">
        <v>241</v>
      </c>
      <c r="R413" s="6">
        <v>0.86699999999999999</v>
      </c>
      <c r="S413" s="6">
        <v>0.86750000000000005</v>
      </c>
      <c r="T413" s="6">
        <v>-5.0000000000005596E-4</v>
      </c>
      <c r="U413" s="7">
        <v>2.0374500000000002</v>
      </c>
      <c r="V413" s="7">
        <v>2.0386250000000001</v>
      </c>
      <c r="W413" s="7">
        <v>-1.1750000000001299E-3</v>
      </c>
    </row>
    <row r="414" spans="1:23">
      <c r="A414" s="8" t="s">
        <v>242</v>
      </c>
      <c r="B414" s="4">
        <v>61</v>
      </c>
      <c r="C414" s="4" t="s">
        <v>14</v>
      </c>
      <c r="D414" s="4" t="s">
        <v>219</v>
      </c>
      <c r="E414" s="4" t="s">
        <v>238</v>
      </c>
      <c r="F414" s="5">
        <v>955</v>
      </c>
      <c r="G414" s="4" t="s">
        <v>146</v>
      </c>
      <c r="H414" s="4" t="s">
        <v>314</v>
      </c>
      <c r="I414" s="4" t="s">
        <v>299</v>
      </c>
      <c r="J414" s="4" t="s">
        <v>221</v>
      </c>
      <c r="K414" s="4" t="s">
        <v>239</v>
      </c>
      <c r="L414" s="4" t="s">
        <v>147</v>
      </c>
      <c r="M414" s="4">
        <v>63581</v>
      </c>
      <c r="N414" s="4" t="s">
        <v>60</v>
      </c>
      <c r="O414" s="4" t="s">
        <v>353</v>
      </c>
      <c r="P414" s="4" t="s">
        <v>214</v>
      </c>
      <c r="Q414" s="4" t="s">
        <v>241</v>
      </c>
      <c r="R414" s="6">
        <v>16.32</v>
      </c>
      <c r="S414" s="6">
        <v>16.32</v>
      </c>
      <c r="T414" s="6">
        <v>0</v>
      </c>
      <c r="U414" s="7">
        <v>38.351999999999997</v>
      </c>
      <c r="V414" s="7">
        <v>38.351999999999997</v>
      </c>
      <c r="W414" s="7">
        <v>0</v>
      </c>
    </row>
    <row r="415" spans="1:23">
      <c r="A415" s="8" t="s">
        <v>242</v>
      </c>
      <c r="B415" s="4">
        <v>61</v>
      </c>
      <c r="C415" s="4" t="s">
        <v>14</v>
      </c>
      <c r="D415" s="4" t="s">
        <v>219</v>
      </c>
      <c r="E415" s="4" t="s">
        <v>238</v>
      </c>
      <c r="F415" s="5">
        <v>955</v>
      </c>
      <c r="G415" s="4" t="s">
        <v>146</v>
      </c>
      <c r="H415" s="4" t="s">
        <v>314</v>
      </c>
      <c r="I415" s="4" t="s">
        <v>299</v>
      </c>
      <c r="J415" s="4" t="s">
        <v>221</v>
      </c>
      <c r="K415" s="4" t="s">
        <v>239</v>
      </c>
      <c r="L415" s="4" t="s">
        <v>147</v>
      </c>
      <c r="M415" s="4">
        <v>66214</v>
      </c>
      <c r="N415" s="4" t="s">
        <v>15</v>
      </c>
      <c r="O415" s="4" t="s">
        <v>329</v>
      </c>
      <c r="P415" s="4" t="s">
        <v>214</v>
      </c>
      <c r="Q415" s="4" t="s">
        <v>241</v>
      </c>
      <c r="R415" s="6">
        <v>26.491</v>
      </c>
      <c r="S415" s="6">
        <v>26.491599999999998</v>
      </c>
      <c r="T415" s="6">
        <v>-5.9999999999860198E-4</v>
      </c>
      <c r="U415" s="7">
        <v>62.25385</v>
      </c>
      <c r="V415" s="7">
        <v>62.25526</v>
      </c>
      <c r="W415" s="7">
        <v>-1.4099999999967099E-3</v>
      </c>
    </row>
    <row r="416" spans="1:23">
      <c r="A416" s="8" t="s">
        <v>242</v>
      </c>
      <c r="B416" s="4">
        <v>61</v>
      </c>
      <c r="C416" s="4" t="s">
        <v>14</v>
      </c>
      <c r="D416" s="4" t="s">
        <v>219</v>
      </c>
      <c r="E416" s="4" t="s">
        <v>238</v>
      </c>
      <c r="F416" s="5">
        <v>955</v>
      </c>
      <c r="G416" s="4" t="s">
        <v>146</v>
      </c>
      <c r="H416" s="4" t="s">
        <v>314</v>
      </c>
      <c r="I416" s="4" t="s">
        <v>299</v>
      </c>
      <c r="J416" s="4" t="s">
        <v>221</v>
      </c>
      <c r="K416" s="4" t="s">
        <v>239</v>
      </c>
      <c r="L416" s="4" t="s">
        <v>147</v>
      </c>
      <c r="M416" s="4">
        <v>66719</v>
      </c>
      <c r="N416" s="4" t="s">
        <v>61</v>
      </c>
      <c r="O416" s="4" t="s">
        <v>354</v>
      </c>
      <c r="P416" s="4" t="s">
        <v>214</v>
      </c>
      <c r="Q416" s="4" t="s">
        <v>241</v>
      </c>
      <c r="R416" s="6">
        <v>6</v>
      </c>
      <c r="S416" s="6">
        <v>6</v>
      </c>
      <c r="T416" s="6">
        <v>0</v>
      </c>
      <c r="U416" s="7">
        <v>14.1</v>
      </c>
      <c r="V416" s="7">
        <v>14.1</v>
      </c>
      <c r="W416" s="7">
        <v>0</v>
      </c>
    </row>
    <row r="417" spans="1:23">
      <c r="A417" s="8" t="s">
        <v>242</v>
      </c>
      <c r="B417" s="4">
        <v>61</v>
      </c>
      <c r="C417" s="4" t="s">
        <v>14</v>
      </c>
      <c r="D417" s="4" t="s">
        <v>219</v>
      </c>
      <c r="E417" s="4" t="s">
        <v>238</v>
      </c>
      <c r="F417" s="5">
        <v>955</v>
      </c>
      <c r="G417" s="4" t="s">
        <v>146</v>
      </c>
      <c r="H417" s="4" t="s">
        <v>314</v>
      </c>
      <c r="I417" s="4" t="s">
        <v>299</v>
      </c>
      <c r="J417" s="4" t="s">
        <v>221</v>
      </c>
      <c r="K417" s="4" t="s">
        <v>239</v>
      </c>
      <c r="L417" s="4" t="s">
        <v>147</v>
      </c>
      <c r="M417" s="4">
        <v>74308</v>
      </c>
      <c r="N417" s="4" t="s">
        <v>62</v>
      </c>
      <c r="O417" s="4" t="s">
        <v>355</v>
      </c>
      <c r="P417" s="4" t="s">
        <v>214</v>
      </c>
      <c r="Q417" s="4" t="s">
        <v>241</v>
      </c>
      <c r="R417" s="6">
        <v>29.1</v>
      </c>
      <c r="S417" s="6">
        <v>29.1</v>
      </c>
      <c r="T417" s="6">
        <v>0</v>
      </c>
      <c r="U417" s="7">
        <v>68.385000000000005</v>
      </c>
      <c r="V417" s="7">
        <v>68.385000000000005</v>
      </c>
      <c r="W417" s="7">
        <v>0</v>
      </c>
    </row>
    <row r="418" spans="1:23">
      <c r="A418" s="8" t="s">
        <v>242</v>
      </c>
      <c r="B418" s="4">
        <v>61</v>
      </c>
      <c r="C418" s="4" t="s">
        <v>14</v>
      </c>
      <c r="D418" s="4" t="s">
        <v>219</v>
      </c>
      <c r="E418" s="4" t="s">
        <v>238</v>
      </c>
      <c r="F418" s="5">
        <v>955</v>
      </c>
      <c r="G418" s="4" t="s">
        <v>146</v>
      </c>
      <c r="H418" s="4" t="s">
        <v>314</v>
      </c>
      <c r="I418" s="4" t="s">
        <v>299</v>
      </c>
      <c r="J418" s="4" t="s">
        <v>221</v>
      </c>
      <c r="K418" s="4" t="s">
        <v>239</v>
      </c>
      <c r="L418" s="4" t="s">
        <v>147</v>
      </c>
      <c r="M418" s="4">
        <v>75153</v>
      </c>
      <c r="N418" s="4" t="s">
        <v>140</v>
      </c>
      <c r="O418" s="4" t="s">
        <v>423</v>
      </c>
      <c r="P418" s="4" t="s">
        <v>214</v>
      </c>
      <c r="Q418" s="4" t="s">
        <v>241</v>
      </c>
      <c r="R418" s="6">
        <v>95.677000000000007</v>
      </c>
      <c r="S418" s="6">
        <v>95.68</v>
      </c>
      <c r="T418" s="6">
        <v>-3.0000000000001098E-3</v>
      </c>
      <c r="U418" s="7">
        <v>224.84094999999999</v>
      </c>
      <c r="V418" s="7">
        <v>224.84800000000001</v>
      </c>
      <c r="W418" s="7">
        <v>-7.0500000000002696E-3</v>
      </c>
    </row>
    <row r="419" spans="1:23">
      <c r="A419" s="8" t="s">
        <v>242</v>
      </c>
      <c r="B419" s="4">
        <v>61</v>
      </c>
      <c r="C419" s="4" t="s">
        <v>14</v>
      </c>
      <c r="D419" s="4" t="s">
        <v>219</v>
      </c>
      <c r="E419" s="4" t="s">
        <v>238</v>
      </c>
      <c r="F419" s="5">
        <v>955</v>
      </c>
      <c r="G419" s="4" t="s">
        <v>146</v>
      </c>
      <c r="H419" s="4" t="s">
        <v>314</v>
      </c>
      <c r="I419" s="4" t="s">
        <v>299</v>
      </c>
      <c r="J419" s="4" t="s">
        <v>221</v>
      </c>
      <c r="K419" s="4" t="s">
        <v>239</v>
      </c>
      <c r="L419" s="4" t="s">
        <v>147</v>
      </c>
      <c r="M419" s="4">
        <v>85369</v>
      </c>
      <c r="N419" s="4" t="s">
        <v>63</v>
      </c>
      <c r="O419" s="4" t="s">
        <v>356</v>
      </c>
      <c r="P419" s="4" t="s">
        <v>214</v>
      </c>
      <c r="Q419" s="4" t="s">
        <v>241</v>
      </c>
      <c r="R419" s="6">
        <v>12.8</v>
      </c>
      <c r="S419" s="6">
        <v>12.8</v>
      </c>
      <c r="T419" s="6">
        <v>0</v>
      </c>
      <c r="U419" s="7">
        <v>30.08</v>
      </c>
      <c r="V419" s="7">
        <v>30.08</v>
      </c>
      <c r="W419" s="7">
        <v>0</v>
      </c>
    </row>
    <row r="420" spans="1:23">
      <c r="A420" s="8" t="s">
        <v>242</v>
      </c>
      <c r="B420" s="4">
        <v>61</v>
      </c>
      <c r="C420" s="4" t="s">
        <v>14</v>
      </c>
      <c r="D420" s="4" t="s">
        <v>219</v>
      </c>
      <c r="E420" s="4" t="s">
        <v>238</v>
      </c>
      <c r="F420" s="5">
        <v>955</v>
      </c>
      <c r="G420" s="4" t="s">
        <v>146</v>
      </c>
      <c r="H420" s="4" t="s">
        <v>314</v>
      </c>
      <c r="I420" s="4" t="s">
        <v>299</v>
      </c>
      <c r="J420" s="4" t="s">
        <v>221</v>
      </c>
      <c r="K420" s="4" t="s">
        <v>239</v>
      </c>
      <c r="L420" s="4" t="s">
        <v>147</v>
      </c>
      <c r="M420" s="4">
        <v>88221</v>
      </c>
      <c r="N420" s="4" t="s">
        <v>60</v>
      </c>
      <c r="O420" s="4" t="s">
        <v>357</v>
      </c>
      <c r="P420" s="4" t="s">
        <v>214</v>
      </c>
      <c r="Q420" s="4" t="s">
        <v>241</v>
      </c>
      <c r="R420" s="6">
        <v>8.64</v>
      </c>
      <c r="S420" s="6">
        <v>8.64</v>
      </c>
      <c r="T420" s="6">
        <v>0</v>
      </c>
      <c r="U420" s="7">
        <v>20.303999999999998</v>
      </c>
      <c r="V420" s="7">
        <v>20.303999999999998</v>
      </c>
      <c r="W420" s="7">
        <v>0</v>
      </c>
    </row>
    <row r="421" spans="1:23">
      <c r="A421" s="8" t="s">
        <v>242</v>
      </c>
      <c r="B421" s="4">
        <v>61</v>
      </c>
      <c r="C421" s="4" t="s">
        <v>14</v>
      </c>
      <c r="D421" s="4" t="s">
        <v>219</v>
      </c>
      <c r="E421" s="4" t="s">
        <v>238</v>
      </c>
      <c r="F421" s="5">
        <v>955</v>
      </c>
      <c r="G421" s="4" t="s">
        <v>146</v>
      </c>
      <c r="H421" s="4" t="s">
        <v>314</v>
      </c>
      <c r="I421" s="4" t="s">
        <v>299</v>
      </c>
      <c r="J421" s="4" t="s">
        <v>221</v>
      </c>
      <c r="K421" s="4" t="s">
        <v>239</v>
      </c>
      <c r="L421" s="4" t="s">
        <v>147</v>
      </c>
      <c r="M421" s="4">
        <v>88296</v>
      </c>
      <c r="N421" s="4" t="s">
        <v>64</v>
      </c>
      <c r="O421" s="4" t="s">
        <v>358</v>
      </c>
      <c r="P421" s="4" t="s">
        <v>214</v>
      </c>
      <c r="Q421" s="4" t="s">
        <v>241</v>
      </c>
      <c r="R421" s="6">
        <v>13.2</v>
      </c>
      <c r="S421" s="6">
        <v>13.2</v>
      </c>
      <c r="T421" s="6">
        <v>0</v>
      </c>
      <c r="U421" s="7">
        <v>31.02</v>
      </c>
      <c r="V421" s="7">
        <v>31.02</v>
      </c>
      <c r="W421" s="7">
        <v>0</v>
      </c>
    </row>
    <row r="422" spans="1:23">
      <c r="A422" s="8" t="s">
        <v>242</v>
      </c>
      <c r="B422" s="4">
        <v>62</v>
      </c>
      <c r="C422" s="4" t="s">
        <v>16</v>
      </c>
      <c r="D422" s="4" t="s">
        <v>219</v>
      </c>
      <c r="E422" s="4" t="s">
        <v>238</v>
      </c>
      <c r="F422" s="5">
        <v>955</v>
      </c>
      <c r="G422" s="4" t="s">
        <v>146</v>
      </c>
      <c r="H422" s="4" t="s">
        <v>314</v>
      </c>
      <c r="I422" s="4" t="s">
        <v>299</v>
      </c>
      <c r="J422" s="4" t="s">
        <v>221</v>
      </c>
      <c r="K422" s="4" t="s">
        <v>239</v>
      </c>
      <c r="L422" s="4" t="s">
        <v>147</v>
      </c>
      <c r="M422" s="4">
        <v>942</v>
      </c>
      <c r="N422" s="4" t="s">
        <v>148</v>
      </c>
      <c r="O422" s="4" t="s">
        <v>429</v>
      </c>
      <c r="P422" s="4" t="s">
        <v>213</v>
      </c>
      <c r="Q422" s="4" t="s">
        <v>240</v>
      </c>
      <c r="R422" s="6">
        <v>105.794</v>
      </c>
      <c r="S422" s="6">
        <v>80</v>
      </c>
      <c r="T422" s="6">
        <v>25.794</v>
      </c>
      <c r="U422" s="7">
        <v>248.61590000000001</v>
      </c>
      <c r="V422" s="7">
        <v>188</v>
      </c>
      <c r="W422" s="7">
        <v>60.615900000000003</v>
      </c>
    </row>
    <row r="423" spans="1:23">
      <c r="A423" s="8" t="s">
        <v>242</v>
      </c>
      <c r="B423" s="4">
        <v>62</v>
      </c>
      <c r="C423" s="4" t="s">
        <v>16</v>
      </c>
      <c r="D423" s="4" t="s">
        <v>219</v>
      </c>
      <c r="E423" s="4" t="s">
        <v>238</v>
      </c>
      <c r="F423" s="5">
        <v>955</v>
      </c>
      <c r="G423" s="4" t="s">
        <v>146</v>
      </c>
      <c r="H423" s="4" t="s">
        <v>314</v>
      </c>
      <c r="I423" s="4" t="s">
        <v>299</v>
      </c>
      <c r="J423" s="4" t="s">
        <v>221</v>
      </c>
      <c r="K423" s="4" t="s">
        <v>239</v>
      </c>
      <c r="L423" s="4" t="s">
        <v>147</v>
      </c>
      <c r="M423" s="4">
        <v>943</v>
      </c>
      <c r="N423" s="4" t="s">
        <v>149</v>
      </c>
      <c r="O423" s="4" t="s">
        <v>430</v>
      </c>
      <c r="P423" s="4" t="s">
        <v>213</v>
      </c>
      <c r="Q423" s="4" t="s">
        <v>240</v>
      </c>
      <c r="R423" s="6">
        <v>11.48</v>
      </c>
      <c r="S423" s="6">
        <v>11.48</v>
      </c>
      <c r="T423" s="6">
        <v>0</v>
      </c>
      <c r="U423" s="7">
        <v>26.978000000000002</v>
      </c>
      <c r="V423" s="7">
        <v>26.978000000000002</v>
      </c>
      <c r="W423" s="7">
        <v>0</v>
      </c>
    </row>
    <row r="424" spans="1:23">
      <c r="A424" s="8" t="s">
        <v>242</v>
      </c>
      <c r="B424" s="4">
        <v>62</v>
      </c>
      <c r="C424" s="4" t="s">
        <v>16</v>
      </c>
      <c r="D424" s="4" t="s">
        <v>219</v>
      </c>
      <c r="E424" s="4" t="s">
        <v>238</v>
      </c>
      <c r="F424" s="5">
        <v>955</v>
      </c>
      <c r="G424" s="4" t="s">
        <v>146</v>
      </c>
      <c r="H424" s="4" t="s">
        <v>314</v>
      </c>
      <c r="I424" s="4" t="s">
        <v>299</v>
      </c>
      <c r="J424" s="4" t="s">
        <v>221</v>
      </c>
      <c r="K424" s="4" t="s">
        <v>239</v>
      </c>
      <c r="L424" s="4" t="s">
        <v>147</v>
      </c>
      <c r="M424" s="4">
        <v>23975</v>
      </c>
      <c r="N424" s="4" t="s">
        <v>65</v>
      </c>
      <c r="O424" s="4" t="s">
        <v>359</v>
      </c>
      <c r="P424" s="4" t="s">
        <v>214</v>
      </c>
      <c r="Q424" s="4" t="s">
        <v>241</v>
      </c>
      <c r="R424" s="6">
        <v>0.112</v>
      </c>
      <c r="S424" s="6">
        <v>0.112</v>
      </c>
      <c r="T424" s="6">
        <v>0</v>
      </c>
      <c r="U424" s="7">
        <v>0.26319999999999999</v>
      </c>
      <c r="V424" s="7">
        <v>0.26319999999999999</v>
      </c>
      <c r="W424" s="7">
        <v>0</v>
      </c>
    </row>
    <row r="425" spans="1:23">
      <c r="A425" s="8" t="s">
        <v>242</v>
      </c>
      <c r="B425" s="4">
        <v>62</v>
      </c>
      <c r="C425" s="4" t="s">
        <v>16</v>
      </c>
      <c r="D425" s="4" t="s">
        <v>219</v>
      </c>
      <c r="E425" s="4" t="s">
        <v>238</v>
      </c>
      <c r="F425" s="5">
        <v>955</v>
      </c>
      <c r="G425" s="4" t="s">
        <v>146</v>
      </c>
      <c r="H425" s="4" t="s">
        <v>314</v>
      </c>
      <c r="I425" s="4" t="s">
        <v>299</v>
      </c>
      <c r="J425" s="4" t="s">
        <v>221</v>
      </c>
      <c r="K425" s="4" t="s">
        <v>239</v>
      </c>
      <c r="L425" s="4" t="s">
        <v>147</v>
      </c>
      <c r="M425" s="4">
        <v>66742</v>
      </c>
      <c r="N425" s="4" t="s">
        <v>17</v>
      </c>
      <c r="O425" s="4" t="s">
        <v>330</v>
      </c>
      <c r="P425" s="4" t="s">
        <v>214</v>
      </c>
      <c r="Q425" s="4" t="s">
        <v>241</v>
      </c>
      <c r="R425" s="6">
        <v>2.95</v>
      </c>
      <c r="S425" s="6">
        <v>2.95</v>
      </c>
      <c r="T425" s="6">
        <v>0</v>
      </c>
      <c r="U425" s="7">
        <v>6.9325000000000001</v>
      </c>
      <c r="V425" s="7">
        <v>6.9325000000000001</v>
      </c>
      <c r="W425" s="7">
        <v>0</v>
      </c>
    </row>
    <row r="426" spans="1:23">
      <c r="A426" s="8" t="s">
        <v>242</v>
      </c>
      <c r="B426" s="4">
        <v>62</v>
      </c>
      <c r="C426" s="4" t="s">
        <v>16</v>
      </c>
      <c r="D426" s="4" t="s">
        <v>219</v>
      </c>
      <c r="E426" s="4" t="s">
        <v>238</v>
      </c>
      <c r="F426" s="5">
        <v>955</v>
      </c>
      <c r="G426" s="4" t="s">
        <v>146</v>
      </c>
      <c r="H426" s="4" t="s">
        <v>314</v>
      </c>
      <c r="I426" s="4" t="s">
        <v>299</v>
      </c>
      <c r="J426" s="4" t="s">
        <v>221</v>
      </c>
      <c r="K426" s="4" t="s">
        <v>239</v>
      </c>
      <c r="L426" s="4" t="s">
        <v>147</v>
      </c>
      <c r="M426" s="4">
        <v>66746</v>
      </c>
      <c r="N426" s="4" t="s">
        <v>18</v>
      </c>
      <c r="O426" s="4" t="s">
        <v>331</v>
      </c>
      <c r="P426" s="4" t="s">
        <v>214</v>
      </c>
      <c r="Q426" s="4" t="s">
        <v>241</v>
      </c>
      <c r="R426" s="6">
        <v>0.13400000000000001</v>
      </c>
      <c r="S426" s="6">
        <v>0.1338</v>
      </c>
      <c r="T426" s="6">
        <v>2.00000000000006E-4</v>
      </c>
      <c r="U426" s="7">
        <v>0.31490000000000001</v>
      </c>
      <c r="V426" s="7">
        <v>0.31442999999999999</v>
      </c>
      <c r="W426" s="7">
        <v>4.70000000000013E-4</v>
      </c>
    </row>
    <row r="427" spans="1:23">
      <c r="A427" s="8" t="s">
        <v>242</v>
      </c>
      <c r="B427" s="4">
        <v>62</v>
      </c>
      <c r="C427" s="4" t="s">
        <v>16</v>
      </c>
      <c r="D427" s="4" t="s">
        <v>219</v>
      </c>
      <c r="E427" s="4" t="s">
        <v>238</v>
      </c>
      <c r="F427" s="5">
        <v>955</v>
      </c>
      <c r="G427" s="4" t="s">
        <v>146</v>
      </c>
      <c r="H427" s="4" t="s">
        <v>314</v>
      </c>
      <c r="I427" s="4" t="s">
        <v>299</v>
      </c>
      <c r="J427" s="4" t="s">
        <v>221</v>
      </c>
      <c r="K427" s="4" t="s">
        <v>239</v>
      </c>
      <c r="L427" s="4" t="s">
        <v>147</v>
      </c>
      <c r="M427" s="4">
        <v>74631</v>
      </c>
      <c r="N427" s="4" t="s">
        <v>66</v>
      </c>
      <c r="O427" s="4" t="s">
        <v>360</v>
      </c>
      <c r="P427" s="4" t="s">
        <v>214</v>
      </c>
      <c r="Q427" s="4" t="s">
        <v>241</v>
      </c>
      <c r="R427" s="6">
        <v>95.04</v>
      </c>
      <c r="S427" s="6">
        <v>95.04</v>
      </c>
      <c r="T427" s="6">
        <v>0</v>
      </c>
      <c r="U427" s="7">
        <v>223.34399999999999</v>
      </c>
      <c r="V427" s="7">
        <v>223.34399999999999</v>
      </c>
      <c r="W427" s="7">
        <v>0</v>
      </c>
    </row>
    <row r="428" spans="1:23">
      <c r="A428" s="8" t="s">
        <v>242</v>
      </c>
      <c r="B428" s="4">
        <v>62</v>
      </c>
      <c r="C428" s="4" t="s">
        <v>16</v>
      </c>
      <c r="D428" s="4" t="s">
        <v>219</v>
      </c>
      <c r="E428" s="4" t="s">
        <v>238</v>
      </c>
      <c r="F428" s="5">
        <v>955</v>
      </c>
      <c r="G428" s="4" t="s">
        <v>146</v>
      </c>
      <c r="H428" s="4" t="s">
        <v>314</v>
      </c>
      <c r="I428" s="4" t="s">
        <v>299</v>
      </c>
      <c r="J428" s="4" t="s">
        <v>221</v>
      </c>
      <c r="K428" s="4" t="s">
        <v>239</v>
      </c>
      <c r="L428" s="4" t="s">
        <v>147</v>
      </c>
      <c r="M428" s="4">
        <v>75900</v>
      </c>
      <c r="N428" s="4" t="s">
        <v>19</v>
      </c>
      <c r="O428" s="4" t="s">
        <v>332</v>
      </c>
      <c r="P428" s="4" t="s">
        <v>214</v>
      </c>
      <c r="Q428" s="4" t="s">
        <v>241</v>
      </c>
      <c r="R428" s="6">
        <v>32.22</v>
      </c>
      <c r="S428" s="6">
        <v>32.220199999999998</v>
      </c>
      <c r="T428" s="6">
        <v>-1.9999999999953399E-4</v>
      </c>
      <c r="U428" s="7">
        <v>75.716999999999999</v>
      </c>
      <c r="V428" s="7">
        <v>75.717470000000006</v>
      </c>
      <c r="W428" s="7">
        <v>-4.69999999998905E-4</v>
      </c>
    </row>
    <row r="429" spans="1:23">
      <c r="A429" s="8" t="s">
        <v>242</v>
      </c>
      <c r="B429" s="4">
        <v>70</v>
      </c>
      <c r="C429" s="4" t="s">
        <v>33</v>
      </c>
      <c r="D429" s="4" t="s">
        <v>219</v>
      </c>
      <c r="E429" s="4" t="s">
        <v>239</v>
      </c>
      <c r="F429" s="5">
        <v>955</v>
      </c>
      <c r="G429" s="4" t="s">
        <v>146</v>
      </c>
      <c r="H429" s="4" t="s">
        <v>314</v>
      </c>
      <c r="I429" s="4" t="s">
        <v>299</v>
      </c>
      <c r="J429" s="4" t="s">
        <v>221</v>
      </c>
      <c r="K429" s="4" t="s">
        <v>239</v>
      </c>
      <c r="L429" s="4" t="s">
        <v>147</v>
      </c>
      <c r="M429" s="4">
        <v>942</v>
      </c>
      <c r="N429" s="4" t="s">
        <v>148</v>
      </c>
      <c r="O429" s="4" t="s">
        <v>429</v>
      </c>
      <c r="P429" s="4" t="s">
        <v>213</v>
      </c>
      <c r="Q429" s="4" t="s">
        <v>240</v>
      </c>
      <c r="R429" s="6">
        <v>200.73</v>
      </c>
      <c r="S429" s="6">
        <v>200.73</v>
      </c>
      <c r="T429" s="6">
        <v>0</v>
      </c>
      <c r="U429" s="7">
        <v>471.71550000000002</v>
      </c>
      <c r="V429" s="7">
        <v>471.71550000000002</v>
      </c>
      <c r="W429" s="7">
        <v>0</v>
      </c>
    </row>
    <row r="430" spans="1:23">
      <c r="A430" s="8" t="s">
        <v>242</v>
      </c>
      <c r="B430" s="4">
        <v>70</v>
      </c>
      <c r="C430" s="4" t="s">
        <v>33</v>
      </c>
      <c r="D430" s="4" t="s">
        <v>219</v>
      </c>
      <c r="E430" s="4" t="s">
        <v>239</v>
      </c>
      <c r="F430" s="5">
        <v>955</v>
      </c>
      <c r="G430" s="4" t="s">
        <v>146</v>
      </c>
      <c r="H430" s="4" t="s">
        <v>314</v>
      </c>
      <c r="I430" s="4" t="s">
        <v>299</v>
      </c>
      <c r="J430" s="4" t="s">
        <v>221</v>
      </c>
      <c r="K430" s="4" t="s">
        <v>239</v>
      </c>
      <c r="L430" s="4" t="s">
        <v>147</v>
      </c>
      <c r="M430" s="4">
        <v>943</v>
      </c>
      <c r="N430" s="4" t="s">
        <v>149</v>
      </c>
      <c r="O430" s="4" t="s">
        <v>430</v>
      </c>
      <c r="P430" s="4" t="s">
        <v>213</v>
      </c>
      <c r="Q430" s="4" t="s">
        <v>240</v>
      </c>
      <c r="R430" s="6">
        <v>29.12</v>
      </c>
      <c r="S430" s="6">
        <v>29.12</v>
      </c>
      <c r="T430" s="6">
        <v>0</v>
      </c>
      <c r="U430" s="7">
        <v>68.432000000000002</v>
      </c>
      <c r="V430" s="7">
        <v>68.432000000000002</v>
      </c>
      <c r="W430" s="7">
        <v>0</v>
      </c>
    </row>
    <row r="431" spans="1:23">
      <c r="A431" s="8" t="s">
        <v>242</v>
      </c>
      <c r="B431" s="4">
        <v>70</v>
      </c>
      <c r="C431" s="4" t="s">
        <v>33</v>
      </c>
      <c r="D431" s="4" t="s">
        <v>219</v>
      </c>
      <c r="E431" s="4" t="s">
        <v>239</v>
      </c>
      <c r="F431" s="5">
        <v>955</v>
      </c>
      <c r="G431" s="4" t="s">
        <v>146</v>
      </c>
      <c r="H431" s="4" t="s">
        <v>314</v>
      </c>
      <c r="I431" s="4" t="s">
        <v>299</v>
      </c>
      <c r="J431" s="4" t="s">
        <v>221</v>
      </c>
      <c r="K431" s="4" t="s">
        <v>239</v>
      </c>
      <c r="L431" s="4" t="s">
        <v>147</v>
      </c>
      <c r="M431" s="4">
        <v>20619</v>
      </c>
      <c r="N431" s="4" t="s">
        <v>87</v>
      </c>
      <c r="O431" s="4" t="s">
        <v>374</v>
      </c>
      <c r="P431" s="4" t="s">
        <v>214</v>
      </c>
      <c r="Q431" s="4" t="s">
        <v>241</v>
      </c>
      <c r="R431" s="6">
        <v>22.341999999999999</v>
      </c>
      <c r="S431" s="6">
        <v>15.4582</v>
      </c>
      <c r="T431" s="6">
        <v>6.8837999999999999</v>
      </c>
      <c r="U431" s="7">
        <v>52.503700000000002</v>
      </c>
      <c r="V431" s="7">
        <v>36.326770000000003</v>
      </c>
      <c r="W431" s="7">
        <v>16.176929999999999</v>
      </c>
    </row>
    <row r="432" spans="1:23">
      <c r="A432" s="8" t="s">
        <v>242</v>
      </c>
      <c r="B432" s="4">
        <v>70</v>
      </c>
      <c r="C432" s="4" t="s">
        <v>33</v>
      </c>
      <c r="D432" s="4" t="s">
        <v>219</v>
      </c>
      <c r="E432" s="4" t="s">
        <v>239</v>
      </c>
      <c r="F432" s="5">
        <v>955</v>
      </c>
      <c r="G432" s="4" t="s">
        <v>146</v>
      </c>
      <c r="H432" s="4" t="s">
        <v>314</v>
      </c>
      <c r="I432" s="4" t="s">
        <v>299</v>
      </c>
      <c r="J432" s="4" t="s">
        <v>221</v>
      </c>
      <c r="K432" s="4" t="s">
        <v>239</v>
      </c>
      <c r="L432" s="4" t="s">
        <v>147</v>
      </c>
      <c r="M432" s="4">
        <v>82368</v>
      </c>
      <c r="N432" s="4" t="s">
        <v>87</v>
      </c>
      <c r="O432" s="4" t="s">
        <v>375</v>
      </c>
      <c r="P432" s="4" t="s">
        <v>214</v>
      </c>
      <c r="Q432" s="4" t="s">
        <v>241</v>
      </c>
      <c r="R432" s="6">
        <v>230.99799999999999</v>
      </c>
      <c r="S432" s="6">
        <v>159.8288</v>
      </c>
      <c r="T432" s="6">
        <v>71.169200000000004</v>
      </c>
      <c r="U432" s="7">
        <v>542.84529999999995</v>
      </c>
      <c r="V432" s="7">
        <v>375.59768000000003</v>
      </c>
      <c r="W432" s="7">
        <v>167.24762000000001</v>
      </c>
    </row>
    <row r="433" spans="1:23">
      <c r="A433" s="8" t="s">
        <v>242</v>
      </c>
      <c r="B433" s="4">
        <v>71</v>
      </c>
      <c r="C433" s="4" t="s">
        <v>20</v>
      </c>
      <c r="D433" s="4" t="s">
        <v>219</v>
      </c>
      <c r="E433" s="4" t="s">
        <v>239</v>
      </c>
      <c r="F433" s="5">
        <v>955</v>
      </c>
      <c r="G433" s="4" t="s">
        <v>146</v>
      </c>
      <c r="H433" s="4" t="s">
        <v>314</v>
      </c>
      <c r="I433" s="4" t="s">
        <v>299</v>
      </c>
      <c r="J433" s="4" t="s">
        <v>221</v>
      </c>
      <c r="K433" s="4" t="s">
        <v>239</v>
      </c>
      <c r="L433" s="4" t="s">
        <v>147</v>
      </c>
      <c r="M433" s="4">
        <v>301</v>
      </c>
      <c r="N433" s="4" t="s">
        <v>71</v>
      </c>
      <c r="O433" s="4" t="s">
        <v>364</v>
      </c>
      <c r="P433" s="4" t="s">
        <v>214</v>
      </c>
      <c r="Q433" s="4" t="s">
        <v>241</v>
      </c>
      <c r="R433" s="6">
        <v>2.968</v>
      </c>
      <c r="S433" s="6">
        <v>3.06</v>
      </c>
      <c r="T433" s="6">
        <v>-9.2000000000000096E-2</v>
      </c>
      <c r="U433" s="7">
        <v>6.9748000000000001</v>
      </c>
      <c r="V433" s="7">
        <v>7.1909999999999998</v>
      </c>
      <c r="W433" s="7">
        <v>-0.2162</v>
      </c>
    </row>
    <row r="434" spans="1:23">
      <c r="A434" s="8" t="s">
        <v>242</v>
      </c>
      <c r="B434" s="4">
        <v>71</v>
      </c>
      <c r="C434" s="4" t="s">
        <v>20</v>
      </c>
      <c r="D434" s="4" t="s">
        <v>219</v>
      </c>
      <c r="E434" s="4" t="s">
        <v>239</v>
      </c>
      <c r="F434" s="5">
        <v>955</v>
      </c>
      <c r="G434" s="4" t="s">
        <v>146</v>
      </c>
      <c r="H434" s="4" t="s">
        <v>314</v>
      </c>
      <c r="I434" s="4" t="s">
        <v>299</v>
      </c>
      <c r="J434" s="4" t="s">
        <v>221</v>
      </c>
      <c r="K434" s="4" t="s">
        <v>239</v>
      </c>
      <c r="L434" s="4" t="s">
        <v>147</v>
      </c>
      <c r="M434" s="4">
        <v>942</v>
      </c>
      <c r="N434" s="4" t="s">
        <v>148</v>
      </c>
      <c r="O434" s="4" t="s">
        <v>429</v>
      </c>
      <c r="P434" s="4" t="s">
        <v>213</v>
      </c>
      <c r="Q434" s="4" t="s">
        <v>240</v>
      </c>
      <c r="R434" s="6">
        <v>224.38</v>
      </c>
      <c r="S434" s="6">
        <v>224.38</v>
      </c>
      <c r="T434" s="6">
        <v>0</v>
      </c>
      <c r="U434" s="7">
        <v>527.29300000000001</v>
      </c>
      <c r="V434" s="7">
        <v>527.29300000000001</v>
      </c>
      <c r="W434" s="7">
        <v>0</v>
      </c>
    </row>
    <row r="435" spans="1:23">
      <c r="A435" s="8" t="s">
        <v>242</v>
      </c>
      <c r="B435" s="4">
        <v>71</v>
      </c>
      <c r="C435" s="4" t="s">
        <v>20</v>
      </c>
      <c r="D435" s="4" t="s">
        <v>219</v>
      </c>
      <c r="E435" s="4" t="s">
        <v>239</v>
      </c>
      <c r="F435" s="5">
        <v>955</v>
      </c>
      <c r="G435" s="4" t="s">
        <v>146</v>
      </c>
      <c r="H435" s="4" t="s">
        <v>314</v>
      </c>
      <c r="I435" s="4" t="s">
        <v>299</v>
      </c>
      <c r="J435" s="4" t="s">
        <v>221</v>
      </c>
      <c r="K435" s="4" t="s">
        <v>239</v>
      </c>
      <c r="L435" s="4" t="s">
        <v>147</v>
      </c>
      <c r="M435" s="4">
        <v>943</v>
      </c>
      <c r="N435" s="4" t="s">
        <v>149</v>
      </c>
      <c r="O435" s="4" t="s">
        <v>430</v>
      </c>
      <c r="P435" s="4" t="s">
        <v>213</v>
      </c>
      <c r="Q435" s="4" t="s">
        <v>240</v>
      </c>
      <c r="R435" s="6">
        <v>41</v>
      </c>
      <c r="S435" s="6">
        <v>41</v>
      </c>
      <c r="T435" s="6">
        <v>0</v>
      </c>
      <c r="U435" s="7">
        <v>96.35</v>
      </c>
      <c r="V435" s="7">
        <v>96.35</v>
      </c>
      <c r="W435" s="7">
        <v>0</v>
      </c>
    </row>
    <row r="436" spans="1:23">
      <c r="A436" s="8" t="s">
        <v>242</v>
      </c>
      <c r="B436" s="4">
        <v>71</v>
      </c>
      <c r="C436" s="4" t="s">
        <v>20</v>
      </c>
      <c r="D436" s="4" t="s">
        <v>219</v>
      </c>
      <c r="E436" s="4" t="s">
        <v>239</v>
      </c>
      <c r="F436" s="5">
        <v>955</v>
      </c>
      <c r="G436" s="4" t="s">
        <v>146</v>
      </c>
      <c r="H436" s="4" t="s">
        <v>314</v>
      </c>
      <c r="I436" s="4" t="s">
        <v>299</v>
      </c>
      <c r="J436" s="4" t="s">
        <v>221</v>
      </c>
      <c r="K436" s="4" t="s">
        <v>239</v>
      </c>
      <c r="L436" s="4" t="s">
        <v>147</v>
      </c>
      <c r="M436" s="4">
        <v>20127</v>
      </c>
      <c r="N436" s="4" t="s">
        <v>72</v>
      </c>
      <c r="O436" s="4" t="s">
        <v>365</v>
      </c>
      <c r="P436" s="4" t="s">
        <v>214</v>
      </c>
      <c r="Q436" s="4" t="s">
        <v>241</v>
      </c>
      <c r="R436" s="6">
        <v>109.358</v>
      </c>
      <c r="S436" s="6">
        <v>112.7628</v>
      </c>
      <c r="T436" s="6">
        <v>-3.4047999999999901</v>
      </c>
      <c r="U436" s="7">
        <v>256.99130000000002</v>
      </c>
      <c r="V436" s="7">
        <v>264.99257999999998</v>
      </c>
      <c r="W436" s="7">
        <v>-8.0012799999999906</v>
      </c>
    </row>
    <row r="437" spans="1:23">
      <c r="A437" s="8" t="s">
        <v>242</v>
      </c>
      <c r="B437" s="4">
        <v>71</v>
      </c>
      <c r="C437" s="4" t="s">
        <v>20</v>
      </c>
      <c r="D437" s="4" t="s">
        <v>219</v>
      </c>
      <c r="E437" s="4" t="s">
        <v>239</v>
      </c>
      <c r="F437" s="5">
        <v>955</v>
      </c>
      <c r="G437" s="4" t="s">
        <v>146</v>
      </c>
      <c r="H437" s="4" t="s">
        <v>314</v>
      </c>
      <c r="I437" s="4" t="s">
        <v>299</v>
      </c>
      <c r="J437" s="4" t="s">
        <v>221</v>
      </c>
      <c r="K437" s="4" t="s">
        <v>239</v>
      </c>
      <c r="L437" s="4" t="s">
        <v>147</v>
      </c>
      <c r="M437" s="4">
        <v>26883</v>
      </c>
      <c r="N437" s="4" t="s">
        <v>73</v>
      </c>
      <c r="O437" s="4" t="s">
        <v>366</v>
      </c>
      <c r="P437" s="4" t="s">
        <v>214</v>
      </c>
      <c r="Q437" s="4" t="s">
        <v>241</v>
      </c>
      <c r="R437" s="6">
        <v>16.305</v>
      </c>
      <c r="S437" s="6">
        <v>16.812200000000001</v>
      </c>
      <c r="T437" s="6">
        <v>-0.50720000000000098</v>
      </c>
      <c r="U437" s="7">
        <v>38.316749999999999</v>
      </c>
      <c r="V437" s="7">
        <v>39.508670000000002</v>
      </c>
      <c r="W437" s="7">
        <v>-1.1919200000000001</v>
      </c>
    </row>
    <row r="438" spans="1:23">
      <c r="A438" s="8" t="s">
        <v>242</v>
      </c>
      <c r="B438" s="4">
        <v>71</v>
      </c>
      <c r="C438" s="4" t="s">
        <v>20</v>
      </c>
      <c r="D438" s="4" t="s">
        <v>219</v>
      </c>
      <c r="E438" s="4" t="s">
        <v>239</v>
      </c>
      <c r="F438" s="5">
        <v>955</v>
      </c>
      <c r="G438" s="4" t="s">
        <v>146</v>
      </c>
      <c r="H438" s="4" t="s">
        <v>314</v>
      </c>
      <c r="I438" s="4" t="s">
        <v>299</v>
      </c>
      <c r="J438" s="4" t="s">
        <v>221</v>
      </c>
      <c r="K438" s="4" t="s">
        <v>239</v>
      </c>
      <c r="L438" s="4" t="s">
        <v>147</v>
      </c>
      <c r="M438" s="4">
        <v>88220</v>
      </c>
      <c r="N438" s="4" t="s">
        <v>74</v>
      </c>
      <c r="O438" s="4" t="s">
        <v>367</v>
      </c>
      <c r="P438" s="4" t="s">
        <v>214</v>
      </c>
      <c r="Q438" s="4" t="s">
        <v>241</v>
      </c>
      <c r="R438" s="6">
        <v>82.584999999999994</v>
      </c>
      <c r="S438" s="6">
        <v>85.156800000000004</v>
      </c>
      <c r="T438" s="6">
        <v>-2.5718000000000099</v>
      </c>
      <c r="U438" s="7">
        <v>194.07474999999999</v>
      </c>
      <c r="V438" s="7">
        <v>200.11848000000001</v>
      </c>
      <c r="W438" s="7">
        <v>-6.0437300000000196</v>
      </c>
    </row>
    <row r="439" spans="1:23">
      <c r="A439" s="8" t="s">
        <v>242</v>
      </c>
      <c r="B439" s="4">
        <v>71</v>
      </c>
      <c r="C439" s="4" t="s">
        <v>20</v>
      </c>
      <c r="D439" s="4" t="s">
        <v>219</v>
      </c>
      <c r="E439" s="4" t="s">
        <v>239</v>
      </c>
      <c r="F439" s="5">
        <v>955</v>
      </c>
      <c r="G439" s="4" t="s">
        <v>146</v>
      </c>
      <c r="H439" s="4" t="s">
        <v>314</v>
      </c>
      <c r="I439" s="4" t="s">
        <v>299</v>
      </c>
      <c r="J439" s="4" t="s">
        <v>221</v>
      </c>
      <c r="K439" s="4" t="s">
        <v>239</v>
      </c>
      <c r="L439" s="4" t="s">
        <v>147</v>
      </c>
      <c r="M439" s="4">
        <v>94389</v>
      </c>
      <c r="N439" s="4" t="s">
        <v>75</v>
      </c>
      <c r="O439" s="4" t="s">
        <v>368</v>
      </c>
      <c r="P439" s="4" t="s">
        <v>214</v>
      </c>
      <c r="Q439" s="4" t="s">
        <v>241</v>
      </c>
      <c r="R439" s="6">
        <v>4.2240000000000002</v>
      </c>
      <c r="S439" s="6">
        <v>4.3559999999999999</v>
      </c>
      <c r="T439" s="6">
        <v>-0.13200000000000001</v>
      </c>
      <c r="U439" s="7">
        <v>9.9263999999999992</v>
      </c>
      <c r="V439" s="7">
        <v>10.236599999999999</v>
      </c>
      <c r="W439" s="7">
        <v>-0.31019999999999898</v>
      </c>
    </row>
    <row r="440" spans="1:23">
      <c r="A440" s="8" t="s">
        <v>242</v>
      </c>
      <c r="B440" s="4">
        <v>81</v>
      </c>
      <c r="C440" s="4" t="s">
        <v>21</v>
      </c>
      <c r="D440" s="4" t="s">
        <v>222</v>
      </c>
      <c r="E440" s="4" t="s">
        <v>238</v>
      </c>
      <c r="F440" s="5">
        <v>955</v>
      </c>
      <c r="G440" s="4" t="s">
        <v>146</v>
      </c>
      <c r="H440" s="4" t="s">
        <v>314</v>
      </c>
      <c r="I440" s="4" t="s">
        <v>299</v>
      </c>
      <c r="J440" s="4" t="s">
        <v>221</v>
      </c>
      <c r="K440" s="4" t="s">
        <v>239</v>
      </c>
      <c r="L440" s="4" t="s">
        <v>147</v>
      </c>
      <c r="M440" s="4">
        <v>942</v>
      </c>
      <c r="N440" s="4" t="s">
        <v>148</v>
      </c>
      <c r="O440" s="4" t="s">
        <v>429</v>
      </c>
      <c r="P440" s="4" t="s">
        <v>213</v>
      </c>
      <c r="Q440" s="4" t="s">
        <v>240</v>
      </c>
      <c r="R440" s="6">
        <v>0.1</v>
      </c>
      <c r="S440" s="6">
        <v>13.07</v>
      </c>
      <c r="T440" s="6">
        <v>-12.97</v>
      </c>
      <c r="U440" s="7">
        <v>0.23499999999999999</v>
      </c>
      <c r="V440" s="7">
        <v>30.714500000000001</v>
      </c>
      <c r="W440" s="7">
        <v>-30.479500000000002</v>
      </c>
    </row>
    <row r="441" spans="1:23">
      <c r="A441" s="8" t="s">
        <v>242</v>
      </c>
      <c r="B441" s="4">
        <v>81</v>
      </c>
      <c r="C441" s="4" t="s">
        <v>21</v>
      </c>
      <c r="D441" s="4" t="s">
        <v>222</v>
      </c>
      <c r="E441" s="4" t="s">
        <v>238</v>
      </c>
      <c r="F441" s="5">
        <v>955</v>
      </c>
      <c r="G441" s="4" t="s">
        <v>146</v>
      </c>
      <c r="H441" s="4" t="s">
        <v>314</v>
      </c>
      <c r="I441" s="4" t="s">
        <v>299</v>
      </c>
      <c r="J441" s="4" t="s">
        <v>221</v>
      </c>
      <c r="K441" s="4" t="s">
        <v>239</v>
      </c>
      <c r="L441" s="4" t="s">
        <v>147</v>
      </c>
      <c r="M441" s="4">
        <v>943</v>
      </c>
      <c r="N441" s="4" t="s">
        <v>149</v>
      </c>
      <c r="O441" s="4" t="s">
        <v>430</v>
      </c>
      <c r="P441" s="4" t="s">
        <v>213</v>
      </c>
      <c r="Q441" s="4" t="s">
        <v>240</v>
      </c>
      <c r="R441" s="6">
        <v>0.1</v>
      </c>
      <c r="S441" s="6">
        <v>5.32</v>
      </c>
      <c r="T441" s="6">
        <v>-5.22</v>
      </c>
      <c r="U441" s="7">
        <v>0.23499999999999999</v>
      </c>
      <c r="V441" s="7">
        <v>12.502000000000001</v>
      </c>
      <c r="W441" s="7">
        <v>-12.266999999999999</v>
      </c>
    </row>
    <row r="442" spans="1:23">
      <c r="A442" s="8" t="s">
        <v>242</v>
      </c>
      <c r="B442" s="4">
        <v>81</v>
      </c>
      <c r="C442" s="4" t="s">
        <v>21</v>
      </c>
      <c r="D442" s="4" t="s">
        <v>222</v>
      </c>
      <c r="E442" s="4" t="s">
        <v>238</v>
      </c>
      <c r="F442" s="5">
        <v>955</v>
      </c>
      <c r="G442" s="4" t="s">
        <v>146</v>
      </c>
      <c r="H442" s="4" t="s">
        <v>314</v>
      </c>
      <c r="I442" s="4" t="s">
        <v>299</v>
      </c>
      <c r="J442" s="4" t="s">
        <v>221</v>
      </c>
      <c r="K442" s="4" t="s">
        <v>239</v>
      </c>
      <c r="L442" s="4" t="s">
        <v>147</v>
      </c>
      <c r="M442" s="4">
        <v>64296</v>
      </c>
      <c r="N442" s="4" t="s">
        <v>111</v>
      </c>
      <c r="O442" s="4" t="s">
        <v>395</v>
      </c>
      <c r="P442" s="4" t="s">
        <v>214</v>
      </c>
      <c r="Q442" s="4" t="s">
        <v>241</v>
      </c>
      <c r="R442" s="6">
        <v>2.7</v>
      </c>
      <c r="S442" s="6">
        <v>2.7524999999999999</v>
      </c>
      <c r="T442" s="6">
        <v>-5.2499999999999797E-2</v>
      </c>
      <c r="U442" s="7">
        <v>6.3449999999999998</v>
      </c>
      <c r="V442" s="7">
        <v>6.468375</v>
      </c>
      <c r="W442" s="7">
        <v>-0.123374999999999</v>
      </c>
    </row>
    <row r="443" spans="1:23">
      <c r="A443" s="8" t="s">
        <v>242</v>
      </c>
      <c r="B443" s="4">
        <v>84</v>
      </c>
      <c r="C443" s="4" t="s">
        <v>22</v>
      </c>
      <c r="D443" s="4" t="s">
        <v>219</v>
      </c>
      <c r="E443" s="4" t="s">
        <v>238</v>
      </c>
      <c r="F443" s="5">
        <v>955</v>
      </c>
      <c r="G443" s="4" t="s">
        <v>146</v>
      </c>
      <c r="H443" s="4" t="s">
        <v>314</v>
      </c>
      <c r="I443" s="4" t="s">
        <v>299</v>
      </c>
      <c r="J443" s="4" t="s">
        <v>221</v>
      </c>
      <c r="K443" s="4" t="s">
        <v>239</v>
      </c>
      <c r="L443" s="4" t="s">
        <v>147</v>
      </c>
      <c r="M443" s="4">
        <v>395</v>
      </c>
      <c r="N443" s="4" t="s">
        <v>76</v>
      </c>
      <c r="O443" s="4" t="s">
        <v>369</v>
      </c>
      <c r="P443" s="4" t="s">
        <v>214</v>
      </c>
      <c r="Q443" s="4" t="s">
        <v>241</v>
      </c>
      <c r="R443" s="6">
        <v>6.2</v>
      </c>
      <c r="S443" s="6">
        <v>6.2335000000000003</v>
      </c>
      <c r="T443" s="6">
        <v>-3.3500000000000099E-2</v>
      </c>
      <c r="U443" s="7">
        <v>14.57</v>
      </c>
      <c r="V443" s="7">
        <v>14.648725000000001</v>
      </c>
      <c r="W443" s="7">
        <v>-7.8725000000000198E-2</v>
      </c>
    </row>
    <row r="444" spans="1:23">
      <c r="A444" s="8" t="s">
        <v>242</v>
      </c>
      <c r="B444" s="4">
        <v>84</v>
      </c>
      <c r="C444" s="4" t="s">
        <v>22</v>
      </c>
      <c r="D444" s="4" t="s">
        <v>219</v>
      </c>
      <c r="E444" s="4" t="s">
        <v>238</v>
      </c>
      <c r="F444" s="5">
        <v>955</v>
      </c>
      <c r="G444" s="4" t="s">
        <v>146</v>
      </c>
      <c r="H444" s="4" t="s">
        <v>314</v>
      </c>
      <c r="I444" s="4" t="s">
        <v>299</v>
      </c>
      <c r="J444" s="4" t="s">
        <v>221</v>
      </c>
      <c r="K444" s="4" t="s">
        <v>239</v>
      </c>
      <c r="L444" s="4" t="s">
        <v>147</v>
      </c>
      <c r="M444" s="4">
        <v>506</v>
      </c>
      <c r="N444" s="4" t="s">
        <v>77</v>
      </c>
      <c r="O444" s="4" t="s">
        <v>370</v>
      </c>
      <c r="P444" s="4" t="s">
        <v>214</v>
      </c>
      <c r="Q444" s="4" t="s">
        <v>241</v>
      </c>
      <c r="R444" s="6">
        <v>35.31</v>
      </c>
      <c r="S444" s="6">
        <v>51.816000000000003</v>
      </c>
      <c r="T444" s="6">
        <v>-16.506</v>
      </c>
      <c r="U444" s="7">
        <v>82.978499999999997</v>
      </c>
      <c r="V444" s="7">
        <v>121.7676</v>
      </c>
      <c r="W444" s="7">
        <v>-38.789099999999998</v>
      </c>
    </row>
    <row r="445" spans="1:23">
      <c r="A445" s="8" t="s">
        <v>242</v>
      </c>
      <c r="B445" s="4">
        <v>84</v>
      </c>
      <c r="C445" s="4" t="s">
        <v>22</v>
      </c>
      <c r="D445" s="4" t="s">
        <v>219</v>
      </c>
      <c r="E445" s="4" t="s">
        <v>238</v>
      </c>
      <c r="F445" s="5">
        <v>955</v>
      </c>
      <c r="G445" s="4" t="s">
        <v>146</v>
      </c>
      <c r="H445" s="4" t="s">
        <v>314</v>
      </c>
      <c r="I445" s="4" t="s">
        <v>299</v>
      </c>
      <c r="J445" s="4" t="s">
        <v>221</v>
      </c>
      <c r="K445" s="4" t="s">
        <v>239</v>
      </c>
      <c r="L445" s="4" t="s">
        <v>147</v>
      </c>
      <c r="M445" s="4">
        <v>942</v>
      </c>
      <c r="N445" s="4" t="s">
        <v>148</v>
      </c>
      <c r="O445" s="4" t="s">
        <v>429</v>
      </c>
      <c r="P445" s="4" t="s">
        <v>213</v>
      </c>
      <c r="Q445" s="4" t="s">
        <v>240</v>
      </c>
      <c r="R445" s="6">
        <v>4</v>
      </c>
      <c r="S445" s="6">
        <v>33</v>
      </c>
      <c r="T445" s="6">
        <v>-29</v>
      </c>
      <c r="U445" s="7">
        <v>9.4</v>
      </c>
      <c r="V445" s="7">
        <v>77.55</v>
      </c>
      <c r="W445" s="7">
        <v>-68.150000000000006</v>
      </c>
    </row>
    <row r="446" spans="1:23">
      <c r="A446" s="8" t="s">
        <v>242</v>
      </c>
      <c r="B446" s="4">
        <v>84</v>
      </c>
      <c r="C446" s="4" t="s">
        <v>22</v>
      </c>
      <c r="D446" s="4" t="s">
        <v>219</v>
      </c>
      <c r="E446" s="4" t="s">
        <v>238</v>
      </c>
      <c r="F446" s="5">
        <v>955</v>
      </c>
      <c r="G446" s="4" t="s">
        <v>146</v>
      </c>
      <c r="H446" s="4" t="s">
        <v>314</v>
      </c>
      <c r="I446" s="4" t="s">
        <v>299</v>
      </c>
      <c r="J446" s="4" t="s">
        <v>221</v>
      </c>
      <c r="K446" s="4" t="s">
        <v>239</v>
      </c>
      <c r="L446" s="4" t="s">
        <v>147</v>
      </c>
      <c r="M446" s="4">
        <v>943</v>
      </c>
      <c r="N446" s="4" t="s">
        <v>149</v>
      </c>
      <c r="O446" s="4" t="s">
        <v>430</v>
      </c>
      <c r="P446" s="4" t="s">
        <v>213</v>
      </c>
      <c r="Q446" s="4" t="s">
        <v>240</v>
      </c>
      <c r="R446" s="6">
        <v>1</v>
      </c>
      <c r="S446" s="6">
        <v>6</v>
      </c>
      <c r="T446" s="6">
        <v>-5</v>
      </c>
      <c r="U446" s="7">
        <v>2.35</v>
      </c>
      <c r="V446" s="7">
        <v>14.1</v>
      </c>
      <c r="W446" s="7">
        <v>-11.75</v>
      </c>
    </row>
    <row r="447" spans="1:23">
      <c r="A447" s="8" t="s">
        <v>242</v>
      </c>
      <c r="B447" s="4">
        <v>84</v>
      </c>
      <c r="C447" s="4" t="s">
        <v>22</v>
      </c>
      <c r="D447" s="4" t="s">
        <v>219</v>
      </c>
      <c r="E447" s="4" t="s">
        <v>238</v>
      </c>
      <c r="F447" s="5">
        <v>955</v>
      </c>
      <c r="G447" s="4" t="s">
        <v>146</v>
      </c>
      <c r="H447" s="4" t="s">
        <v>314</v>
      </c>
      <c r="I447" s="4" t="s">
        <v>299</v>
      </c>
      <c r="J447" s="4" t="s">
        <v>221</v>
      </c>
      <c r="K447" s="4" t="s">
        <v>239</v>
      </c>
      <c r="L447" s="4" t="s">
        <v>147</v>
      </c>
      <c r="M447" s="4">
        <v>944</v>
      </c>
      <c r="N447" s="4" t="s">
        <v>3</v>
      </c>
      <c r="O447" s="4" t="s">
        <v>326</v>
      </c>
      <c r="P447" s="4" t="s">
        <v>213</v>
      </c>
      <c r="Q447" s="4" t="s">
        <v>240</v>
      </c>
      <c r="R447" s="6">
        <v>0</v>
      </c>
      <c r="S447" s="6">
        <v>13.5</v>
      </c>
      <c r="T447" s="6">
        <v>-13.5</v>
      </c>
      <c r="U447" s="7">
        <v>0</v>
      </c>
      <c r="V447" s="7">
        <v>31.725000000000001</v>
      </c>
      <c r="W447" s="7">
        <v>-31.725000000000001</v>
      </c>
    </row>
    <row r="448" spans="1:23">
      <c r="A448" s="8" t="s">
        <v>242</v>
      </c>
      <c r="B448" s="4">
        <v>105</v>
      </c>
      <c r="C448" s="4" t="s">
        <v>88</v>
      </c>
      <c r="D448" s="4" t="s">
        <v>222</v>
      </c>
      <c r="E448" s="4" t="s">
        <v>238</v>
      </c>
      <c r="F448" s="5">
        <v>955</v>
      </c>
      <c r="G448" s="4" t="s">
        <v>146</v>
      </c>
      <c r="H448" s="4" t="s">
        <v>314</v>
      </c>
      <c r="I448" s="4" t="s">
        <v>299</v>
      </c>
      <c r="J448" s="4" t="s">
        <v>221</v>
      </c>
      <c r="K448" s="4" t="s">
        <v>239</v>
      </c>
      <c r="L448" s="4" t="s">
        <v>147</v>
      </c>
      <c r="M448" s="4">
        <v>944</v>
      </c>
      <c r="N448" s="4" t="s">
        <v>3</v>
      </c>
      <c r="O448" s="4" t="s">
        <v>326</v>
      </c>
      <c r="P448" s="4" t="s">
        <v>213</v>
      </c>
      <c r="Q448" s="4" t="s">
        <v>240</v>
      </c>
      <c r="R448" s="6">
        <v>2.16</v>
      </c>
      <c r="S448" s="6">
        <v>2.83</v>
      </c>
      <c r="T448" s="6">
        <v>-0.67</v>
      </c>
      <c r="U448" s="7">
        <v>5.0759999999999996</v>
      </c>
      <c r="V448" s="7">
        <v>6.6505000000000001</v>
      </c>
      <c r="W448" s="7">
        <v>-1.5745</v>
      </c>
    </row>
    <row r="449" spans="1:23">
      <c r="A449" s="8" t="s">
        <v>242</v>
      </c>
      <c r="B449" s="4">
        <v>110</v>
      </c>
      <c r="C449" s="4" t="s">
        <v>23</v>
      </c>
      <c r="D449" s="4" t="s">
        <v>219</v>
      </c>
      <c r="E449" s="4" t="s">
        <v>239</v>
      </c>
      <c r="F449" s="5">
        <v>955</v>
      </c>
      <c r="G449" s="4" t="s">
        <v>146</v>
      </c>
      <c r="H449" s="4" t="s">
        <v>314</v>
      </c>
      <c r="I449" s="4" t="s">
        <v>299</v>
      </c>
      <c r="J449" s="4" t="s">
        <v>221</v>
      </c>
      <c r="K449" s="4" t="s">
        <v>239</v>
      </c>
      <c r="L449" s="4" t="s">
        <v>147</v>
      </c>
      <c r="M449" s="4">
        <v>188</v>
      </c>
      <c r="N449" s="4" t="s">
        <v>141</v>
      </c>
      <c r="O449" s="4" t="s">
        <v>424</v>
      </c>
      <c r="P449" s="4" t="s">
        <v>214</v>
      </c>
      <c r="Q449" s="4" t="s">
        <v>241</v>
      </c>
      <c r="R449" s="6">
        <v>213.88</v>
      </c>
      <c r="S449" s="6">
        <v>213.875</v>
      </c>
      <c r="T449" s="6">
        <v>4.9999999999954499E-3</v>
      </c>
      <c r="U449" s="7">
        <v>502.61799999999999</v>
      </c>
      <c r="V449" s="7">
        <v>502.60624999999999</v>
      </c>
      <c r="W449" s="7">
        <v>1.17499999999893E-2</v>
      </c>
    </row>
    <row r="450" spans="1:23">
      <c r="A450" s="8" t="s">
        <v>242</v>
      </c>
      <c r="B450" s="4">
        <v>110</v>
      </c>
      <c r="C450" s="4" t="s">
        <v>23</v>
      </c>
      <c r="D450" s="4" t="s">
        <v>219</v>
      </c>
      <c r="E450" s="4" t="s">
        <v>239</v>
      </c>
      <c r="F450" s="5">
        <v>955</v>
      </c>
      <c r="G450" s="4" t="s">
        <v>146</v>
      </c>
      <c r="H450" s="4" t="s">
        <v>314</v>
      </c>
      <c r="I450" s="4" t="s">
        <v>299</v>
      </c>
      <c r="J450" s="4" t="s">
        <v>221</v>
      </c>
      <c r="K450" s="4" t="s">
        <v>239</v>
      </c>
      <c r="L450" s="4" t="s">
        <v>147</v>
      </c>
      <c r="M450" s="4">
        <v>193</v>
      </c>
      <c r="N450" s="4" t="s">
        <v>67</v>
      </c>
      <c r="O450" s="4" t="s">
        <v>361</v>
      </c>
      <c r="P450" s="4" t="s">
        <v>214</v>
      </c>
      <c r="Q450" s="4" t="s">
        <v>241</v>
      </c>
      <c r="R450" s="6">
        <v>353.85</v>
      </c>
      <c r="S450" s="6">
        <v>353.84640000000002</v>
      </c>
      <c r="T450" s="6">
        <v>3.6000000000058199E-3</v>
      </c>
      <c r="U450" s="7">
        <v>831.54750000000001</v>
      </c>
      <c r="V450" s="7">
        <v>831.53904</v>
      </c>
      <c r="W450" s="7">
        <v>8.4600000000136805E-3</v>
      </c>
    </row>
    <row r="451" spans="1:23">
      <c r="A451" s="8" t="s">
        <v>242</v>
      </c>
      <c r="B451" s="4">
        <v>110</v>
      </c>
      <c r="C451" s="4" t="s">
        <v>23</v>
      </c>
      <c r="D451" s="4" t="s">
        <v>219</v>
      </c>
      <c r="E451" s="4" t="s">
        <v>239</v>
      </c>
      <c r="F451" s="5">
        <v>955</v>
      </c>
      <c r="G451" s="4" t="s">
        <v>146</v>
      </c>
      <c r="H451" s="4" t="s">
        <v>314</v>
      </c>
      <c r="I451" s="4" t="s">
        <v>299</v>
      </c>
      <c r="J451" s="4" t="s">
        <v>221</v>
      </c>
      <c r="K451" s="4" t="s">
        <v>239</v>
      </c>
      <c r="L451" s="4" t="s">
        <v>147</v>
      </c>
      <c r="M451" s="4">
        <v>195</v>
      </c>
      <c r="N451" s="4" t="s">
        <v>142</v>
      </c>
      <c r="O451" s="4" t="s">
        <v>425</v>
      </c>
      <c r="P451" s="4" t="s">
        <v>214</v>
      </c>
      <c r="Q451" s="4" t="s">
        <v>241</v>
      </c>
      <c r="R451" s="6">
        <v>62.566000000000003</v>
      </c>
      <c r="S451" s="6">
        <v>62.566000000000003</v>
      </c>
      <c r="T451" s="6">
        <v>0</v>
      </c>
      <c r="U451" s="7">
        <v>147.0301</v>
      </c>
      <c r="V451" s="7">
        <v>147.0301</v>
      </c>
      <c r="W451" s="7">
        <v>0</v>
      </c>
    </row>
    <row r="452" spans="1:23">
      <c r="A452" s="8" t="s">
        <v>242</v>
      </c>
      <c r="B452" s="4">
        <v>110</v>
      </c>
      <c r="C452" s="4" t="s">
        <v>23</v>
      </c>
      <c r="D452" s="4" t="s">
        <v>219</v>
      </c>
      <c r="E452" s="4" t="s">
        <v>239</v>
      </c>
      <c r="F452" s="5">
        <v>955</v>
      </c>
      <c r="G452" s="4" t="s">
        <v>146</v>
      </c>
      <c r="H452" s="4" t="s">
        <v>314</v>
      </c>
      <c r="I452" s="4" t="s">
        <v>299</v>
      </c>
      <c r="J452" s="4" t="s">
        <v>221</v>
      </c>
      <c r="K452" s="4" t="s">
        <v>239</v>
      </c>
      <c r="L452" s="4" t="s">
        <v>147</v>
      </c>
      <c r="M452" s="4">
        <v>942</v>
      </c>
      <c r="N452" s="4" t="s">
        <v>148</v>
      </c>
      <c r="O452" s="4" t="s">
        <v>429</v>
      </c>
      <c r="P452" s="4" t="s">
        <v>213</v>
      </c>
      <c r="Q452" s="4" t="s">
        <v>240</v>
      </c>
      <c r="R452" s="6">
        <v>229.43</v>
      </c>
      <c r="S452" s="6">
        <v>229.43</v>
      </c>
      <c r="T452" s="6">
        <v>0</v>
      </c>
      <c r="U452" s="7">
        <v>539.16049999999996</v>
      </c>
      <c r="V452" s="7">
        <v>539.16049999999996</v>
      </c>
      <c r="W452" s="7">
        <v>0</v>
      </c>
    </row>
    <row r="453" spans="1:23">
      <c r="A453" s="8" t="s">
        <v>242</v>
      </c>
      <c r="B453" s="4">
        <v>110</v>
      </c>
      <c r="C453" s="4" t="s">
        <v>23</v>
      </c>
      <c r="D453" s="4" t="s">
        <v>219</v>
      </c>
      <c r="E453" s="4" t="s">
        <v>239</v>
      </c>
      <c r="F453" s="5">
        <v>955</v>
      </c>
      <c r="G453" s="4" t="s">
        <v>146</v>
      </c>
      <c r="H453" s="4" t="s">
        <v>314</v>
      </c>
      <c r="I453" s="4" t="s">
        <v>299</v>
      </c>
      <c r="J453" s="4" t="s">
        <v>221</v>
      </c>
      <c r="K453" s="4" t="s">
        <v>239</v>
      </c>
      <c r="L453" s="4" t="s">
        <v>147</v>
      </c>
      <c r="M453" s="4">
        <v>943</v>
      </c>
      <c r="N453" s="4" t="s">
        <v>149</v>
      </c>
      <c r="O453" s="4" t="s">
        <v>430</v>
      </c>
      <c r="P453" s="4" t="s">
        <v>213</v>
      </c>
      <c r="Q453" s="4" t="s">
        <v>240</v>
      </c>
      <c r="R453" s="6">
        <v>42.28</v>
      </c>
      <c r="S453" s="6">
        <v>42.28</v>
      </c>
      <c r="T453" s="6">
        <v>0</v>
      </c>
      <c r="U453" s="7">
        <v>99.358000000000004</v>
      </c>
      <c r="V453" s="7">
        <v>99.358000000000004</v>
      </c>
      <c r="W453" s="7">
        <v>0</v>
      </c>
    </row>
    <row r="454" spans="1:23">
      <c r="A454" s="8" t="s">
        <v>242</v>
      </c>
      <c r="B454" s="4">
        <v>110</v>
      </c>
      <c r="C454" s="4" t="s">
        <v>23</v>
      </c>
      <c r="D454" s="4" t="s">
        <v>219</v>
      </c>
      <c r="E454" s="4" t="s">
        <v>239</v>
      </c>
      <c r="F454" s="5">
        <v>955</v>
      </c>
      <c r="G454" s="4" t="s">
        <v>146</v>
      </c>
      <c r="H454" s="4" t="s">
        <v>314</v>
      </c>
      <c r="I454" s="4" t="s">
        <v>299</v>
      </c>
      <c r="J454" s="4" t="s">
        <v>221</v>
      </c>
      <c r="K454" s="4" t="s">
        <v>239</v>
      </c>
      <c r="L454" s="4" t="s">
        <v>147</v>
      </c>
      <c r="M454" s="4">
        <v>944</v>
      </c>
      <c r="N454" s="4" t="s">
        <v>3</v>
      </c>
      <c r="O454" s="4" t="s">
        <v>326</v>
      </c>
      <c r="P454" s="4" t="s">
        <v>213</v>
      </c>
      <c r="Q454" s="4" t="s">
        <v>240</v>
      </c>
      <c r="R454" s="6">
        <v>62.68</v>
      </c>
      <c r="S454" s="6">
        <v>62.68</v>
      </c>
      <c r="T454" s="6">
        <v>0</v>
      </c>
      <c r="U454" s="7">
        <v>147.298</v>
      </c>
      <c r="V454" s="7">
        <v>147.298</v>
      </c>
      <c r="W454" s="7">
        <v>0</v>
      </c>
    </row>
    <row r="455" spans="1:23">
      <c r="A455" s="8" t="s">
        <v>242</v>
      </c>
      <c r="B455" s="4">
        <v>110</v>
      </c>
      <c r="C455" s="4" t="s">
        <v>23</v>
      </c>
      <c r="D455" s="4" t="s">
        <v>219</v>
      </c>
      <c r="E455" s="4" t="s">
        <v>239</v>
      </c>
      <c r="F455" s="5">
        <v>955</v>
      </c>
      <c r="G455" s="4" t="s">
        <v>146</v>
      </c>
      <c r="H455" s="4" t="s">
        <v>314</v>
      </c>
      <c r="I455" s="4" t="s">
        <v>299</v>
      </c>
      <c r="J455" s="4" t="s">
        <v>221</v>
      </c>
      <c r="K455" s="4" t="s">
        <v>239</v>
      </c>
      <c r="L455" s="4" t="s">
        <v>147</v>
      </c>
      <c r="M455" s="4">
        <v>1621</v>
      </c>
      <c r="N455" s="4" t="s">
        <v>68</v>
      </c>
      <c r="O455" s="4" t="s">
        <v>362</v>
      </c>
      <c r="P455" s="4" t="s">
        <v>214</v>
      </c>
      <c r="Q455" s="4" t="s">
        <v>241</v>
      </c>
      <c r="R455" s="6">
        <v>3.2949999999999999</v>
      </c>
      <c r="S455" s="6">
        <v>3.2947000000000002</v>
      </c>
      <c r="T455" s="6">
        <v>2.9999999999974502E-4</v>
      </c>
      <c r="U455" s="7">
        <v>7.7432499999999997</v>
      </c>
      <c r="V455" s="7">
        <v>7.7425449999999998</v>
      </c>
      <c r="W455" s="7">
        <v>7.0499999999940098E-4</v>
      </c>
    </row>
    <row r="456" spans="1:23">
      <c r="A456" s="8" t="s">
        <v>242</v>
      </c>
      <c r="B456" s="4">
        <v>110</v>
      </c>
      <c r="C456" s="4" t="s">
        <v>23</v>
      </c>
      <c r="D456" s="4" t="s">
        <v>219</v>
      </c>
      <c r="E456" s="4" t="s">
        <v>239</v>
      </c>
      <c r="F456" s="5">
        <v>955</v>
      </c>
      <c r="G456" s="4" t="s">
        <v>146</v>
      </c>
      <c r="H456" s="4" t="s">
        <v>314</v>
      </c>
      <c r="I456" s="4" t="s">
        <v>299</v>
      </c>
      <c r="J456" s="4" t="s">
        <v>221</v>
      </c>
      <c r="K456" s="4" t="s">
        <v>239</v>
      </c>
      <c r="L456" s="4" t="s">
        <v>147</v>
      </c>
      <c r="M456" s="4">
        <v>1702</v>
      </c>
      <c r="N456" s="4" t="s">
        <v>143</v>
      </c>
      <c r="O456" s="4" t="s">
        <v>426</v>
      </c>
      <c r="P456" s="4" t="s">
        <v>214</v>
      </c>
      <c r="Q456" s="4" t="s">
        <v>241</v>
      </c>
      <c r="R456" s="6">
        <v>20041.84</v>
      </c>
      <c r="S456" s="6">
        <v>20512.601999999999</v>
      </c>
      <c r="T456" s="6">
        <v>-470.76199999999898</v>
      </c>
      <c r="U456" s="7">
        <v>47098.324000000001</v>
      </c>
      <c r="V456" s="7">
        <v>48204.614699999998</v>
      </c>
      <c r="W456" s="7">
        <v>-1106.2907</v>
      </c>
    </row>
    <row r="457" spans="1:23">
      <c r="A457" s="8" t="s">
        <v>242</v>
      </c>
      <c r="B457" s="4">
        <v>110</v>
      </c>
      <c r="C457" s="4" t="s">
        <v>23</v>
      </c>
      <c r="D457" s="4" t="s">
        <v>219</v>
      </c>
      <c r="E457" s="4" t="s">
        <v>239</v>
      </c>
      <c r="F457" s="5">
        <v>955</v>
      </c>
      <c r="G457" s="4" t="s">
        <v>146</v>
      </c>
      <c r="H457" s="4" t="s">
        <v>314</v>
      </c>
      <c r="I457" s="4" t="s">
        <v>299</v>
      </c>
      <c r="J457" s="4" t="s">
        <v>221</v>
      </c>
      <c r="K457" s="4" t="s">
        <v>239</v>
      </c>
      <c r="L457" s="4" t="s">
        <v>147</v>
      </c>
      <c r="M457" s="4">
        <v>20191</v>
      </c>
      <c r="N457" s="4" t="s">
        <v>173</v>
      </c>
      <c r="O457" s="4" t="s">
        <v>454</v>
      </c>
      <c r="P457" s="4" t="s">
        <v>214</v>
      </c>
      <c r="Q457" s="4" t="s">
        <v>241</v>
      </c>
      <c r="R457" s="6">
        <v>1.2E-2</v>
      </c>
      <c r="S457" s="6">
        <v>1.23E-2</v>
      </c>
      <c r="T457" s="6">
        <v>-2.9999999999999997E-4</v>
      </c>
      <c r="U457" s="7">
        <v>2.8199999999999999E-2</v>
      </c>
      <c r="V457" s="7">
        <v>2.8905E-2</v>
      </c>
      <c r="W457" s="7">
        <v>-7.0500000000000001E-4</v>
      </c>
    </row>
    <row r="458" spans="1:23">
      <c r="A458" s="8" t="s">
        <v>242</v>
      </c>
      <c r="B458" s="4">
        <v>110</v>
      </c>
      <c r="C458" s="4" t="s">
        <v>23</v>
      </c>
      <c r="D458" s="4" t="s">
        <v>219</v>
      </c>
      <c r="E458" s="4" t="s">
        <v>239</v>
      </c>
      <c r="F458" s="5">
        <v>955</v>
      </c>
      <c r="G458" s="4" t="s">
        <v>146</v>
      </c>
      <c r="H458" s="4" t="s">
        <v>314</v>
      </c>
      <c r="I458" s="4" t="s">
        <v>299</v>
      </c>
      <c r="J458" s="4" t="s">
        <v>221</v>
      </c>
      <c r="K458" s="4" t="s">
        <v>239</v>
      </c>
      <c r="L458" s="4" t="s">
        <v>147</v>
      </c>
      <c r="M458" s="4">
        <v>20310</v>
      </c>
      <c r="N458" s="4" t="s">
        <v>144</v>
      </c>
      <c r="O458" s="4" t="s">
        <v>427</v>
      </c>
      <c r="P458" s="4" t="s">
        <v>214</v>
      </c>
      <c r="Q458" s="4" t="s">
        <v>241</v>
      </c>
      <c r="R458" s="6">
        <v>74.843999999999994</v>
      </c>
      <c r="S458" s="6">
        <v>74.843999999999994</v>
      </c>
      <c r="T458" s="6">
        <v>0</v>
      </c>
      <c r="U458" s="7">
        <v>175.88339999999999</v>
      </c>
      <c r="V458" s="7">
        <v>175.88339999999999</v>
      </c>
      <c r="W458" s="7">
        <v>0</v>
      </c>
    </row>
    <row r="459" spans="1:23">
      <c r="A459" s="8" t="s">
        <v>242</v>
      </c>
      <c r="B459" s="4">
        <v>110</v>
      </c>
      <c r="C459" s="4" t="s">
        <v>23</v>
      </c>
      <c r="D459" s="4" t="s">
        <v>219</v>
      </c>
      <c r="E459" s="4" t="s">
        <v>239</v>
      </c>
      <c r="F459" s="5">
        <v>955</v>
      </c>
      <c r="G459" s="4" t="s">
        <v>146</v>
      </c>
      <c r="H459" s="4" t="s">
        <v>314</v>
      </c>
      <c r="I459" s="4" t="s">
        <v>299</v>
      </c>
      <c r="J459" s="4" t="s">
        <v>221</v>
      </c>
      <c r="K459" s="4" t="s">
        <v>239</v>
      </c>
      <c r="L459" s="4" t="s">
        <v>147</v>
      </c>
      <c r="M459" s="4">
        <v>20394</v>
      </c>
      <c r="N459" s="4" t="s">
        <v>145</v>
      </c>
      <c r="O459" s="4" t="s">
        <v>428</v>
      </c>
      <c r="P459" s="4" t="s">
        <v>214</v>
      </c>
      <c r="Q459" s="4" t="s">
        <v>241</v>
      </c>
      <c r="R459" s="6">
        <v>3.2530000000000001</v>
      </c>
      <c r="S459" s="6">
        <v>3.2532999999999999</v>
      </c>
      <c r="T459" s="6">
        <v>-2.9999999999974502E-4</v>
      </c>
      <c r="U459" s="7">
        <v>7.6445499999999997</v>
      </c>
      <c r="V459" s="7">
        <v>7.6452549999999997</v>
      </c>
      <c r="W459" s="7">
        <v>-7.0499999999940098E-4</v>
      </c>
    </row>
    <row r="460" spans="1:23">
      <c r="A460" s="8" t="s">
        <v>242</v>
      </c>
      <c r="B460" s="4">
        <v>110</v>
      </c>
      <c r="C460" s="4" t="s">
        <v>23</v>
      </c>
      <c r="D460" s="4" t="s">
        <v>219</v>
      </c>
      <c r="E460" s="4" t="s">
        <v>239</v>
      </c>
      <c r="F460" s="5">
        <v>955</v>
      </c>
      <c r="G460" s="4" t="s">
        <v>146</v>
      </c>
      <c r="H460" s="4" t="s">
        <v>314</v>
      </c>
      <c r="I460" s="4" t="s">
        <v>299</v>
      </c>
      <c r="J460" s="4" t="s">
        <v>221</v>
      </c>
      <c r="K460" s="4" t="s">
        <v>239</v>
      </c>
      <c r="L460" s="4" t="s">
        <v>147</v>
      </c>
      <c r="M460" s="4">
        <v>75764</v>
      </c>
      <c r="N460" s="4" t="s">
        <v>69</v>
      </c>
      <c r="O460" s="4" t="s">
        <v>363</v>
      </c>
      <c r="P460" s="4" t="s">
        <v>214</v>
      </c>
      <c r="Q460" s="4" t="s">
        <v>241</v>
      </c>
      <c r="R460" s="6">
        <v>3.879</v>
      </c>
      <c r="S460" s="6">
        <v>3.8791000000000002</v>
      </c>
      <c r="T460" s="6">
        <v>-1.00000000000211E-4</v>
      </c>
      <c r="U460" s="7">
        <v>9.1156500000000005</v>
      </c>
      <c r="V460" s="7">
        <v>9.1158850000000005</v>
      </c>
      <c r="W460" s="7">
        <v>-2.3500000000049599E-4</v>
      </c>
    </row>
    <row r="461" spans="1:23">
      <c r="A461" s="8" t="s">
        <v>242</v>
      </c>
      <c r="B461" s="4">
        <v>110</v>
      </c>
      <c r="C461" s="4" t="s">
        <v>23</v>
      </c>
      <c r="D461" s="4" t="s">
        <v>219</v>
      </c>
      <c r="E461" s="4" t="s">
        <v>239</v>
      </c>
      <c r="F461" s="5">
        <v>955</v>
      </c>
      <c r="G461" s="4" t="s">
        <v>146</v>
      </c>
      <c r="H461" s="4" t="s">
        <v>314</v>
      </c>
      <c r="I461" s="4" t="s">
        <v>299</v>
      </c>
      <c r="J461" s="4" t="s">
        <v>221</v>
      </c>
      <c r="K461" s="4" t="s">
        <v>239</v>
      </c>
      <c r="L461" s="4" t="s">
        <v>147</v>
      </c>
      <c r="M461" s="4">
        <v>83753</v>
      </c>
      <c r="N461" s="4" t="s">
        <v>174</v>
      </c>
      <c r="O461" s="4" t="s">
        <v>455</v>
      </c>
      <c r="P461" s="4" t="s">
        <v>214</v>
      </c>
      <c r="Q461" s="4" t="s">
        <v>241</v>
      </c>
      <c r="R461" s="6">
        <v>2.2610000000000001</v>
      </c>
      <c r="S461" s="6">
        <v>2.2614000000000001</v>
      </c>
      <c r="T461" s="6">
        <v>-3.99999999999956E-4</v>
      </c>
      <c r="U461" s="7">
        <v>5.3133499999999998</v>
      </c>
      <c r="V461" s="7">
        <v>5.3142899999999997</v>
      </c>
      <c r="W461" s="7">
        <v>-9.3999999999989697E-4</v>
      </c>
    </row>
    <row r="462" spans="1:23">
      <c r="A462" s="8" t="s">
        <v>242</v>
      </c>
      <c r="B462" s="4">
        <v>112</v>
      </c>
      <c r="C462" s="4" t="s">
        <v>89</v>
      </c>
      <c r="D462" s="4" t="s">
        <v>222</v>
      </c>
      <c r="E462" s="4" t="s">
        <v>238</v>
      </c>
      <c r="F462" s="5">
        <v>955</v>
      </c>
      <c r="G462" s="4" t="s">
        <v>146</v>
      </c>
      <c r="H462" s="4" t="s">
        <v>314</v>
      </c>
      <c r="I462" s="4" t="s">
        <v>299</v>
      </c>
      <c r="J462" s="4" t="s">
        <v>221</v>
      </c>
      <c r="K462" s="4" t="s">
        <v>239</v>
      </c>
      <c r="L462" s="4" t="s">
        <v>147</v>
      </c>
      <c r="M462" s="4">
        <v>942</v>
      </c>
      <c r="N462" s="4" t="s">
        <v>148</v>
      </c>
      <c r="O462" s="4" t="s">
        <v>429</v>
      </c>
      <c r="P462" s="4" t="s">
        <v>213</v>
      </c>
      <c r="Q462" s="4" t="s">
        <v>240</v>
      </c>
      <c r="R462" s="6">
        <v>0.95</v>
      </c>
      <c r="S462" s="6">
        <v>0.95</v>
      </c>
      <c r="T462" s="6">
        <v>0</v>
      </c>
      <c r="U462" s="7">
        <v>2.2324999999999999</v>
      </c>
      <c r="V462" s="7">
        <v>2.2324999999999999</v>
      </c>
      <c r="W462" s="7">
        <v>0</v>
      </c>
    </row>
    <row r="463" spans="1:23">
      <c r="A463" s="8" t="s">
        <v>242</v>
      </c>
      <c r="B463" s="4">
        <v>112</v>
      </c>
      <c r="C463" s="4" t="s">
        <v>89</v>
      </c>
      <c r="D463" s="4" t="s">
        <v>222</v>
      </c>
      <c r="E463" s="4" t="s">
        <v>238</v>
      </c>
      <c r="F463" s="5">
        <v>955</v>
      </c>
      <c r="G463" s="4" t="s">
        <v>146</v>
      </c>
      <c r="H463" s="4" t="s">
        <v>314</v>
      </c>
      <c r="I463" s="4" t="s">
        <v>299</v>
      </c>
      <c r="J463" s="4" t="s">
        <v>221</v>
      </c>
      <c r="K463" s="4" t="s">
        <v>239</v>
      </c>
      <c r="L463" s="4" t="s">
        <v>147</v>
      </c>
      <c r="M463" s="4">
        <v>943</v>
      </c>
      <c r="N463" s="4" t="s">
        <v>149</v>
      </c>
      <c r="O463" s="4" t="s">
        <v>430</v>
      </c>
      <c r="P463" s="4" t="s">
        <v>213</v>
      </c>
      <c r="Q463" s="4" t="s">
        <v>240</v>
      </c>
      <c r="R463" s="6">
        <v>0.69</v>
      </c>
      <c r="S463" s="6">
        <v>0.69</v>
      </c>
      <c r="T463" s="6">
        <v>0</v>
      </c>
      <c r="U463" s="7">
        <v>1.6214999999999999</v>
      </c>
      <c r="V463" s="7">
        <v>1.6214999999999999</v>
      </c>
      <c r="W463" s="7">
        <v>0</v>
      </c>
    </row>
    <row r="464" spans="1:23">
      <c r="A464" s="8" t="s">
        <v>242</v>
      </c>
      <c r="B464" s="4">
        <v>112</v>
      </c>
      <c r="C464" s="4" t="s">
        <v>89</v>
      </c>
      <c r="D464" s="4" t="s">
        <v>222</v>
      </c>
      <c r="E464" s="4" t="s">
        <v>238</v>
      </c>
      <c r="F464" s="5">
        <v>955</v>
      </c>
      <c r="G464" s="4" t="s">
        <v>146</v>
      </c>
      <c r="H464" s="4" t="s">
        <v>314</v>
      </c>
      <c r="I464" s="4" t="s">
        <v>299</v>
      </c>
      <c r="J464" s="4" t="s">
        <v>221</v>
      </c>
      <c r="K464" s="4" t="s">
        <v>239</v>
      </c>
      <c r="L464" s="4" t="s">
        <v>147</v>
      </c>
      <c r="M464" s="4">
        <v>944</v>
      </c>
      <c r="N464" s="4" t="s">
        <v>3</v>
      </c>
      <c r="O464" s="4" t="s">
        <v>326</v>
      </c>
      <c r="P464" s="4" t="s">
        <v>213</v>
      </c>
      <c r="Q464" s="4" t="s">
        <v>240</v>
      </c>
      <c r="R464" s="6">
        <v>4.21</v>
      </c>
      <c r="S464" s="6">
        <v>4.91</v>
      </c>
      <c r="T464" s="6">
        <v>-0.7</v>
      </c>
      <c r="U464" s="7">
        <v>9.8934999999999995</v>
      </c>
      <c r="V464" s="7">
        <v>11.538500000000001</v>
      </c>
      <c r="W464" s="7">
        <v>-1.645</v>
      </c>
    </row>
    <row r="465" spans="1:23">
      <c r="A465" s="8" t="s">
        <v>242</v>
      </c>
      <c r="B465" s="4">
        <v>114</v>
      </c>
      <c r="C465" s="4" t="s">
        <v>35</v>
      </c>
      <c r="D465" s="4" t="s">
        <v>219</v>
      </c>
      <c r="E465" s="4" t="s">
        <v>238</v>
      </c>
      <c r="F465" s="5">
        <v>955</v>
      </c>
      <c r="G465" s="4" t="s">
        <v>146</v>
      </c>
      <c r="H465" s="4" t="s">
        <v>314</v>
      </c>
      <c r="I465" s="4" t="s">
        <v>299</v>
      </c>
      <c r="J465" s="4" t="s">
        <v>221</v>
      </c>
      <c r="K465" s="4" t="s">
        <v>239</v>
      </c>
      <c r="L465" s="4" t="s">
        <v>147</v>
      </c>
      <c r="M465" s="4">
        <v>942</v>
      </c>
      <c r="N465" s="4" t="s">
        <v>148</v>
      </c>
      <c r="O465" s="4" t="s">
        <v>429</v>
      </c>
      <c r="P465" s="4" t="s">
        <v>213</v>
      </c>
      <c r="Q465" s="4" t="s">
        <v>240</v>
      </c>
      <c r="R465" s="6">
        <v>13</v>
      </c>
      <c r="S465" s="6">
        <v>13.31</v>
      </c>
      <c r="T465" s="6">
        <v>-0.31</v>
      </c>
      <c r="U465" s="7">
        <v>30.55</v>
      </c>
      <c r="V465" s="7">
        <v>31.278500000000001</v>
      </c>
      <c r="W465" s="7">
        <v>-0.72850000000000104</v>
      </c>
    </row>
    <row r="466" spans="1:23">
      <c r="A466" s="8" t="s">
        <v>242</v>
      </c>
      <c r="B466" s="4">
        <v>114</v>
      </c>
      <c r="C466" s="4" t="s">
        <v>35</v>
      </c>
      <c r="D466" s="4" t="s">
        <v>219</v>
      </c>
      <c r="E466" s="4" t="s">
        <v>238</v>
      </c>
      <c r="F466" s="5">
        <v>955</v>
      </c>
      <c r="G466" s="4" t="s">
        <v>146</v>
      </c>
      <c r="H466" s="4" t="s">
        <v>314</v>
      </c>
      <c r="I466" s="4" t="s">
        <v>299</v>
      </c>
      <c r="J466" s="4" t="s">
        <v>221</v>
      </c>
      <c r="K466" s="4" t="s">
        <v>239</v>
      </c>
      <c r="L466" s="4" t="s">
        <v>147</v>
      </c>
      <c r="M466" s="4">
        <v>943</v>
      </c>
      <c r="N466" s="4" t="s">
        <v>149</v>
      </c>
      <c r="O466" s="4" t="s">
        <v>430</v>
      </c>
      <c r="P466" s="4" t="s">
        <v>213</v>
      </c>
      <c r="Q466" s="4" t="s">
        <v>240</v>
      </c>
      <c r="R466" s="6">
        <v>1</v>
      </c>
      <c r="S466" s="6">
        <v>1.28</v>
      </c>
      <c r="T466" s="6">
        <v>-0.28000000000000003</v>
      </c>
      <c r="U466" s="7">
        <v>2.35</v>
      </c>
      <c r="V466" s="7">
        <v>3.008</v>
      </c>
      <c r="W466" s="7">
        <v>-0.65800000000000003</v>
      </c>
    </row>
    <row r="467" spans="1:23">
      <c r="A467" s="8" t="s">
        <v>242</v>
      </c>
      <c r="B467" s="4">
        <v>114</v>
      </c>
      <c r="C467" s="4" t="s">
        <v>35</v>
      </c>
      <c r="D467" s="4" t="s">
        <v>219</v>
      </c>
      <c r="E467" s="4" t="s">
        <v>238</v>
      </c>
      <c r="F467" s="5">
        <v>955</v>
      </c>
      <c r="G467" s="4" t="s">
        <v>146</v>
      </c>
      <c r="H467" s="4" t="s">
        <v>314</v>
      </c>
      <c r="I467" s="4" t="s">
        <v>299</v>
      </c>
      <c r="J467" s="4" t="s">
        <v>221</v>
      </c>
      <c r="K467" s="4" t="s">
        <v>239</v>
      </c>
      <c r="L467" s="4" t="s">
        <v>147</v>
      </c>
      <c r="M467" s="4">
        <v>1549</v>
      </c>
      <c r="N467" s="4" t="s">
        <v>112</v>
      </c>
      <c r="O467" s="4" t="s">
        <v>396</v>
      </c>
      <c r="P467" s="4" t="s">
        <v>214</v>
      </c>
      <c r="Q467" s="4" t="s">
        <v>241</v>
      </c>
      <c r="R467" s="6">
        <v>72.662999999999997</v>
      </c>
      <c r="S467" s="6">
        <v>73.563100000000006</v>
      </c>
      <c r="T467" s="6">
        <v>-0.900100000000009</v>
      </c>
      <c r="U467" s="7">
        <v>170.75805</v>
      </c>
      <c r="V467" s="7">
        <v>172.87328500000001</v>
      </c>
      <c r="W467" s="7">
        <v>-2.1152350000000202</v>
      </c>
    </row>
    <row r="468" spans="1:23">
      <c r="A468" s="8" t="s">
        <v>242</v>
      </c>
      <c r="B468" s="4">
        <v>114</v>
      </c>
      <c r="C468" s="4" t="s">
        <v>35</v>
      </c>
      <c r="D468" s="4" t="s">
        <v>219</v>
      </c>
      <c r="E468" s="4" t="s">
        <v>238</v>
      </c>
      <c r="F468" s="5">
        <v>955</v>
      </c>
      <c r="G468" s="4" t="s">
        <v>146</v>
      </c>
      <c r="H468" s="4" t="s">
        <v>314</v>
      </c>
      <c r="I468" s="4" t="s">
        <v>299</v>
      </c>
      <c r="J468" s="4" t="s">
        <v>221</v>
      </c>
      <c r="K468" s="4" t="s">
        <v>239</v>
      </c>
      <c r="L468" s="4" t="s">
        <v>147</v>
      </c>
      <c r="M468" s="4">
        <v>1550</v>
      </c>
      <c r="N468" s="4" t="s">
        <v>113</v>
      </c>
      <c r="O468" s="4" t="s">
        <v>397</v>
      </c>
      <c r="P468" s="4" t="s">
        <v>214</v>
      </c>
      <c r="Q468" s="4" t="s">
        <v>241</v>
      </c>
      <c r="R468" s="6">
        <v>0.53</v>
      </c>
      <c r="S468" s="6">
        <v>0.5363</v>
      </c>
      <c r="T468" s="6">
        <v>-6.2999999999999697E-3</v>
      </c>
      <c r="U468" s="7">
        <v>1.2455000000000001</v>
      </c>
      <c r="V468" s="7">
        <v>1.260305</v>
      </c>
      <c r="W468" s="7">
        <v>-1.48049999999999E-2</v>
      </c>
    </row>
    <row r="469" spans="1:23">
      <c r="A469" s="8" t="s">
        <v>242</v>
      </c>
      <c r="B469" s="4">
        <v>114</v>
      </c>
      <c r="C469" s="4" t="s">
        <v>35</v>
      </c>
      <c r="D469" s="4" t="s">
        <v>219</v>
      </c>
      <c r="E469" s="4" t="s">
        <v>238</v>
      </c>
      <c r="F469" s="5">
        <v>955</v>
      </c>
      <c r="G469" s="4" t="s">
        <v>146</v>
      </c>
      <c r="H469" s="4" t="s">
        <v>314</v>
      </c>
      <c r="I469" s="4" t="s">
        <v>299</v>
      </c>
      <c r="J469" s="4" t="s">
        <v>221</v>
      </c>
      <c r="K469" s="4" t="s">
        <v>239</v>
      </c>
      <c r="L469" s="4" t="s">
        <v>147</v>
      </c>
      <c r="M469" s="4">
        <v>1644</v>
      </c>
      <c r="N469" s="4" t="s">
        <v>114</v>
      </c>
      <c r="O469" s="4" t="s">
        <v>398</v>
      </c>
      <c r="P469" s="4" t="s">
        <v>214</v>
      </c>
      <c r="Q469" s="4" t="s">
        <v>241</v>
      </c>
      <c r="R469" s="6">
        <v>68.790000000000006</v>
      </c>
      <c r="S469" s="6">
        <v>69.642200000000003</v>
      </c>
      <c r="T469" s="6">
        <v>-0.85219999999999596</v>
      </c>
      <c r="U469" s="7">
        <v>161.65649999999999</v>
      </c>
      <c r="V469" s="7">
        <v>163.65916999999999</v>
      </c>
      <c r="W469" s="7">
        <v>-2.00266999999999</v>
      </c>
    </row>
    <row r="470" spans="1:23">
      <c r="A470" s="8" t="s">
        <v>242</v>
      </c>
      <c r="B470" s="4">
        <v>114</v>
      </c>
      <c r="C470" s="4" t="s">
        <v>35</v>
      </c>
      <c r="D470" s="4" t="s">
        <v>219</v>
      </c>
      <c r="E470" s="4" t="s">
        <v>238</v>
      </c>
      <c r="F470" s="5">
        <v>955</v>
      </c>
      <c r="G470" s="4" t="s">
        <v>146</v>
      </c>
      <c r="H470" s="4" t="s">
        <v>314</v>
      </c>
      <c r="I470" s="4" t="s">
        <v>299</v>
      </c>
      <c r="J470" s="4" t="s">
        <v>221</v>
      </c>
      <c r="K470" s="4" t="s">
        <v>239</v>
      </c>
      <c r="L470" s="4" t="s">
        <v>147</v>
      </c>
      <c r="M470" s="4">
        <v>1816</v>
      </c>
      <c r="N470" s="4" t="s">
        <v>175</v>
      </c>
      <c r="O470" s="4" t="s">
        <v>456</v>
      </c>
      <c r="P470" s="4" t="s">
        <v>214</v>
      </c>
      <c r="Q470" s="4" t="s">
        <v>241</v>
      </c>
      <c r="R470" s="6">
        <v>41.841999999999999</v>
      </c>
      <c r="S470" s="6">
        <v>42.360599999999998</v>
      </c>
      <c r="T470" s="6">
        <v>-0.51859999999999895</v>
      </c>
      <c r="U470" s="7">
        <v>98.328699999999998</v>
      </c>
      <c r="V470" s="7">
        <v>99.547409999999999</v>
      </c>
      <c r="W470" s="7">
        <v>-1.21871</v>
      </c>
    </row>
    <row r="471" spans="1:23">
      <c r="A471" s="8" t="s">
        <v>242</v>
      </c>
      <c r="B471" s="4">
        <v>114</v>
      </c>
      <c r="C471" s="4" t="s">
        <v>35</v>
      </c>
      <c r="D471" s="4" t="s">
        <v>219</v>
      </c>
      <c r="E471" s="4" t="s">
        <v>238</v>
      </c>
      <c r="F471" s="5">
        <v>955</v>
      </c>
      <c r="G471" s="4" t="s">
        <v>146</v>
      </c>
      <c r="H471" s="4" t="s">
        <v>314</v>
      </c>
      <c r="I471" s="4" t="s">
        <v>299</v>
      </c>
      <c r="J471" s="4" t="s">
        <v>221</v>
      </c>
      <c r="K471" s="4" t="s">
        <v>239</v>
      </c>
      <c r="L471" s="4" t="s">
        <v>147</v>
      </c>
      <c r="M471" s="4">
        <v>8768</v>
      </c>
      <c r="N471" s="4" t="s">
        <v>176</v>
      </c>
      <c r="O471" s="4" t="s">
        <v>457</v>
      </c>
      <c r="P471" s="4" t="s">
        <v>214</v>
      </c>
      <c r="Q471" s="4" t="s">
        <v>241</v>
      </c>
      <c r="R471" s="6">
        <v>15.804</v>
      </c>
      <c r="S471" s="6">
        <v>16</v>
      </c>
      <c r="T471" s="6">
        <v>-0.19600000000000001</v>
      </c>
      <c r="U471" s="7">
        <v>37.139400000000002</v>
      </c>
      <c r="V471" s="7">
        <v>37.6</v>
      </c>
      <c r="W471" s="7">
        <v>-0.46059999999999901</v>
      </c>
    </row>
    <row r="472" spans="1:23">
      <c r="A472" s="8" t="s">
        <v>242</v>
      </c>
      <c r="B472" s="4">
        <v>114</v>
      </c>
      <c r="C472" s="4" t="s">
        <v>35</v>
      </c>
      <c r="D472" s="4" t="s">
        <v>219</v>
      </c>
      <c r="E472" s="4" t="s">
        <v>238</v>
      </c>
      <c r="F472" s="5">
        <v>955</v>
      </c>
      <c r="G472" s="4" t="s">
        <v>146</v>
      </c>
      <c r="H472" s="4" t="s">
        <v>314</v>
      </c>
      <c r="I472" s="4" t="s">
        <v>299</v>
      </c>
      <c r="J472" s="4" t="s">
        <v>221</v>
      </c>
      <c r="K472" s="4" t="s">
        <v>239</v>
      </c>
      <c r="L472" s="4" t="s">
        <v>147</v>
      </c>
      <c r="M472" s="4">
        <v>10074</v>
      </c>
      <c r="N472" s="4" t="s">
        <v>177</v>
      </c>
      <c r="O472" s="4" t="s">
        <v>458</v>
      </c>
      <c r="P472" s="4" t="s">
        <v>214</v>
      </c>
      <c r="Q472" s="4" t="s">
        <v>241</v>
      </c>
      <c r="R472" s="6">
        <v>11.853</v>
      </c>
      <c r="S472" s="6">
        <v>12</v>
      </c>
      <c r="T472" s="6">
        <v>-0.14699999999999999</v>
      </c>
      <c r="U472" s="7">
        <v>27.85455</v>
      </c>
      <c r="V472" s="7">
        <v>28.2</v>
      </c>
      <c r="W472" s="7">
        <v>-0.34545000000000098</v>
      </c>
    </row>
    <row r="473" spans="1:23">
      <c r="A473" s="8" t="s">
        <v>242</v>
      </c>
      <c r="B473" s="4">
        <v>114</v>
      </c>
      <c r="C473" s="4" t="s">
        <v>35</v>
      </c>
      <c r="D473" s="4" t="s">
        <v>219</v>
      </c>
      <c r="E473" s="4" t="s">
        <v>238</v>
      </c>
      <c r="F473" s="5">
        <v>955</v>
      </c>
      <c r="G473" s="4" t="s">
        <v>146</v>
      </c>
      <c r="H473" s="4" t="s">
        <v>314</v>
      </c>
      <c r="I473" s="4" t="s">
        <v>299</v>
      </c>
      <c r="J473" s="4" t="s">
        <v>221</v>
      </c>
      <c r="K473" s="4" t="s">
        <v>239</v>
      </c>
      <c r="L473" s="4" t="s">
        <v>147</v>
      </c>
      <c r="M473" s="4">
        <v>10917</v>
      </c>
      <c r="N473" s="4" t="s">
        <v>178</v>
      </c>
      <c r="O473" s="4" t="s">
        <v>459</v>
      </c>
      <c r="P473" s="4" t="s">
        <v>214</v>
      </c>
      <c r="Q473" s="4" t="s">
        <v>241</v>
      </c>
      <c r="R473" s="6">
        <v>0.14799999999999999</v>
      </c>
      <c r="S473" s="6">
        <v>0.15</v>
      </c>
      <c r="T473" s="6">
        <v>-2E-3</v>
      </c>
      <c r="U473" s="7">
        <v>0.3478</v>
      </c>
      <c r="V473" s="7">
        <v>0.35249999999999998</v>
      </c>
      <c r="W473" s="7">
        <v>-4.7000000000000002E-3</v>
      </c>
    </row>
    <row r="474" spans="1:23">
      <c r="A474" s="8" t="s">
        <v>242</v>
      </c>
      <c r="B474" s="4">
        <v>114</v>
      </c>
      <c r="C474" s="4" t="s">
        <v>35</v>
      </c>
      <c r="D474" s="4" t="s">
        <v>219</v>
      </c>
      <c r="E474" s="4" t="s">
        <v>238</v>
      </c>
      <c r="F474" s="5">
        <v>955</v>
      </c>
      <c r="G474" s="4" t="s">
        <v>146</v>
      </c>
      <c r="H474" s="4" t="s">
        <v>314</v>
      </c>
      <c r="I474" s="4" t="s">
        <v>299</v>
      </c>
      <c r="J474" s="4" t="s">
        <v>221</v>
      </c>
      <c r="K474" s="4" t="s">
        <v>239</v>
      </c>
      <c r="L474" s="4" t="s">
        <v>147</v>
      </c>
      <c r="M474" s="4">
        <v>19153</v>
      </c>
      <c r="N474" s="4" t="s">
        <v>179</v>
      </c>
      <c r="O474" s="4" t="s">
        <v>460</v>
      </c>
      <c r="P474" s="4" t="s">
        <v>214</v>
      </c>
      <c r="Q474" s="4" t="s">
        <v>241</v>
      </c>
      <c r="R474" s="6">
        <v>17.896999999999998</v>
      </c>
      <c r="S474" s="6">
        <v>18.118500000000001</v>
      </c>
      <c r="T474" s="6">
        <v>-0.221500000000002</v>
      </c>
      <c r="U474" s="7">
        <v>42.057949999999998</v>
      </c>
      <c r="V474" s="7">
        <v>42.578474999999997</v>
      </c>
      <c r="W474" s="7">
        <v>-0.52052500000000601</v>
      </c>
    </row>
    <row r="475" spans="1:23">
      <c r="A475" s="8" t="s">
        <v>242</v>
      </c>
      <c r="B475" s="4">
        <v>114</v>
      </c>
      <c r="C475" s="4" t="s">
        <v>35</v>
      </c>
      <c r="D475" s="4" t="s">
        <v>219</v>
      </c>
      <c r="E475" s="4" t="s">
        <v>238</v>
      </c>
      <c r="F475" s="5">
        <v>955</v>
      </c>
      <c r="G475" s="4" t="s">
        <v>146</v>
      </c>
      <c r="H475" s="4" t="s">
        <v>314</v>
      </c>
      <c r="I475" s="4" t="s">
        <v>299</v>
      </c>
      <c r="J475" s="4" t="s">
        <v>221</v>
      </c>
      <c r="K475" s="4" t="s">
        <v>239</v>
      </c>
      <c r="L475" s="4" t="s">
        <v>147</v>
      </c>
      <c r="M475" s="4">
        <v>22898</v>
      </c>
      <c r="N475" s="4" t="s">
        <v>180</v>
      </c>
      <c r="O475" s="4" t="s">
        <v>461</v>
      </c>
      <c r="P475" s="4" t="s">
        <v>214</v>
      </c>
      <c r="Q475" s="4" t="s">
        <v>241</v>
      </c>
      <c r="R475" s="6">
        <v>0.64300000000000002</v>
      </c>
      <c r="S475" s="6">
        <v>0.65100000000000002</v>
      </c>
      <c r="T475" s="6">
        <v>-8.0000000000000106E-3</v>
      </c>
      <c r="U475" s="7">
        <v>1.51105</v>
      </c>
      <c r="V475" s="7">
        <v>1.5298499999999999</v>
      </c>
      <c r="W475" s="7">
        <v>-1.8800000000000001E-2</v>
      </c>
    </row>
    <row r="476" spans="1:23">
      <c r="A476" s="8" t="s">
        <v>242</v>
      </c>
      <c r="B476" s="4">
        <v>114</v>
      </c>
      <c r="C476" s="4" t="s">
        <v>35</v>
      </c>
      <c r="D476" s="4" t="s">
        <v>219</v>
      </c>
      <c r="E476" s="4" t="s">
        <v>238</v>
      </c>
      <c r="F476" s="5">
        <v>955</v>
      </c>
      <c r="G476" s="4" t="s">
        <v>146</v>
      </c>
      <c r="H476" s="4" t="s">
        <v>314</v>
      </c>
      <c r="I476" s="4" t="s">
        <v>299</v>
      </c>
      <c r="J476" s="4" t="s">
        <v>221</v>
      </c>
      <c r="K476" s="4" t="s">
        <v>239</v>
      </c>
      <c r="L476" s="4" t="s">
        <v>147</v>
      </c>
      <c r="M476" s="4">
        <v>56406</v>
      </c>
      <c r="N476" s="4" t="s">
        <v>181</v>
      </c>
      <c r="O476" s="4" t="s">
        <v>462</v>
      </c>
      <c r="P476" s="4" t="s">
        <v>214</v>
      </c>
      <c r="Q476" s="4" t="s">
        <v>241</v>
      </c>
      <c r="R476" s="6">
        <v>18.922000000000001</v>
      </c>
      <c r="S476" s="6">
        <v>19.156500000000001</v>
      </c>
      <c r="T476" s="6">
        <v>-0.23450000000000101</v>
      </c>
      <c r="U476" s="7">
        <v>44.466700000000003</v>
      </c>
      <c r="V476" s="7">
        <v>45.017775</v>
      </c>
      <c r="W476" s="7">
        <v>-0.55107500000000098</v>
      </c>
    </row>
    <row r="477" spans="1:23">
      <c r="A477" s="8" t="s">
        <v>242</v>
      </c>
      <c r="B477" s="4">
        <v>114</v>
      </c>
      <c r="C477" s="4" t="s">
        <v>35</v>
      </c>
      <c r="D477" s="4" t="s">
        <v>219</v>
      </c>
      <c r="E477" s="4" t="s">
        <v>238</v>
      </c>
      <c r="F477" s="5">
        <v>955</v>
      </c>
      <c r="G477" s="4" t="s">
        <v>146</v>
      </c>
      <c r="H477" s="4" t="s">
        <v>314</v>
      </c>
      <c r="I477" s="4" t="s">
        <v>299</v>
      </c>
      <c r="J477" s="4" t="s">
        <v>221</v>
      </c>
      <c r="K477" s="4" t="s">
        <v>239</v>
      </c>
      <c r="L477" s="4" t="s">
        <v>147</v>
      </c>
      <c r="M477" s="4">
        <v>67169</v>
      </c>
      <c r="N477" s="4" t="s">
        <v>182</v>
      </c>
      <c r="O477" s="4" t="s">
        <v>463</v>
      </c>
      <c r="P477" s="4" t="s">
        <v>214</v>
      </c>
      <c r="Q477" s="4" t="s">
        <v>241</v>
      </c>
      <c r="R477" s="6">
        <v>32.241</v>
      </c>
      <c r="S477" s="6">
        <v>32.64</v>
      </c>
      <c r="T477" s="6">
        <v>-0.39900000000000102</v>
      </c>
      <c r="U477" s="7">
        <v>75.766350000000003</v>
      </c>
      <c r="V477" s="7">
        <v>76.703999999999994</v>
      </c>
      <c r="W477" s="7">
        <v>-0.93765000000000198</v>
      </c>
    </row>
    <row r="478" spans="1:23">
      <c r="A478" s="8" t="s">
        <v>242</v>
      </c>
      <c r="B478" s="4">
        <v>114</v>
      </c>
      <c r="C478" s="4" t="s">
        <v>35</v>
      </c>
      <c r="D478" s="4" t="s">
        <v>219</v>
      </c>
      <c r="E478" s="4" t="s">
        <v>238</v>
      </c>
      <c r="F478" s="5">
        <v>955</v>
      </c>
      <c r="G478" s="4" t="s">
        <v>146</v>
      </c>
      <c r="H478" s="4" t="s">
        <v>314</v>
      </c>
      <c r="I478" s="4" t="s">
        <v>299</v>
      </c>
      <c r="J478" s="4" t="s">
        <v>221</v>
      </c>
      <c r="K478" s="4" t="s">
        <v>239</v>
      </c>
      <c r="L478" s="4" t="s">
        <v>147</v>
      </c>
      <c r="M478" s="4">
        <v>91816</v>
      </c>
      <c r="N478" s="4" t="s">
        <v>90</v>
      </c>
      <c r="O478" s="4" t="s">
        <v>376</v>
      </c>
      <c r="P478" s="4" t="s">
        <v>214</v>
      </c>
      <c r="Q478" s="4" t="s">
        <v>241</v>
      </c>
      <c r="R478" s="6">
        <v>4.6470000000000002</v>
      </c>
      <c r="S478" s="6">
        <v>4.6473000000000004</v>
      </c>
      <c r="T478" s="6">
        <v>-3.00000000000189E-4</v>
      </c>
      <c r="U478" s="7">
        <v>10.920450000000001</v>
      </c>
      <c r="V478" s="7">
        <v>10.921155000000001</v>
      </c>
      <c r="W478" s="7">
        <v>-7.0500000000044399E-4</v>
      </c>
    </row>
    <row r="479" spans="1:23">
      <c r="A479" s="8" t="s">
        <v>242</v>
      </c>
      <c r="B479" s="4">
        <v>115</v>
      </c>
      <c r="C479" s="4" t="s">
        <v>36</v>
      </c>
      <c r="D479" s="4" t="s">
        <v>222</v>
      </c>
      <c r="E479" s="4" t="s">
        <v>238</v>
      </c>
      <c r="F479" s="5">
        <v>955</v>
      </c>
      <c r="G479" s="4" t="s">
        <v>146</v>
      </c>
      <c r="H479" s="4" t="s">
        <v>314</v>
      </c>
      <c r="I479" s="4" t="s">
        <v>299</v>
      </c>
      <c r="J479" s="4" t="s">
        <v>221</v>
      </c>
      <c r="K479" s="4" t="s">
        <v>239</v>
      </c>
      <c r="L479" s="4" t="s">
        <v>147</v>
      </c>
      <c r="M479" s="4">
        <v>942</v>
      </c>
      <c r="N479" s="4" t="s">
        <v>148</v>
      </c>
      <c r="O479" s="4" t="s">
        <v>429</v>
      </c>
      <c r="P479" s="4" t="s">
        <v>213</v>
      </c>
      <c r="Q479" s="4" t="s">
        <v>240</v>
      </c>
      <c r="R479" s="6">
        <v>6</v>
      </c>
      <c r="S479" s="6">
        <v>6.75</v>
      </c>
      <c r="T479" s="6">
        <v>-0.75</v>
      </c>
      <c r="U479" s="7">
        <v>14.1</v>
      </c>
      <c r="V479" s="7">
        <v>15.862500000000001</v>
      </c>
      <c r="W479" s="7">
        <v>-1.7625</v>
      </c>
    </row>
    <row r="480" spans="1:23">
      <c r="A480" s="8" t="s">
        <v>242</v>
      </c>
      <c r="B480" s="4">
        <v>115</v>
      </c>
      <c r="C480" s="4" t="s">
        <v>36</v>
      </c>
      <c r="D480" s="4" t="s">
        <v>222</v>
      </c>
      <c r="E480" s="4" t="s">
        <v>238</v>
      </c>
      <c r="F480" s="5">
        <v>955</v>
      </c>
      <c r="G480" s="4" t="s">
        <v>146</v>
      </c>
      <c r="H480" s="4" t="s">
        <v>314</v>
      </c>
      <c r="I480" s="4" t="s">
        <v>299</v>
      </c>
      <c r="J480" s="4" t="s">
        <v>221</v>
      </c>
      <c r="K480" s="4" t="s">
        <v>239</v>
      </c>
      <c r="L480" s="4" t="s">
        <v>147</v>
      </c>
      <c r="M480" s="4">
        <v>943</v>
      </c>
      <c r="N480" s="4" t="s">
        <v>149</v>
      </c>
      <c r="O480" s="4" t="s">
        <v>430</v>
      </c>
      <c r="P480" s="4" t="s">
        <v>213</v>
      </c>
      <c r="Q480" s="4" t="s">
        <v>240</v>
      </c>
      <c r="R480" s="6">
        <v>6.5</v>
      </c>
      <c r="S480" s="6">
        <v>7.27</v>
      </c>
      <c r="T480" s="6">
        <v>-0.77</v>
      </c>
      <c r="U480" s="7">
        <v>15.275</v>
      </c>
      <c r="V480" s="7">
        <v>17.084499999999998</v>
      </c>
      <c r="W480" s="7">
        <v>-1.8095000000000001</v>
      </c>
    </row>
    <row r="481" spans="1:23">
      <c r="A481" s="8" t="s">
        <v>242</v>
      </c>
      <c r="B481" s="4">
        <v>115</v>
      </c>
      <c r="C481" s="4" t="s">
        <v>36</v>
      </c>
      <c r="D481" s="4" t="s">
        <v>222</v>
      </c>
      <c r="E481" s="4" t="s">
        <v>238</v>
      </c>
      <c r="F481" s="5">
        <v>955</v>
      </c>
      <c r="G481" s="4" t="s">
        <v>146</v>
      </c>
      <c r="H481" s="4" t="s">
        <v>314</v>
      </c>
      <c r="I481" s="4" t="s">
        <v>299</v>
      </c>
      <c r="J481" s="4" t="s">
        <v>221</v>
      </c>
      <c r="K481" s="4" t="s">
        <v>239</v>
      </c>
      <c r="L481" s="4" t="s">
        <v>147</v>
      </c>
      <c r="M481" s="4">
        <v>944</v>
      </c>
      <c r="N481" s="4" t="s">
        <v>3</v>
      </c>
      <c r="O481" s="4" t="s">
        <v>326</v>
      </c>
      <c r="P481" s="4" t="s">
        <v>213</v>
      </c>
      <c r="Q481" s="4" t="s">
        <v>240</v>
      </c>
      <c r="R481" s="6">
        <v>9.34</v>
      </c>
      <c r="S481" s="6">
        <v>28.52</v>
      </c>
      <c r="T481" s="6">
        <v>-19.18</v>
      </c>
      <c r="U481" s="7">
        <v>21.949000000000002</v>
      </c>
      <c r="V481" s="7">
        <v>67.022000000000006</v>
      </c>
      <c r="W481" s="7">
        <v>-45.073</v>
      </c>
    </row>
    <row r="482" spans="1:23">
      <c r="A482" s="8" t="s">
        <v>242</v>
      </c>
      <c r="B482" s="4">
        <v>115</v>
      </c>
      <c r="C482" s="4" t="s">
        <v>36</v>
      </c>
      <c r="D482" s="4" t="s">
        <v>222</v>
      </c>
      <c r="E482" s="4" t="s">
        <v>238</v>
      </c>
      <c r="F482" s="5">
        <v>955</v>
      </c>
      <c r="G482" s="4" t="s">
        <v>146</v>
      </c>
      <c r="H482" s="4" t="s">
        <v>314</v>
      </c>
      <c r="I482" s="4" t="s">
        <v>299</v>
      </c>
      <c r="J482" s="4" t="s">
        <v>221</v>
      </c>
      <c r="K482" s="4" t="s">
        <v>239</v>
      </c>
      <c r="L482" s="4" t="s">
        <v>147</v>
      </c>
      <c r="M482" s="4">
        <v>15633</v>
      </c>
      <c r="N482" s="4" t="s">
        <v>11</v>
      </c>
      <c r="O482" s="4" t="s">
        <v>328</v>
      </c>
      <c r="P482" s="4" t="s">
        <v>213</v>
      </c>
      <c r="Q482" s="4" t="s">
        <v>241</v>
      </c>
      <c r="R482" s="6">
        <v>0.5</v>
      </c>
      <c r="S482" s="6">
        <v>0.56000000000000005</v>
      </c>
      <c r="T482" s="6">
        <v>-6.0000000000000102E-2</v>
      </c>
      <c r="U482" s="7">
        <v>1.175</v>
      </c>
      <c r="V482" s="7">
        <v>1.3160000000000001</v>
      </c>
      <c r="W482" s="7">
        <v>-0.14099999999999999</v>
      </c>
    </row>
    <row r="483" spans="1:23">
      <c r="A483" s="8" t="s">
        <v>242</v>
      </c>
      <c r="B483" s="4">
        <v>127</v>
      </c>
      <c r="C483" s="4" t="s">
        <v>91</v>
      </c>
      <c r="D483" s="4" t="s">
        <v>222</v>
      </c>
      <c r="E483" s="4" t="s">
        <v>238</v>
      </c>
      <c r="F483" s="5">
        <v>955</v>
      </c>
      <c r="G483" s="4" t="s">
        <v>146</v>
      </c>
      <c r="H483" s="4" t="s">
        <v>314</v>
      </c>
      <c r="I483" s="4" t="s">
        <v>299</v>
      </c>
      <c r="J483" s="4" t="s">
        <v>221</v>
      </c>
      <c r="K483" s="4" t="s">
        <v>239</v>
      </c>
      <c r="L483" s="4" t="s">
        <v>147</v>
      </c>
      <c r="M483" s="4">
        <v>942</v>
      </c>
      <c r="N483" s="4" t="s">
        <v>148</v>
      </c>
      <c r="O483" s="4" t="s">
        <v>429</v>
      </c>
      <c r="P483" s="4" t="s">
        <v>213</v>
      </c>
      <c r="Q483" s="4" t="s">
        <v>240</v>
      </c>
      <c r="R483" s="6">
        <v>9.8699999999999992</v>
      </c>
      <c r="S483" s="6">
        <v>9.8699999999999992</v>
      </c>
      <c r="T483" s="6">
        <v>0</v>
      </c>
      <c r="U483" s="7">
        <v>23.194500000000001</v>
      </c>
      <c r="V483" s="7">
        <v>23.194500000000001</v>
      </c>
      <c r="W483" s="7">
        <v>0</v>
      </c>
    </row>
    <row r="484" spans="1:23">
      <c r="A484" s="8" t="s">
        <v>242</v>
      </c>
      <c r="B484" s="4">
        <v>127</v>
      </c>
      <c r="C484" s="4" t="s">
        <v>91</v>
      </c>
      <c r="D484" s="4" t="s">
        <v>222</v>
      </c>
      <c r="E484" s="4" t="s">
        <v>238</v>
      </c>
      <c r="F484" s="5">
        <v>955</v>
      </c>
      <c r="G484" s="4" t="s">
        <v>146</v>
      </c>
      <c r="H484" s="4" t="s">
        <v>314</v>
      </c>
      <c r="I484" s="4" t="s">
        <v>299</v>
      </c>
      <c r="J484" s="4" t="s">
        <v>221</v>
      </c>
      <c r="K484" s="4" t="s">
        <v>239</v>
      </c>
      <c r="L484" s="4" t="s">
        <v>147</v>
      </c>
      <c r="M484" s="4">
        <v>943</v>
      </c>
      <c r="N484" s="4" t="s">
        <v>149</v>
      </c>
      <c r="O484" s="4" t="s">
        <v>430</v>
      </c>
      <c r="P484" s="4" t="s">
        <v>213</v>
      </c>
      <c r="Q484" s="4" t="s">
        <v>240</v>
      </c>
      <c r="R484" s="6">
        <v>0.44</v>
      </c>
      <c r="S484" s="6">
        <v>0.44</v>
      </c>
      <c r="T484" s="6">
        <v>0</v>
      </c>
      <c r="U484" s="7">
        <v>1.034</v>
      </c>
      <c r="V484" s="7">
        <v>1.034</v>
      </c>
      <c r="W484" s="7">
        <v>0</v>
      </c>
    </row>
    <row r="485" spans="1:23">
      <c r="A485" s="8" t="s">
        <v>242</v>
      </c>
      <c r="B485" s="4">
        <v>127</v>
      </c>
      <c r="C485" s="4" t="s">
        <v>91</v>
      </c>
      <c r="D485" s="4" t="s">
        <v>222</v>
      </c>
      <c r="E485" s="4" t="s">
        <v>238</v>
      </c>
      <c r="F485" s="5">
        <v>955</v>
      </c>
      <c r="G485" s="4" t="s">
        <v>146</v>
      </c>
      <c r="H485" s="4" t="s">
        <v>314</v>
      </c>
      <c r="I485" s="4" t="s">
        <v>299</v>
      </c>
      <c r="J485" s="4" t="s">
        <v>221</v>
      </c>
      <c r="K485" s="4" t="s">
        <v>239</v>
      </c>
      <c r="L485" s="4" t="s">
        <v>147</v>
      </c>
      <c r="M485" s="4">
        <v>944</v>
      </c>
      <c r="N485" s="4" t="s">
        <v>3</v>
      </c>
      <c r="O485" s="4" t="s">
        <v>326</v>
      </c>
      <c r="P485" s="4" t="s">
        <v>213</v>
      </c>
      <c r="Q485" s="4" t="s">
        <v>240</v>
      </c>
      <c r="R485" s="6">
        <v>4.5</v>
      </c>
      <c r="S485" s="6">
        <v>7.19</v>
      </c>
      <c r="T485" s="6">
        <v>-2.69</v>
      </c>
      <c r="U485" s="7">
        <v>10.574999999999999</v>
      </c>
      <c r="V485" s="7">
        <v>16.8965</v>
      </c>
      <c r="W485" s="7">
        <v>-6.3215000000000003</v>
      </c>
    </row>
    <row r="486" spans="1:23">
      <c r="A486" s="8" t="s">
        <v>242</v>
      </c>
      <c r="B486" s="4">
        <v>291</v>
      </c>
      <c r="C486" s="4" t="s">
        <v>183</v>
      </c>
      <c r="D486" s="4" t="s">
        <v>222</v>
      </c>
      <c r="E486" s="4" t="s">
        <v>238</v>
      </c>
      <c r="F486" s="5">
        <v>955</v>
      </c>
      <c r="G486" s="4" t="s">
        <v>146</v>
      </c>
      <c r="H486" s="4" t="s">
        <v>314</v>
      </c>
      <c r="I486" s="4" t="s">
        <v>299</v>
      </c>
      <c r="J486" s="4" t="s">
        <v>221</v>
      </c>
      <c r="K486" s="4" t="s">
        <v>239</v>
      </c>
      <c r="L486" s="4" t="s">
        <v>147</v>
      </c>
      <c r="M486" s="4">
        <v>944</v>
      </c>
      <c r="N486" s="4" t="s">
        <v>3</v>
      </c>
      <c r="O486" s="4" t="s">
        <v>326</v>
      </c>
      <c r="P486" s="4" t="s">
        <v>213</v>
      </c>
      <c r="Q486" s="4" t="s">
        <v>240</v>
      </c>
      <c r="R486" s="6">
        <v>0.18</v>
      </c>
      <c r="S486" s="6">
        <v>0</v>
      </c>
      <c r="T486" s="6">
        <v>0.18</v>
      </c>
      <c r="U486" s="7">
        <v>0.42299999999999999</v>
      </c>
      <c r="V486" s="7">
        <v>0</v>
      </c>
      <c r="W486" s="7">
        <v>0.42299999999999999</v>
      </c>
    </row>
    <row r="487" spans="1:23">
      <c r="A487" s="8" t="s">
        <v>242</v>
      </c>
      <c r="B487" s="4">
        <v>300</v>
      </c>
      <c r="C487" s="4" t="s">
        <v>24</v>
      </c>
      <c r="D487" s="4" t="s">
        <v>222</v>
      </c>
      <c r="E487" s="4" t="s">
        <v>238</v>
      </c>
      <c r="F487" s="5">
        <v>955</v>
      </c>
      <c r="G487" s="4" t="s">
        <v>146</v>
      </c>
      <c r="H487" s="4" t="s">
        <v>314</v>
      </c>
      <c r="I487" s="4" t="s">
        <v>299</v>
      </c>
      <c r="J487" s="4" t="s">
        <v>221</v>
      </c>
      <c r="K487" s="4" t="s">
        <v>239</v>
      </c>
      <c r="L487" s="4" t="s">
        <v>147</v>
      </c>
      <c r="M487" s="4">
        <v>942</v>
      </c>
      <c r="N487" s="4" t="s">
        <v>148</v>
      </c>
      <c r="O487" s="4" t="s">
        <v>429</v>
      </c>
      <c r="P487" s="4" t="s">
        <v>213</v>
      </c>
      <c r="Q487" s="4" t="s">
        <v>240</v>
      </c>
      <c r="R487" s="6">
        <v>4.1500000000000004</v>
      </c>
      <c r="S487" s="6">
        <v>4.1500000000000004</v>
      </c>
      <c r="T487" s="6">
        <v>0</v>
      </c>
      <c r="U487" s="7">
        <v>9.7524999999999995</v>
      </c>
      <c r="V487" s="7">
        <v>9.7524999999999995</v>
      </c>
      <c r="W487" s="7">
        <v>0</v>
      </c>
    </row>
    <row r="488" spans="1:23">
      <c r="A488" s="8" t="s">
        <v>242</v>
      </c>
      <c r="B488" s="4">
        <v>300</v>
      </c>
      <c r="C488" s="4" t="s">
        <v>24</v>
      </c>
      <c r="D488" s="4" t="s">
        <v>222</v>
      </c>
      <c r="E488" s="4" t="s">
        <v>238</v>
      </c>
      <c r="F488" s="5">
        <v>955</v>
      </c>
      <c r="G488" s="4" t="s">
        <v>146</v>
      </c>
      <c r="H488" s="4" t="s">
        <v>314</v>
      </c>
      <c r="I488" s="4" t="s">
        <v>299</v>
      </c>
      <c r="J488" s="4" t="s">
        <v>221</v>
      </c>
      <c r="K488" s="4" t="s">
        <v>239</v>
      </c>
      <c r="L488" s="4" t="s">
        <v>147</v>
      </c>
      <c r="M488" s="4">
        <v>943</v>
      </c>
      <c r="N488" s="4" t="s">
        <v>149</v>
      </c>
      <c r="O488" s="4" t="s">
        <v>430</v>
      </c>
      <c r="P488" s="4" t="s">
        <v>213</v>
      </c>
      <c r="Q488" s="4" t="s">
        <v>240</v>
      </c>
      <c r="R488" s="6">
        <v>2.92</v>
      </c>
      <c r="S488" s="6">
        <v>2.92</v>
      </c>
      <c r="T488" s="6">
        <v>0</v>
      </c>
      <c r="U488" s="7">
        <v>6.8620000000000001</v>
      </c>
      <c r="V488" s="7">
        <v>6.8620000000000001</v>
      </c>
      <c r="W488" s="7">
        <v>0</v>
      </c>
    </row>
    <row r="489" spans="1:23">
      <c r="A489" s="8" t="s">
        <v>242</v>
      </c>
      <c r="B489" s="4">
        <v>300</v>
      </c>
      <c r="C489" s="4" t="s">
        <v>24</v>
      </c>
      <c r="D489" s="4" t="s">
        <v>222</v>
      </c>
      <c r="E489" s="4" t="s">
        <v>238</v>
      </c>
      <c r="F489" s="5">
        <v>955</v>
      </c>
      <c r="G489" s="4" t="s">
        <v>146</v>
      </c>
      <c r="H489" s="4" t="s">
        <v>314</v>
      </c>
      <c r="I489" s="4" t="s">
        <v>299</v>
      </c>
      <c r="J489" s="4" t="s">
        <v>221</v>
      </c>
      <c r="K489" s="4" t="s">
        <v>239</v>
      </c>
      <c r="L489" s="4" t="s">
        <v>147</v>
      </c>
      <c r="M489" s="4">
        <v>944</v>
      </c>
      <c r="N489" s="4" t="s">
        <v>3</v>
      </c>
      <c r="O489" s="4" t="s">
        <v>326</v>
      </c>
      <c r="P489" s="4" t="s">
        <v>213</v>
      </c>
      <c r="Q489" s="4" t="s">
        <v>240</v>
      </c>
      <c r="R489" s="6">
        <v>1.33</v>
      </c>
      <c r="S489" s="6">
        <v>3.51</v>
      </c>
      <c r="T489" s="6">
        <v>-2.1800000000000002</v>
      </c>
      <c r="U489" s="7">
        <v>3.1255000000000002</v>
      </c>
      <c r="V489" s="7">
        <v>8.2484999999999999</v>
      </c>
      <c r="W489" s="7">
        <v>-5.1230000000000002</v>
      </c>
    </row>
    <row r="490" spans="1:23">
      <c r="A490" s="8" t="s">
        <v>242</v>
      </c>
      <c r="B490" s="4">
        <v>459</v>
      </c>
      <c r="C490" s="4" t="s">
        <v>184</v>
      </c>
      <c r="D490" s="4" t="s">
        <v>222</v>
      </c>
      <c r="E490" s="4" t="s">
        <v>238</v>
      </c>
      <c r="F490" s="5">
        <v>955</v>
      </c>
      <c r="G490" s="4" t="s">
        <v>146</v>
      </c>
      <c r="H490" s="4" t="s">
        <v>314</v>
      </c>
      <c r="I490" s="4" t="s">
        <v>299</v>
      </c>
      <c r="J490" s="4" t="s">
        <v>221</v>
      </c>
      <c r="K490" s="4" t="s">
        <v>239</v>
      </c>
      <c r="L490" s="4" t="s">
        <v>147</v>
      </c>
      <c r="M490" s="4">
        <v>943</v>
      </c>
      <c r="N490" s="4" t="s">
        <v>149</v>
      </c>
      <c r="O490" s="4" t="s">
        <v>430</v>
      </c>
      <c r="P490" s="4" t="s">
        <v>213</v>
      </c>
      <c r="Q490" s="4" t="s">
        <v>240</v>
      </c>
      <c r="R490" s="6">
        <v>22.62</v>
      </c>
      <c r="S490" s="6">
        <v>22.62</v>
      </c>
      <c r="T490" s="6">
        <v>0</v>
      </c>
      <c r="U490" s="7">
        <v>53.156999999999996</v>
      </c>
      <c r="V490" s="7">
        <v>53.156999999999996</v>
      </c>
      <c r="W490" s="7">
        <v>0</v>
      </c>
    </row>
    <row r="491" spans="1:23">
      <c r="A491" s="8" t="s">
        <v>242</v>
      </c>
      <c r="B491" s="4">
        <v>501</v>
      </c>
      <c r="C491" s="4" t="s">
        <v>25</v>
      </c>
      <c r="D491" s="4" t="s">
        <v>219</v>
      </c>
      <c r="E491" s="4" t="s">
        <v>239</v>
      </c>
      <c r="F491" s="5">
        <v>955</v>
      </c>
      <c r="G491" s="4" t="s">
        <v>146</v>
      </c>
      <c r="H491" s="4" t="s">
        <v>314</v>
      </c>
      <c r="I491" s="4" t="s">
        <v>299</v>
      </c>
      <c r="J491" s="4" t="s">
        <v>221</v>
      </c>
      <c r="K491" s="4" t="s">
        <v>239</v>
      </c>
      <c r="L491" s="4" t="s">
        <v>147</v>
      </c>
      <c r="M491" s="4">
        <v>75</v>
      </c>
      <c r="N491" s="4" t="s">
        <v>185</v>
      </c>
      <c r="O491" s="4" t="s">
        <v>464</v>
      </c>
      <c r="P491" s="4" t="s">
        <v>214</v>
      </c>
      <c r="Q491" s="4" t="s">
        <v>241</v>
      </c>
      <c r="R491" s="6">
        <v>647.31700000000001</v>
      </c>
      <c r="S491" s="6">
        <v>700.27689999999996</v>
      </c>
      <c r="T491" s="6">
        <v>-52.959899999999898</v>
      </c>
      <c r="U491" s="7">
        <v>1521.1949500000001</v>
      </c>
      <c r="V491" s="7">
        <v>1645.650715</v>
      </c>
      <c r="W491" s="7">
        <v>-124.455765</v>
      </c>
    </row>
    <row r="492" spans="1:23">
      <c r="A492" s="8" t="s">
        <v>242</v>
      </c>
      <c r="B492" s="4">
        <v>501</v>
      </c>
      <c r="C492" s="4" t="s">
        <v>25</v>
      </c>
      <c r="D492" s="4" t="s">
        <v>219</v>
      </c>
      <c r="E492" s="4" t="s">
        <v>239</v>
      </c>
      <c r="F492" s="5">
        <v>955</v>
      </c>
      <c r="G492" s="4" t="s">
        <v>146</v>
      </c>
      <c r="H492" s="4" t="s">
        <v>314</v>
      </c>
      <c r="I492" s="4" t="s">
        <v>299</v>
      </c>
      <c r="J492" s="4" t="s">
        <v>221</v>
      </c>
      <c r="K492" s="4" t="s">
        <v>239</v>
      </c>
      <c r="L492" s="4" t="s">
        <v>147</v>
      </c>
      <c r="M492" s="4">
        <v>934</v>
      </c>
      <c r="N492" s="4" t="s">
        <v>115</v>
      </c>
      <c r="O492" s="4" t="s">
        <v>399</v>
      </c>
      <c r="P492" s="4" t="s">
        <v>214</v>
      </c>
      <c r="Q492" s="4" t="s">
        <v>241</v>
      </c>
      <c r="R492" s="6">
        <v>962.02539999999999</v>
      </c>
      <c r="S492" s="6">
        <v>962.02530000000002</v>
      </c>
      <c r="T492" s="6">
        <v>9.9999999974897906E-5</v>
      </c>
      <c r="U492" s="7">
        <v>2260.7596899999999</v>
      </c>
      <c r="V492" s="7">
        <v>2260.7594549999999</v>
      </c>
      <c r="W492" s="7">
        <v>2.3499999994100999E-4</v>
      </c>
    </row>
    <row r="493" spans="1:23">
      <c r="A493" s="8" t="s">
        <v>242</v>
      </c>
      <c r="B493" s="4">
        <v>501</v>
      </c>
      <c r="C493" s="4" t="s">
        <v>25</v>
      </c>
      <c r="D493" s="4" t="s">
        <v>219</v>
      </c>
      <c r="E493" s="4" t="s">
        <v>239</v>
      </c>
      <c r="F493" s="5">
        <v>955</v>
      </c>
      <c r="G493" s="4" t="s">
        <v>146</v>
      </c>
      <c r="H493" s="4" t="s">
        <v>314</v>
      </c>
      <c r="I493" s="4" t="s">
        <v>299</v>
      </c>
      <c r="J493" s="4" t="s">
        <v>221</v>
      </c>
      <c r="K493" s="4" t="s">
        <v>239</v>
      </c>
      <c r="L493" s="4" t="s">
        <v>147</v>
      </c>
      <c r="M493" s="4">
        <v>942</v>
      </c>
      <c r="N493" s="4" t="s">
        <v>148</v>
      </c>
      <c r="O493" s="4" t="s">
        <v>429</v>
      </c>
      <c r="P493" s="4" t="s">
        <v>213</v>
      </c>
      <c r="Q493" s="4" t="s">
        <v>240</v>
      </c>
      <c r="R493" s="6">
        <v>61.13</v>
      </c>
      <c r="S493" s="6">
        <v>61.13</v>
      </c>
      <c r="T493" s="6">
        <v>0</v>
      </c>
      <c r="U493" s="7">
        <v>143.65549999999999</v>
      </c>
      <c r="V493" s="7">
        <v>143.65549999999999</v>
      </c>
      <c r="W493" s="7">
        <v>0</v>
      </c>
    </row>
    <row r="494" spans="1:23">
      <c r="A494" s="8" t="s">
        <v>242</v>
      </c>
      <c r="B494" s="4">
        <v>501</v>
      </c>
      <c r="C494" s="4" t="s">
        <v>25</v>
      </c>
      <c r="D494" s="4" t="s">
        <v>219</v>
      </c>
      <c r="E494" s="4" t="s">
        <v>239</v>
      </c>
      <c r="F494" s="5">
        <v>955</v>
      </c>
      <c r="G494" s="4" t="s">
        <v>146</v>
      </c>
      <c r="H494" s="4" t="s">
        <v>314</v>
      </c>
      <c r="I494" s="4" t="s">
        <v>299</v>
      </c>
      <c r="J494" s="4" t="s">
        <v>221</v>
      </c>
      <c r="K494" s="4" t="s">
        <v>239</v>
      </c>
      <c r="L494" s="4" t="s">
        <v>147</v>
      </c>
      <c r="M494" s="4">
        <v>943</v>
      </c>
      <c r="N494" s="4" t="s">
        <v>149</v>
      </c>
      <c r="O494" s="4" t="s">
        <v>430</v>
      </c>
      <c r="P494" s="4" t="s">
        <v>213</v>
      </c>
      <c r="Q494" s="4" t="s">
        <v>240</v>
      </c>
      <c r="R494" s="6">
        <v>11.18</v>
      </c>
      <c r="S494" s="6">
        <v>11.18</v>
      </c>
      <c r="T494" s="6">
        <v>0</v>
      </c>
      <c r="U494" s="7">
        <v>26.273</v>
      </c>
      <c r="V494" s="7">
        <v>26.273</v>
      </c>
      <c r="W494" s="7">
        <v>0</v>
      </c>
    </row>
    <row r="495" spans="1:23">
      <c r="A495" s="8" t="s">
        <v>242</v>
      </c>
      <c r="B495" s="4">
        <v>501</v>
      </c>
      <c r="C495" s="4" t="s">
        <v>25</v>
      </c>
      <c r="D495" s="4" t="s">
        <v>219</v>
      </c>
      <c r="E495" s="4" t="s">
        <v>239</v>
      </c>
      <c r="F495" s="5">
        <v>955</v>
      </c>
      <c r="G495" s="4" t="s">
        <v>146</v>
      </c>
      <c r="H495" s="4" t="s">
        <v>314</v>
      </c>
      <c r="I495" s="4" t="s">
        <v>299</v>
      </c>
      <c r="J495" s="4" t="s">
        <v>221</v>
      </c>
      <c r="K495" s="4" t="s">
        <v>239</v>
      </c>
      <c r="L495" s="4" t="s">
        <v>147</v>
      </c>
      <c r="M495" s="4">
        <v>20356</v>
      </c>
      <c r="N495" s="4" t="s">
        <v>186</v>
      </c>
      <c r="O495" s="4" t="s">
        <v>465</v>
      </c>
      <c r="P495" s="4" t="s">
        <v>214</v>
      </c>
      <c r="Q495" s="4" t="s">
        <v>241</v>
      </c>
      <c r="R495" s="6">
        <v>892.20370000000003</v>
      </c>
      <c r="S495" s="6">
        <v>965.2</v>
      </c>
      <c r="T495" s="6">
        <v>-72.996300000000005</v>
      </c>
      <c r="U495" s="7">
        <v>2096.6786950000001</v>
      </c>
      <c r="V495" s="7">
        <v>2268.2199999999998</v>
      </c>
      <c r="W495" s="7">
        <v>-171.54130499999999</v>
      </c>
    </row>
    <row r="496" spans="1:23">
      <c r="A496" s="8" t="s">
        <v>242</v>
      </c>
      <c r="B496" s="4">
        <v>501</v>
      </c>
      <c r="C496" s="4" t="s">
        <v>25</v>
      </c>
      <c r="D496" s="4" t="s">
        <v>219</v>
      </c>
      <c r="E496" s="4" t="s">
        <v>239</v>
      </c>
      <c r="F496" s="5">
        <v>955</v>
      </c>
      <c r="G496" s="4" t="s">
        <v>146</v>
      </c>
      <c r="H496" s="4" t="s">
        <v>314</v>
      </c>
      <c r="I496" s="4" t="s">
        <v>299</v>
      </c>
      <c r="J496" s="4" t="s">
        <v>221</v>
      </c>
      <c r="K496" s="4" t="s">
        <v>239</v>
      </c>
      <c r="L496" s="4" t="s">
        <v>147</v>
      </c>
      <c r="M496" s="4">
        <v>76324</v>
      </c>
      <c r="N496" s="4" t="s">
        <v>187</v>
      </c>
      <c r="O496" s="4" t="s">
        <v>466</v>
      </c>
      <c r="P496" s="4" t="s">
        <v>214</v>
      </c>
      <c r="Q496" s="4" t="s">
        <v>241</v>
      </c>
      <c r="R496" s="6">
        <v>40.006</v>
      </c>
      <c r="S496" s="6">
        <v>43.279499999999999</v>
      </c>
      <c r="T496" s="6">
        <v>-3.2734999999999999</v>
      </c>
      <c r="U496" s="7">
        <v>94.014099999999999</v>
      </c>
      <c r="V496" s="7">
        <v>101.70682499999999</v>
      </c>
      <c r="W496" s="7">
        <v>-7.6927250000000003</v>
      </c>
    </row>
    <row r="497" spans="1:23">
      <c r="A497" s="8" t="s">
        <v>242</v>
      </c>
      <c r="B497" s="4">
        <v>501</v>
      </c>
      <c r="C497" s="4" t="s">
        <v>25</v>
      </c>
      <c r="D497" s="4" t="s">
        <v>219</v>
      </c>
      <c r="E497" s="4" t="s">
        <v>239</v>
      </c>
      <c r="F497" s="5">
        <v>955</v>
      </c>
      <c r="G497" s="4" t="s">
        <v>146</v>
      </c>
      <c r="H497" s="4" t="s">
        <v>314</v>
      </c>
      <c r="I497" s="4" t="s">
        <v>299</v>
      </c>
      <c r="J497" s="4" t="s">
        <v>221</v>
      </c>
      <c r="K497" s="4" t="s">
        <v>239</v>
      </c>
      <c r="L497" s="4" t="s">
        <v>147</v>
      </c>
      <c r="M497" s="4">
        <v>82628</v>
      </c>
      <c r="N497" s="4" t="s">
        <v>188</v>
      </c>
      <c r="O497" s="4" t="s">
        <v>467</v>
      </c>
      <c r="P497" s="4" t="s">
        <v>214</v>
      </c>
      <c r="Q497" s="4" t="s">
        <v>241</v>
      </c>
      <c r="R497" s="6">
        <v>8.7900000000000006E-2</v>
      </c>
      <c r="S497" s="6">
        <v>8.7900000000000006E-2</v>
      </c>
      <c r="T497" s="6">
        <v>0</v>
      </c>
      <c r="U497" s="7">
        <v>0.206565</v>
      </c>
      <c r="V497" s="7">
        <v>0.206565</v>
      </c>
      <c r="W497" s="7">
        <v>0</v>
      </c>
    </row>
    <row r="498" spans="1:23">
      <c r="A498" s="8" t="s">
        <v>242</v>
      </c>
      <c r="B498" s="4">
        <v>501</v>
      </c>
      <c r="C498" s="4" t="s">
        <v>25</v>
      </c>
      <c r="D498" s="4" t="s">
        <v>219</v>
      </c>
      <c r="E498" s="4" t="s">
        <v>239</v>
      </c>
      <c r="F498" s="5">
        <v>955</v>
      </c>
      <c r="G498" s="4" t="s">
        <v>146</v>
      </c>
      <c r="H498" s="4" t="s">
        <v>314</v>
      </c>
      <c r="I498" s="4" t="s">
        <v>299</v>
      </c>
      <c r="J498" s="4" t="s">
        <v>221</v>
      </c>
      <c r="K498" s="4" t="s">
        <v>239</v>
      </c>
      <c r="L498" s="4" t="s">
        <v>147</v>
      </c>
      <c r="M498" s="4">
        <v>89790</v>
      </c>
      <c r="N498" s="4" t="s">
        <v>187</v>
      </c>
      <c r="O498" s="4" t="s">
        <v>468</v>
      </c>
      <c r="P498" s="4" t="s">
        <v>214</v>
      </c>
      <c r="Q498" s="4" t="s">
        <v>241</v>
      </c>
      <c r="R498" s="6">
        <v>6.32</v>
      </c>
      <c r="S498" s="6">
        <v>6.8367000000000004</v>
      </c>
      <c r="T498" s="6">
        <v>-0.51670000000000005</v>
      </c>
      <c r="U498" s="7">
        <v>14.852</v>
      </c>
      <c r="V498" s="7">
        <v>16.066244999999999</v>
      </c>
      <c r="W498" s="7">
        <v>-1.214245</v>
      </c>
    </row>
    <row r="499" spans="1:23">
      <c r="A499" s="8" t="s">
        <v>242</v>
      </c>
      <c r="B499" s="4">
        <v>502</v>
      </c>
      <c r="C499" s="4" t="s">
        <v>26</v>
      </c>
      <c r="D499" s="4" t="s">
        <v>219</v>
      </c>
      <c r="E499" s="4" t="s">
        <v>238</v>
      </c>
      <c r="F499" s="5">
        <v>955</v>
      </c>
      <c r="G499" s="4" t="s">
        <v>146</v>
      </c>
      <c r="H499" s="4" t="s">
        <v>314</v>
      </c>
      <c r="I499" s="4" t="s">
        <v>299</v>
      </c>
      <c r="J499" s="4" t="s">
        <v>221</v>
      </c>
      <c r="K499" s="4" t="s">
        <v>239</v>
      </c>
      <c r="L499" s="4" t="s">
        <v>147</v>
      </c>
      <c r="M499" s="4">
        <v>942</v>
      </c>
      <c r="N499" s="4" t="s">
        <v>148</v>
      </c>
      <c r="O499" s="4" t="s">
        <v>429</v>
      </c>
      <c r="P499" s="4" t="s">
        <v>213</v>
      </c>
      <c r="Q499" s="4" t="s">
        <v>240</v>
      </c>
      <c r="R499" s="6">
        <v>1</v>
      </c>
      <c r="S499" s="6">
        <v>4.68</v>
      </c>
      <c r="T499" s="6">
        <v>-3.68</v>
      </c>
      <c r="U499" s="7">
        <v>2.35</v>
      </c>
      <c r="V499" s="7">
        <v>10.997999999999999</v>
      </c>
      <c r="W499" s="7">
        <v>-8.6479999999999997</v>
      </c>
    </row>
    <row r="500" spans="1:23">
      <c r="A500" s="8" t="s">
        <v>242</v>
      </c>
      <c r="B500" s="4">
        <v>502</v>
      </c>
      <c r="C500" s="4" t="s">
        <v>26</v>
      </c>
      <c r="D500" s="4" t="s">
        <v>219</v>
      </c>
      <c r="E500" s="4" t="s">
        <v>238</v>
      </c>
      <c r="F500" s="5">
        <v>955</v>
      </c>
      <c r="G500" s="4" t="s">
        <v>146</v>
      </c>
      <c r="H500" s="4" t="s">
        <v>314</v>
      </c>
      <c r="I500" s="4" t="s">
        <v>299</v>
      </c>
      <c r="J500" s="4" t="s">
        <v>221</v>
      </c>
      <c r="K500" s="4" t="s">
        <v>239</v>
      </c>
      <c r="L500" s="4" t="s">
        <v>147</v>
      </c>
      <c r="M500" s="4">
        <v>943</v>
      </c>
      <c r="N500" s="4" t="s">
        <v>149</v>
      </c>
      <c r="O500" s="4" t="s">
        <v>430</v>
      </c>
      <c r="P500" s="4" t="s">
        <v>213</v>
      </c>
      <c r="Q500" s="4" t="s">
        <v>240</v>
      </c>
      <c r="R500" s="6">
        <v>0.7</v>
      </c>
      <c r="S500" s="6">
        <v>4.1399999999999997</v>
      </c>
      <c r="T500" s="6">
        <v>-3.44</v>
      </c>
      <c r="U500" s="7">
        <v>1.645</v>
      </c>
      <c r="V500" s="7">
        <v>9.7289999999999992</v>
      </c>
      <c r="W500" s="7">
        <v>-8.0839999999999996</v>
      </c>
    </row>
    <row r="501" spans="1:23">
      <c r="A501" s="8" t="s">
        <v>242</v>
      </c>
      <c r="B501" s="4">
        <v>502</v>
      </c>
      <c r="C501" s="4" t="s">
        <v>26</v>
      </c>
      <c r="D501" s="4" t="s">
        <v>219</v>
      </c>
      <c r="E501" s="4" t="s">
        <v>238</v>
      </c>
      <c r="F501" s="5">
        <v>955</v>
      </c>
      <c r="G501" s="4" t="s">
        <v>146</v>
      </c>
      <c r="H501" s="4" t="s">
        <v>314</v>
      </c>
      <c r="I501" s="4" t="s">
        <v>299</v>
      </c>
      <c r="J501" s="4" t="s">
        <v>221</v>
      </c>
      <c r="K501" s="4" t="s">
        <v>239</v>
      </c>
      <c r="L501" s="4" t="s">
        <v>147</v>
      </c>
      <c r="M501" s="4">
        <v>83791</v>
      </c>
      <c r="N501" s="4" t="s">
        <v>27</v>
      </c>
      <c r="O501" s="4" t="s">
        <v>333</v>
      </c>
      <c r="P501" s="4" t="s">
        <v>214</v>
      </c>
      <c r="Q501" s="4" t="s">
        <v>241</v>
      </c>
      <c r="R501" s="6">
        <v>19</v>
      </c>
      <c r="S501" s="6">
        <v>40.947200000000002</v>
      </c>
      <c r="T501" s="6">
        <v>-21.947199999999999</v>
      </c>
      <c r="U501" s="7">
        <v>44.65</v>
      </c>
      <c r="V501" s="7">
        <v>96.225920000000002</v>
      </c>
      <c r="W501" s="7">
        <v>-51.575920000000004</v>
      </c>
    </row>
    <row r="502" spans="1:23">
      <c r="A502" s="8" t="s">
        <v>242</v>
      </c>
      <c r="B502" s="4">
        <v>797</v>
      </c>
      <c r="C502" s="4" t="s">
        <v>92</v>
      </c>
      <c r="D502" s="4" t="s">
        <v>222</v>
      </c>
      <c r="E502" s="4" t="s">
        <v>238</v>
      </c>
      <c r="F502" s="5">
        <v>955</v>
      </c>
      <c r="G502" s="4" t="s">
        <v>146</v>
      </c>
      <c r="H502" s="4" t="s">
        <v>314</v>
      </c>
      <c r="I502" s="4" t="s">
        <v>299</v>
      </c>
      <c r="J502" s="4" t="s">
        <v>221</v>
      </c>
      <c r="K502" s="4" t="s">
        <v>239</v>
      </c>
      <c r="L502" s="4" t="s">
        <v>147</v>
      </c>
      <c r="M502" s="4">
        <v>942</v>
      </c>
      <c r="N502" s="4" t="s">
        <v>148</v>
      </c>
      <c r="O502" s="4" t="s">
        <v>429</v>
      </c>
      <c r="P502" s="4" t="s">
        <v>213</v>
      </c>
      <c r="Q502" s="4" t="s">
        <v>240</v>
      </c>
      <c r="R502" s="6">
        <v>20</v>
      </c>
      <c r="S502" s="6">
        <v>15.63</v>
      </c>
      <c r="T502" s="6">
        <v>4.37</v>
      </c>
      <c r="U502" s="7">
        <v>47</v>
      </c>
      <c r="V502" s="7">
        <v>36.730499999999999</v>
      </c>
      <c r="W502" s="7">
        <v>10.269500000000001</v>
      </c>
    </row>
    <row r="503" spans="1:23">
      <c r="A503" s="8" t="s">
        <v>242</v>
      </c>
      <c r="B503" s="4">
        <v>797</v>
      </c>
      <c r="C503" s="4" t="s">
        <v>92</v>
      </c>
      <c r="D503" s="4" t="s">
        <v>222</v>
      </c>
      <c r="E503" s="4" t="s">
        <v>238</v>
      </c>
      <c r="F503" s="5">
        <v>955</v>
      </c>
      <c r="G503" s="4" t="s">
        <v>146</v>
      </c>
      <c r="H503" s="4" t="s">
        <v>314</v>
      </c>
      <c r="I503" s="4" t="s">
        <v>299</v>
      </c>
      <c r="J503" s="4" t="s">
        <v>221</v>
      </c>
      <c r="K503" s="4" t="s">
        <v>239</v>
      </c>
      <c r="L503" s="4" t="s">
        <v>147</v>
      </c>
      <c r="M503" s="4">
        <v>943</v>
      </c>
      <c r="N503" s="4" t="s">
        <v>149</v>
      </c>
      <c r="O503" s="4" t="s">
        <v>430</v>
      </c>
      <c r="P503" s="4" t="s">
        <v>213</v>
      </c>
      <c r="Q503" s="4" t="s">
        <v>240</v>
      </c>
      <c r="R503" s="6">
        <v>16.12</v>
      </c>
      <c r="S503" s="6">
        <v>15.08</v>
      </c>
      <c r="T503" s="6">
        <v>1.04</v>
      </c>
      <c r="U503" s="7">
        <v>37.881999999999998</v>
      </c>
      <c r="V503" s="7">
        <v>35.438000000000002</v>
      </c>
      <c r="W503" s="7">
        <v>2.444</v>
      </c>
    </row>
    <row r="504" spans="1:23">
      <c r="A504" s="8" t="s">
        <v>242</v>
      </c>
      <c r="B504" s="4">
        <v>2</v>
      </c>
      <c r="C504" s="4" t="s">
        <v>2</v>
      </c>
      <c r="D504" s="4" t="s">
        <v>219</v>
      </c>
      <c r="E504" s="4" t="s">
        <v>238</v>
      </c>
      <c r="F504" s="5">
        <v>958</v>
      </c>
      <c r="G504" s="4" t="s">
        <v>189</v>
      </c>
      <c r="H504" s="4" t="s">
        <v>315</v>
      </c>
      <c r="I504" s="4" t="s">
        <v>300</v>
      </c>
      <c r="J504" s="4" t="s">
        <v>220</v>
      </c>
      <c r="K504" s="4" t="s">
        <v>239</v>
      </c>
      <c r="L504" s="4" t="s">
        <v>1</v>
      </c>
      <c r="M504" s="4">
        <v>944</v>
      </c>
      <c r="N504" s="4" t="s">
        <v>3</v>
      </c>
      <c r="O504" s="4" t="s">
        <v>326</v>
      </c>
      <c r="P504" s="4" t="s">
        <v>213</v>
      </c>
      <c r="Q504" s="4" t="s">
        <v>240</v>
      </c>
      <c r="R504" s="6">
        <v>6.1</v>
      </c>
      <c r="S504" s="6">
        <v>6.1</v>
      </c>
      <c r="T504" s="6">
        <v>0</v>
      </c>
      <c r="U504" s="7">
        <v>3.8966394601503</v>
      </c>
      <c r="V504" s="7">
        <v>3.8966394601503</v>
      </c>
      <c r="W504" s="7">
        <v>0</v>
      </c>
    </row>
    <row r="505" spans="1:23">
      <c r="A505" s="8" t="s">
        <v>242</v>
      </c>
      <c r="B505" s="4">
        <v>16</v>
      </c>
      <c r="C505" s="4" t="s">
        <v>4</v>
      </c>
      <c r="D505" s="4" t="s">
        <v>219</v>
      </c>
      <c r="E505" s="4" t="s">
        <v>239</v>
      </c>
      <c r="F505" s="5">
        <v>958</v>
      </c>
      <c r="G505" s="4" t="s">
        <v>189</v>
      </c>
      <c r="H505" s="4" t="s">
        <v>315</v>
      </c>
      <c r="I505" s="4" t="s">
        <v>300</v>
      </c>
      <c r="J505" s="4" t="s">
        <v>220</v>
      </c>
      <c r="K505" s="4" t="s">
        <v>239</v>
      </c>
      <c r="L505" s="4" t="s">
        <v>1</v>
      </c>
      <c r="M505" s="4">
        <v>944</v>
      </c>
      <c r="N505" s="4" t="s">
        <v>3</v>
      </c>
      <c r="O505" s="4" t="s">
        <v>326</v>
      </c>
      <c r="P505" s="4" t="s">
        <v>213</v>
      </c>
      <c r="Q505" s="4" t="s">
        <v>240</v>
      </c>
      <c r="R505" s="6">
        <v>111.10299999999999</v>
      </c>
      <c r="S505" s="6">
        <v>48.6</v>
      </c>
      <c r="T505" s="6">
        <v>62.503</v>
      </c>
      <c r="U505" s="7">
        <v>70.971858023127695</v>
      </c>
      <c r="V505" s="7">
        <v>31.045357010377799</v>
      </c>
      <c r="W505" s="7">
        <v>39.926501012749902</v>
      </c>
    </row>
    <row r="506" spans="1:23">
      <c r="A506" s="8" t="s">
        <v>242</v>
      </c>
      <c r="B506" s="4">
        <v>17</v>
      </c>
      <c r="C506" s="4" t="s">
        <v>5</v>
      </c>
      <c r="D506" s="4" t="s">
        <v>219</v>
      </c>
      <c r="E506" s="4" t="s">
        <v>238</v>
      </c>
      <c r="F506" s="5">
        <v>958</v>
      </c>
      <c r="G506" s="4" t="s">
        <v>189</v>
      </c>
      <c r="H506" s="4" t="s">
        <v>315</v>
      </c>
      <c r="I506" s="4" t="s">
        <v>300</v>
      </c>
      <c r="J506" s="4" t="s">
        <v>220</v>
      </c>
      <c r="K506" s="4" t="s">
        <v>239</v>
      </c>
      <c r="L506" s="4" t="s">
        <v>1</v>
      </c>
      <c r="M506" s="4">
        <v>944</v>
      </c>
      <c r="N506" s="4" t="s">
        <v>3</v>
      </c>
      <c r="O506" s="4" t="s">
        <v>326</v>
      </c>
      <c r="P506" s="4" t="s">
        <v>213</v>
      </c>
      <c r="Q506" s="4" t="s">
        <v>240</v>
      </c>
      <c r="R506" s="6">
        <v>9.6</v>
      </c>
      <c r="S506" s="6">
        <v>9.6300000000000008</v>
      </c>
      <c r="T506" s="6">
        <v>-3.0000000000001099E-2</v>
      </c>
      <c r="U506" s="7">
        <v>6.1324161995808</v>
      </c>
      <c r="V506" s="7">
        <v>6.1515800002044898</v>
      </c>
      <c r="W506" s="7">
        <v>-1.9163800623690701E-2</v>
      </c>
    </row>
    <row r="507" spans="1:23">
      <c r="A507" s="8" t="s">
        <v>242</v>
      </c>
      <c r="B507" s="4">
        <v>21</v>
      </c>
      <c r="C507" s="4" t="s">
        <v>29</v>
      </c>
      <c r="D507" s="4" t="s">
        <v>222</v>
      </c>
      <c r="E507" s="4" t="s">
        <v>238</v>
      </c>
      <c r="F507" s="5">
        <v>958</v>
      </c>
      <c r="G507" s="4" t="s">
        <v>189</v>
      </c>
      <c r="H507" s="4" t="s">
        <v>315</v>
      </c>
      <c r="I507" s="4" t="s">
        <v>300</v>
      </c>
      <c r="J507" s="4" t="s">
        <v>220</v>
      </c>
      <c r="K507" s="4" t="s">
        <v>239</v>
      </c>
      <c r="L507" s="4" t="s">
        <v>1</v>
      </c>
      <c r="M507" s="4">
        <v>944</v>
      </c>
      <c r="N507" s="4" t="s">
        <v>3</v>
      </c>
      <c r="O507" s="4" t="s">
        <v>326</v>
      </c>
      <c r="P507" s="4" t="s">
        <v>213</v>
      </c>
      <c r="Q507" s="4" t="s">
        <v>240</v>
      </c>
      <c r="R507" s="6">
        <v>92.494</v>
      </c>
      <c r="S507" s="6">
        <v>97</v>
      </c>
      <c r="T507" s="6">
        <v>-4.5060000000000002</v>
      </c>
      <c r="U507" s="7">
        <v>59.084552496252797</v>
      </c>
      <c r="V507" s="7">
        <v>61.962955349931001</v>
      </c>
      <c r="W507" s="7">
        <v>-2.87840285367824</v>
      </c>
    </row>
    <row r="508" spans="1:23">
      <c r="A508" s="8" t="s">
        <v>242</v>
      </c>
      <c r="B508" s="4">
        <v>22</v>
      </c>
      <c r="C508" s="4" t="s">
        <v>30</v>
      </c>
      <c r="D508" s="4" t="s">
        <v>222</v>
      </c>
      <c r="E508" s="4" t="s">
        <v>238</v>
      </c>
      <c r="F508" s="5">
        <v>958</v>
      </c>
      <c r="G508" s="4" t="s">
        <v>189</v>
      </c>
      <c r="H508" s="4" t="s">
        <v>315</v>
      </c>
      <c r="I508" s="4" t="s">
        <v>300</v>
      </c>
      <c r="J508" s="4" t="s">
        <v>220</v>
      </c>
      <c r="K508" s="4" t="s">
        <v>239</v>
      </c>
      <c r="L508" s="4" t="s">
        <v>1</v>
      </c>
      <c r="M508" s="4">
        <v>944</v>
      </c>
      <c r="N508" s="4" t="s">
        <v>3</v>
      </c>
      <c r="O508" s="4" t="s">
        <v>326</v>
      </c>
      <c r="P508" s="4" t="s">
        <v>213</v>
      </c>
      <c r="Q508" s="4" t="s">
        <v>240</v>
      </c>
      <c r="R508" s="6">
        <v>72.03</v>
      </c>
      <c r="S508" s="6">
        <v>72.03</v>
      </c>
      <c r="T508" s="6">
        <v>0</v>
      </c>
      <c r="U508" s="7">
        <v>46.0122852974797</v>
      </c>
      <c r="V508" s="7">
        <v>46.0122852974797</v>
      </c>
      <c r="W508" s="7">
        <v>0</v>
      </c>
    </row>
    <row r="509" spans="1:23">
      <c r="A509" s="8" t="s">
        <v>242</v>
      </c>
      <c r="B509" s="4">
        <v>23</v>
      </c>
      <c r="C509" s="4" t="s">
        <v>8</v>
      </c>
      <c r="D509" s="4" t="s">
        <v>219</v>
      </c>
      <c r="E509" s="4" t="s">
        <v>239</v>
      </c>
      <c r="F509" s="5">
        <v>958</v>
      </c>
      <c r="G509" s="4" t="s">
        <v>189</v>
      </c>
      <c r="H509" s="4" t="s">
        <v>315</v>
      </c>
      <c r="I509" s="4" t="s">
        <v>300</v>
      </c>
      <c r="J509" s="4" t="s">
        <v>220</v>
      </c>
      <c r="K509" s="4" t="s">
        <v>239</v>
      </c>
      <c r="L509" s="4" t="s">
        <v>1</v>
      </c>
      <c r="M509" s="4">
        <v>944</v>
      </c>
      <c r="N509" s="4" t="s">
        <v>3</v>
      </c>
      <c r="O509" s="4" t="s">
        <v>326</v>
      </c>
      <c r="P509" s="4" t="s">
        <v>213</v>
      </c>
      <c r="Q509" s="4" t="s">
        <v>240</v>
      </c>
      <c r="R509" s="6">
        <v>18</v>
      </c>
      <c r="S509" s="6">
        <v>18</v>
      </c>
      <c r="T509" s="6">
        <v>0</v>
      </c>
      <c r="U509" s="7">
        <v>11.498280374214</v>
      </c>
      <c r="V509" s="7">
        <v>11.498280374214</v>
      </c>
      <c r="W509" s="7">
        <v>0</v>
      </c>
    </row>
    <row r="510" spans="1:23">
      <c r="A510" s="8" t="s">
        <v>242</v>
      </c>
      <c r="B510" s="4">
        <v>24</v>
      </c>
      <c r="C510" s="4" t="s">
        <v>82</v>
      </c>
      <c r="D510" s="4" t="s">
        <v>222</v>
      </c>
      <c r="E510" s="4" t="s">
        <v>238</v>
      </c>
      <c r="F510" s="5">
        <v>958</v>
      </c>
      <c r="G510" s="4" t="s">
        <v>189</v>
      </c>
      <c r="H510" s="4" t="s">
        <v>315</v>
      </c>
      <c r="I510" s="4" t="s">
        <v>300</v>
      </c>
      <c r="J510" s="4" t="s">
        <v>220</v>
      </c>
      <c r="K510" s="4" t="s">
        <v>239</v>
      </c>
      <c r="L510" s="4" t="s">
        <v>1</v>
      </c>
      <c r="M510" s="4">
        <v>944</v>
      </c>
      <c r="N510" s="4" t="s">
        <v>3</v>
      </c>
      <c r="O510" s="4" t="s">
        <v>326</v>
      </c>
      <c r="P510" s="4" t="s">
        <v>213</v>
      </c>
      <c r="Q510" s="4" t="s">
        <v>240</v>
      </c>
      <c r="R510" s="6">
        <v>2.4300000000000002</v>
      </c>
      <c r="S510" s="6">
        <v>2.4300000000000002</v>
      </c>
      <c r="T510" s="6">
        <v>0</v>
      </c>
      <c r="U510" s="7">
        <v>1.55226785051889</v>
      </c>
      <c r="V510" s="7">
        <v>1.55226785051889</v>
      </c>
      <c r="W510" s="7">
        <v>0</v>
      </c>
    </row>
    <row r="511" spans="1:23">
      <c r="A511" s="8" t="s">
        <v>242</v>
      </c>
      <c r="B511" s="4">
        <v>34</v>
      </c>
      <c r="C511" s="4" t="s">
        <v>51</v>
      </c>
      <c r="D511" s="4" t="s">
        <v>222</v>
      </c>
      <c r="E511" s="4" t="s">
        <v>238</v>
      </c>
      <c r="F511" s="5">
        <v>958</v>
      </c>
      <c r="G511" s="4" t="s">
        <v>189</v>
      </c>
      <c r="H511" s="4" t="s">
        <v>315</v>
      </c>
      <c r="I511" s="4" t="s">
        <v>300</v>
      </c>
      <c r="J511" s="4" t="s">
        <v>220</v>
      </c>
      <c r="K511" s="4" t="s">
        <v>239</v>
      </c>
      <c r="L511" s="4" t="s">
        <v>1</v>
      </c>
      <c r="M511" s="4">
        <v>944</v>
      </c>
      <c r="N511" s="4" t="s">
        <v>3</v>
      </c>
      <c r="O511" s="4" t="s">
        <v>326</v>
      </c>
      <c r="P511" s="4" t="s">
        <v>213</v>
      </c>
      <c r="Q511" s="4" t="s">
        <v>240</v>
      </c>
      <c r="R511" s="6">
        <v>2.4300000000000002</v>
      </c>
      <c r="S511" s="6">
        <v>2.4300000000000002</v>
      </c>
      <c r="T511" s="6">
        <v>0</v>
      </c>
      <c r="U511" s="7">
        <v>1.55226785051889</v>
      </c>
      <c r="V511" s="7">
        <v>1.55226785051889</v>
      </c>
      <c r="W511" s="7">
        <v>0</v>
      </c>
    </row>
    <row r="512" spans="1:23">
      <c r="A512" s="8" t="s">
        <v>242</v>
      </c>
      <c r="B512" s="4">
        <v>35</v>
      </c>
      <c r="C512" s="4" t="s">
        <v>85</v>
      </c>
      <c r="D512" s="4" t="s">
        <v>222</v>
      </c>
      <c r="E512" s="4" t="s">
        <v>238</v>
      </c>
      <c r="F512" s="5">
        <v>958</v>
      </c>
      <c r="G512" s="4" t="s">
        <v>189</v>
      </c>
      <c r="H512" s="4" t="s">
        <v>315</v>
      </c>
      <c r="I512" s="4" t="s">
        <v>300</v>
      </c>
      <c r="J512" s="4" t="s">
        <v>220</v>
      </c>
      <c r="K512" s="4" t="s">
        <v>239</v>
      </c>
      <c r="L512" s="4" t="s">
        <v>1</v>
      </c>
      <c r="M512" s="4">
        <v>944</v>
      </c>
      <c r="N512" s="4" t="s">
        <v>3</v>
      </c>
      <c r="O512" s="4" t="s">
        <v>326</v>
      </c>
      <c r="P512" s="4" t="s">
        <v>213</v>
      </c>
      <c r="Q512" s="4" t="s">
        <v>240</v>
      </c>
      <c r="R512" s="6">
        <v>4.05</v>
      </c>
      <c r="S512" s="6">
        <v>4.05</v>
      </c>
      <c r="T512" s="6">
        <v>0</v>
      </c>
      <c r="U512" s="7">
        <v>2.5871130841981498</v>
      </c>
      <c r="V512" s="7">
        <v>2.5871130841981498</v>
      </c>
      <c r="W512" s="7">
        <v>0</v>
      </c>
    </row>
    <row r="513" spans="1:23">
      <c r="A513" s="8" t="s">
        <v>242</v>
      </c>
      <c r="B513" s="4">
        <v>45</v>
      </c>
      <c r="C513" s="4" t="s">
        <v>10</v>
      </c>
      <c r="D513" s="4" t="s">
        <v>222</v>
      </c>
      <c r="E513" s="4" t="s">
        <v>238</v>
      </c>
      <c r="F513" s="5">
        <v>958</v>
      </c>
      <c r="G513" s="4" t="s">
        <v>189</v>
      </c>
      <c r="H513" s="4" t="s">
        <v>315</v>
      </c>
      <c r="I513" s="4" t="s">
        <v>300</v>
      </c>
      <c r="J513" s="4" t="s">
        <v>220</v>
      </c>
      <c r="K513" s="4" t="s">
        <v>239</v>
      </c>
      <c r="L513" s="4" t="s">
        <v>1</v>
      </c>
      <c r="M513" s="4">
        <v>15633</v>
      </c>
      <c r="N513" s="4" t="s">
        <v>11</v>
      </c>
      <c r="O513" s="4" t="s">
        <v>328</v>
      </c>
      <c r="P513" s="4" t="s">
        <v>213</v>
      </c>
      <c r="Q513" s="4" t="s">
        <v>241</v>
      </c>
      <c r="R513" s="6">
        <v>0.81</v>
      </c>
      <c r="S513" s="6">
        <v>0.81</v>
      </c>
      <c r="T513" s="6">
        <v>0</v>
      </c>
      <c r="U513" s="7">
        <v>0.51742261683962998</v>
      </c>
      <c r="V513" s="7">
        <v>0.51742261683962998</v>
      </c>
      <c r="W513" s="7">
        <v>0</v>
      </c>
    </row>
    <row r="514" spans="1:23">
      <c r="A514" s="8" t="s">
        <v>242</v>
      </c>
      <c r="B514" s="4">
        <v>56</v>
      </c>
      <c r="C514" s="4" t="s">
        <v>13</v>
      </c>
      <c r="D514" s="4" t="s">
        <v>219</v>
      </c>
      <c r="E514" s="4" t="s">
        <v>239</v>
      </c>
      <c r="F514" s="5">
        <v>958</v>
      </c>
      <c r="G514" s="4" t="s">
        <v>189</v>
      </c>
      <c r="H514" s="4" t="s">
        <v>315</v>
      </c>
      <c r="I514" s="4" t="s">
        <v>300</v>
      </c>
      <c r="J514" s="4" t="s">
        <v>220</v>
      </c>
      <c r="K514" s="4" t="s">
        <v>239</v>
      </c>
      <c r="L514" s="4" t="s">
        <v>1</v>
      </c>
      <c r="M514" s="4">
        <v>944</v>
      </c>
      <c r="N514" s="4" t="s">
        <v>3</v>
      </c>
      <c r="O514" s="4" t="s">
        <v>326</v>
      </c>
      <c r="P514" s="4" t="s">
        <v>213</v>
      </c>
      <c r="Q514" s="4" t="s">
        <v>240</v>
      </c>
      <c r="R514" s="6">
        <v>50</v>
      </c>
      <c r="S514" s="6">
        <v>51</v>
      </c>
      <c r="T514" s="6">
        <v>-1</v>
      </c>
      <c r="U514" s="7">
        <v>31.939667706150001</v>
      </c>
      <c r="V514" s="7">
        <v>32.578461060273</v>
      </c>
      <c r="W514" s="7">
        <v>-0.63879335412299998</v>
      </c>
    </row>
    <row r="515" spans="1:23">
      <c r="A515" s="8" t="s">
        <v>242</v>
      </c>
      <c r="B515" s="4">
        <v>61</v>
      </c>
      <c r="C515" s="4" t="s">
        <v>14</v>
      </c>
      <c r="D515" s="4" t="s">
        <v>219</v>
      </c>
      <c r="E515" s="4" t="s">
        <v>238</v>
      </c>
      <c r="F515" s="5">
        <v>958</v>
      </c>
      <c r="G515" s="4" t="s">
        <v>189</v>
      </c>
      <c r="H515" s="4" t="s">
        <v>315</v>
      </c>
      <c r="I515" s="4" t="s">
        <v>300</v>
      </c>
      <c r="J515" s="4" t="s">
        <v>220</v>
      </c>
      <c r="K515" s="4" t="s">
        <v>239</v>
      </c>
      <c r="L515" s="4" t="s">
        <v>1</v>
      </c>
      <c r="M515" s="4">
        <v>944</v>
      </c>
      <c r="N515" s="4" t="s">
        <v>3</v>
      </c>
      <c r="O515" s="4" t="s">
        <v>326</v>
      </c>
      <c r="P515" s="4" t="s">
        <v>213</v>
      </c>
      <c r="Q515" s="4" t="s">
        <v>240</v>
      </c>
      <c r="R515" s="6">
        <v>28.35</v>
      </c>
      <c r="S515" s="6">
        <v>28.35</v>
      </c>
      <c r="T515" s="6">
        <v>0</v>
      </c>
      <c r="U515" s="7">
        <v>18.1097915893871</v>
      </c>
      <c r="V515" s="7">
        <v>18.1097915893871</v>
      </c>
      <c r="W515" s="7">
        <v>0</v>
      </c>
    </row>
    <row r="516" spans="1:23">
      <c r="A516" s="8" t="s">
        <v>242</v>
      </c>
      <c r="B516" s="4">
        <v>62</v>
      </c>
      <c r="C516" s="4" t="s">
        <v>16</v>
      </c>
      <c r="D516" s="4" t="s">
        <v>219</v>
      </c>
      <c r="E516" s="4" t="s">
        <v>238</v>
      </c>
      <c r="F516" s="5">
        <v>958</v>
      </c>
      <c r="G516" s="4" t="s">
        <v>189</v>
      </c>
      <c r="H516" s="4" t="s">
        <v>315</v>
      </c>
      <c r="I516" s="4" t="s">
        <v>300</v>
      </c>
      <c r="J516" s="4" t="s">
        <v>220</v>
      </c>
      <c r="K516" s="4" t="s">
        <v>239</v>
      </c>
      <c r="L516" s="4" t="s">
        <v>1</v>
      </c>
      <c r="M516" s="4">
        <v>944</v>
      </c>
      <c r="N516" s="4" t="s">
        <v>3</v>
      </c>
      <c r="O516" s="4" t="s">
        <v>326</v>
      </c>
      <c r="P516" s="4" t="s">
        <v>213</v>
      </c>
      <c r="Q516" s="4" t="s">
        <v>240</v>
      </c>
      <c r="R516" s="6">
        <v>45.305</v>
      </c>
      <c r="S516" s="6">
        <v>22.7</v>
      </c>
      <c r="T516" s="6">
        <v>22.605</v>
      </c>
      <c r="U516" s="7">
        <v>28.940532908542501</v>
      </c>
      <c r="V516" s="7">
        <v>14.5006091385921</v>
      </c>
      <c r="W516" s="7">
        <v>14.439923769950401</v>
      </c>
    </row>
    <row r="517" spans="1:23">
      <c r="A517" s="8" t="s">
        <v>242</v>
      </c>
      <c r="B517" s="4">
        <v>62</v>
      </c>
      <c r="C517" s="4" t="s">
        <v>16</v>
      </c>
      <c r="D517" s="4" t="s">
        <v>219</v>
      </c>
      <c r="E517" s="4" t="s">
        <v>238</v>
      </c>
      <c r="F517" s="5">
        <v>958</v>
      </c>
      <c r="G517" s="4" t="s">
        <v>189</v>
      </c>
      <c r="H517" s="4" t="s">
        <v>315</v>
      </c>
      <c r="I517" s="4" t="s">
        <v>300</v>
      </c>
      <c r="J517" s="4" t="s">
        <v>220</v>
      </c>
      <c r="K517" s="4" t="s">
        <v>239</v>
      </c>
      <c r="L517" s="4" t="s">
        <v>1</v>
      </c>
      <c r="M517" s="4">
        <v>66742</v>
      </c>
      <c r="N517" s="4" t="s">
        <v>17</v>
      </c>
      <c r="O517" s="4" t="s">
        <v>330</v>
      </c>
      <c r="P517" s="4" t="s">
        <v>214</v>
      </c>
      <c r="Q517" s="4" t="s">
        <v>241</v>
      </c>
      <c r="R517" s="6">
        <v>20.881</v>
      </c>
      <c r="S517" s="6">
        <v>20.881</v>
      </c>
      <c r="T517" s="6">
        <v>0</v>
      </c>
      <c r="U517" s="7">
        <v>13.338644027442401</v>
      </c>
      <c r="V517" s="7">
        <v>13.338644027442401</v>
      </c>
      <c r="W517" s="7">
        <v>0</v>
      </c>
    </row>
    <row r="518" spans="1:23">
      <c r="A518" s="8" t="s">
        <v>242</v>
      </c>
      <c r="B518" s="4">
        <v>81</v>
      </c>
      <c r="C518" s="4" t="s">
        <v>21</v>
      </c>
      <c r="D518" s="4" t="s">
        <v>222</v>
      </c>
      <c r="E518" s="4" t="s">
        <v>238</v>
      </c>
      <c r="F518" s="5">
        <v>958</v>
      </c>
      <c r="G518" s="4" t="s">
        <v>189</v>
      </c>
      <c r="H518" s="4" t="s">
        <v>315</v>
      </c>
      <c r="I518" s="4" t="s">
        <v>300</v>
      </c>
      <c r="J518" s="4" t="s">
        <v>220</v>
      </c>
      <c r="K518" s="4" t="s">
        <v>239</v>
      </c>
      <c r="L518" s="4" t="s">
        <v>1</v>
      </c>
      <c r="M518" s="4">
        <v>944</v>
      </c>
      <c r="N518" s="4" t="s">
        <v>3</v>
      </c>
      <c r="O518" s="4" t="s">
        <v>326</v>
      </c>
      <c r="P518" s="4" t="s">
        <v>213</v>
      </c>
      <c r="Q518" s="4" t="s">
        <v>240</v>
      </c>
      <c r="R518" s="6">
        <v>0.57999999999999996</v>
      </c>
      <c r="S518" s="6">
        <v>0.57999999999999996</v>
      </c>
      <c r="T518" s="6">
        <v>0</v>
      </c>
      <c r="U518" s="7">
        <v>0.37050014539134002</v>
      </c>
      <c r="V518" s="7">
        <v>0.37050014539134002</v>
      </c>
      <c r="W518" s="7">
        <v>0</v>
      </c>
    </row>
    <row r="519" spans="1:23">
      <c r="A519" s="8" t="s">
        <v>242</v>
      </c>
      <c r="B519" s="4">
        <v>84</v>
      </c>
      <c r="C519" s="4" t="s">
        <v>22</v>
      </c>
      <c r="D519" s="4" t="s">
        <v>219</v>
      </c>
      <c r="E519" s="4" t="s">
        <v>238</v>
      </c>
      <c r="F519" s="5">
        <v>958</v>
      </c>
      <c r="G519" s="4" t="s">
        <v>189</v>
      </c>
      <c r="H519" s="4" t="s">
        <v>315</v>
      </c>
      <c r="I519" s="4" t="s">
        <v>300</v>
      </c>
      <c r="J519" s="4" t="s">
        <v>220</v>
      </c>
      <c r="K519" s="4" t="s">
        <v>239</v>
      </c>
      <c r="L519" s="4" t="s">
        <v>1</v>
      </c>
      <c r="M519" s="4">
        <v>944</v>
      </c>
      <c r="N519" s="4" t="s">
        <v>3</v>
      </c>
      <c r="O519" s="4" t="s">
        <v>326</v>
      </c>
      <c r="P519" s="4" t="s">
        <v>213</v>
      </c>
      <c r="Q519" s="4" t="s">
        <v>240</v>
      </c>
      <c r="R519" s="6">
        <v>5.5810000000000004</v>
      </c>
      <c r="S519" s="6">
        <v>10.199999999999999</v>
      </c>
      <c r="T519" s="6">
        <v>-4.6189999999999998</v>
      </c>
      <c r="U519" s="7">
        <v>3.5651057093604601</v>
      </c>
      <c r="V519" s="7">
        <v>6.5156922120546001</v>
      </c>
      <c r="W519" s="7">
        <v>-2.95058650269414</v>
      </c>
    </row>
    <row r="520" spans="1:23">
      <c r="A520" s="8" t="s">
        <v>242</v>
      </c>
      <c r="B520" s="4">
        <v>110</v>
      </c>
      <c r="C520" s="4" t="s">
        <v>23</v>
      </c>
      <c r="D520" s="4" t="s">
        <v>219</v>
      </c>
      <c r="E520" s="4" t="s">
        <v>239</v>
      </c>
      <c r="F520" s="5">
        <v>958</v>
      </c>
      <c r="G520" s="4" t="s">
        <v>189</v>
      </c>
      <c r="H520" s="4" t="s">
        <v>315</v>
      </c>
      <c r="I520" s="4" t="s">
        <v>300</v>
      </c>
      <c r="J520" s="4" t="s">
        <v>220</v>
      </c>
      <c r="K520" s="4" t="s">
        <v>239</v>
      </c>
      <c r="L520" s="4" t="s">
        <v>1</v>
      </c>
      <c r="M520" s="4">
        <v>944</v>
      </c>
      <c r="N520" s="4" t="s">
        <v>3</v>
      </c>
      <c r="O520" s="4" t="s">
        <v>326</v>
      </c>
      <c r="P520" s="4" t="s">
        <v>213</v>
      </c>
      <c r="Q520" s="4" t="s">
        <v>240</v>
      </c>
      <c r="R520" s="6">
        <v>1883.1890000000001</v>
      </c>
      <c r="S520" s="6">
        <v>1581</v>
      </c>
      <c r="T520" s="6">
        <v>302.18900000000002</v>
      </c>
      <c r="U520" s="7">
        <v>1202.96861775754</v>
      </c>
      <c r="V520" s="7">
        <v>1009.93229286846</v>
      </c>
      <c r="W520" s="7">
        <v>193.03632488907499</v>
      </c>
    </row>
    <row r="521" spans="1:23">
      <c r="A521" s="8" t="s">
        <v>242</v>
      </c>
      <c r="B521" s="4">
        <v>114</v>
      </c>
      <c r="C521" s="4" t="s">
        <v>35</v>
      </c>
      <c r="D521" s="4" t="s">
        <v>219</v>
      </c>
      <c r="E521" s="4" t="s">
        <v>238</v>
      </c>
      <c r="F521" s="5">
        <v>958</v>
      </c>
      <c r="G521" s="4" t="s">
        <v>189</v>
      </c>
      <c r="H521" s="4" t="s">
        <v>315</v>
      </c>
      <c r="I521" s="4" t="s">
        <v>300</v>
      </c>
      <c r="J521" s="4" t="s">
        <v>220</v>
      </c>
      <c r="K521" s="4" t="s">
        <v>239</v>
      </c>
      <c r="L521" s="4" t="s">
        <v>1</v>
      </c>
      <c r="M521" s="4">
        <v>944</v>
      </c>
      <c r="N521" s="4" t="s">
        <v>3</v>
      </c>
      <c r="O521" s="4" t="s">
        <v>326</v>
      </c>
      <c r="P521" s="4" t="s">
        <v>213</v>
      </c>
      <c r="Q521" s="4" t="s">
        <v>240</v>
      </c>
      <c r="R521" s="6">
        <v>15.009</v>
      </c>
      <c r="S521" s="6">
        <v>32.4</v>
      </c>
      <c r="T521" s="6">
        <v>-17.390999999999998</v>
      </c>
      <c r="U521" s="7">
        <v>9.5876494520321103</v>
      </c>
      <c r="V521" s="7">
        <v>20.696904673585198</v>
      </c>
      <c r="W521" s="7">
        <v>-11.1092552215531</v>
      </c>
    </row>
    <row r="522" spans="1:23">
      <c r="A522" s="8" t="s">
        <v>242</v>
      </c>
      <c r="B522" s="4">
        <v>114</v>
      </c>
      <c r="C522" s="4" t="s">
        <v>35</v>
      </c>
      <c r="D522" s="4" t="s">
        <v>219</v>
      </c>
      <c r="E522" s="4" t="s">
        <v>238</v>
      </c>
      <c r="F522" s="5">
        <v>958</v>
      </c>
      <c r="G522" s="4" t="s">
        <v>189</v>
      </c>
      <c r="H522" s="4" t="s">
        <v>315</v>
      </c>
      <c r="I522" s="4" t="s">
        <v>300</v>
      </c>
      <c r="J522" s="4" t="s">
        <v>220</v>
      </c>
      <c r="K522" s="4" t="s">
        <v>239</v>
      </c>
      <c r="L522" s="4" t="s">
        <v>1</v>
      </c>
      <c r="M522" s="4">
        <v>91816</v>
      </c>
      <c r="N522" s="4" t="s">
        <v>90</v>
      </c>
      <c r="O522" s="4" t="s">
        <v>376</v>
      </c>
      <c r="P522" s="4" t="s">
        <v>214</v>
      </c>
      <c r="Q522" s="4" t="s">
        <v>241</v>
      </c>
      <c r="R522" s="6">
        <v>0</v>
      </c>
      <c r="S522" s="6">
        <v>5.3112000000000004</v>
      </c>
      <c r="T522" s="6">
        <v>-5.3112000000000004</v>
      </c>
      <c r="U522" s="7">
        <v>0</v>
      </c>
      <c r="V522" s="7">
        <v>3.39275926241808</v>
      </c>
      <c r="W522" s="7">
        <v>-3.39275926241808</v>
      </c>
    </row>
    <row r="523" spans="1:23">
      <c r="A523" s="8" t="s">
        <v>242</v>
      </c>
      <c r="B523" s="4">
        <v>300</v>
      </c>
      <c r="C523" s="4" t="s">
        <v>24</v>
      </c>
      <c r="D523" s="4" t="s">
        <v>222</v>
      </c>
      <c r="E523" s="4" t="s">
        <v>238</v>
      </c>
      <c r="F523" s="5">
        <v>958</v>
      </c>
      <c r="G523" s="4" t="s">
        <v>189</v>
      </c>
      <c r="H523" s="4" t="s">
        <v>315</v>
      </c>
      <c r="I523" s="4" t="s">
        <v>300</v>
      </c>
      <c r="J523" s="4" t="s">
        <v>220</v>
      </c>
      <c r="K523" s="4" t="s">
        <v>239</v>
      </c>
      <c r="L523" s="4" t="s">
        <v>1</v>
      </c>
      <c r="M523" s="4">
        <v>944</v>
      </c>
      <c r="N523" s="4" t="s">
        <v>3</v>
      </c>
      <c r="O523" s="4" t="s">
        <v>326</v>
      </c>
      <c r="P523" s="4" t="s">
        <v>213</v>
      </c>
      <c r="Q523" s="4" t="s">
        <v>240</v>
      </c>
      <c r="R523" s="6">
        <v>2.11</v>
      </c>
      <c r="S523" s="6">
        <v>2.11</v>
      </c>
      <c r="T523" s="6">
        <v>0</v>
      </c>
      <c r="U523" s="7">
        <v>1.3478539771995299</v>
      </c>
      <c r="V523" s="7">
        <v>1.3478539771995299</v>
      </c>
      <c r="W523" s="7">
        <v>0</v>
      </c>
    </row>
    <row r="524" spans="1:23">
      <c r="A524" s="8" t="s">
        <v>242</v>
      </c>
      <c r="B524" s="4">
        <v>501</v>
      </c>
      <c r="C524" s="4" t="s">
        <v>25</v>
      </c>
      <c r="D524" s="4" t="s">
        <v>219</v>
      </c>
      <c r="E524" s="4" t="s">
        <v>239</v>
      </c>
      <c r="F524" s="5">
        <v>958</v>
      </c>
      <c r="G524" s="4" t="s">
        <v>189</v>
      </c>
      <c r="H524" s="4" t="s">
        <v>315</v>
      </c>
      <c r="I524" s="4" t="s">
        <v>300</v>
      </c>
      <c r="J524" s="4" t="s">
        <v>220</v>
      </c>
      <c r="K524" s="4" t="s">
        <v>239</v>
      </c>
      <c r="L524" s="4" t="s">
        <v>1</v>
      </c>
      <c r="M524" s="4">
        <v>944</v>
      </c>
      <c r="N524" s="4" t="s">
        <v>3</v>
      </c>
      <c r="O524" s="4" t="s">
        <v>326</v>
      </c>
      <c r="P524" s="4" t="s">
        <v>213</v>
      </c>
      <c r="Q524" s="4" t="s">
        <v>240</v>
      </c>
      <c r="R524" s="6">
        <v>0</v>
      </c>
      <c r="S524" s="6">
        <v>0.41</v>
      </c>
      <c r="T524" s="6">
        <v>-0.41</v>
      </c>
      <c r="U524" s="7">
        <v>0</v>
      </c>
      <c r="V524" s="7">
        <v>0.26190527519043</v>
      </c>
      <c r="W524" s="7">
        <v>-0.26190527519043</v>
      </c>
    </row>
    <row r="525" spans="1:23">
      <c r="A525" s="8" t="s">
        <v>242</v>
      </c>
      <c r="B525" s="4">
        <v>502</v>
      </c>
      <c r="C525" s="4" t="s">
        <v>26</v>
      </c>
      <c r="D525" s="4" t="s">
        <v>219</v>
      </c>
      <c r="E525" s="4" t="s">
        <v>238</v>
      </c>
      <c r="F525" s="5">
        <v>958</v>
      </c>
      <c r="G525" s="4" t="s">
        <v>189</v>
      </c>
      <c r="H525" s="4" t="s">
        <v>315</v>
      </c>
      <c r="I525" s="4" t="s">
        <v>300</v>
      </c>
      <c r="J525" s="4" t="s">
        <v>220</v>
      </c>
      <c r="K525" s="4" t="s">
        <v>239</v>
      </c>
      <c r="L525" s="4" t="s">
        <v>1</v>
      </c>
      <c r="M525" s="4">
        <v>944</v>
      </c>
      <c r="N525" s="4" t="s">
        <v>3</v>
      </c>
      <c r="O525" s="4" t="s">
        <v>326</v>
      </c>
      <c r="P525" s="4" t="s">
        <v>213</v>
      </c>
      <c r="Q525" s="4" t="s">
        <v>240</v>
      </c>
      <c r="R525" s="6">
        <v>0</v>
      </c>
      <c r="S525" s="6">
        <v>2.92</v>
      </c>
      <c r="T525" s="6">
        <v>-2.92</v>
      </c>
      <c r="U525" s="7">
        <v>0</v>
      </c>
      <c r="V525" s="7">
        <v>1.86527659403916</v>
      </c>
      <c r="W525" s="7">
        <v>-1.86527659403916</v>
      </c>
    </row>
    <row r="526" spans="1:23">
      <c r="A526" s="8" t="s">
        <v>242</v>
      </c>
      <c r="B526" s="4">
        <v>2</v>
      </c>
      <c r="C526" s="4" t="s">
        <v>2</v>
      </c>
      <c r="D526" s="4" t="s">
        <v>219</v>
      </c>
      <c r="E526" s="4" t="s">
        <v>238</v>
      </c>
      <c r="F526" s="5">
        <v>962</v>
      </c>
      <c r="G526" s="4" t="s">
        <v>190</v>
      </c>
      <c r="H526" s="4" t="s">
        <v>316</v>
      </c>
      <c r="I526" s="4" t="s">
        <v>301</v>
      </c>
      <c r="J526" s="4" t="s">
        <v>220</v>
      </c>
      <c r="K526" s="4" t="s">
        <v>239</v>
      </c>
      <c r="L526" s="4" t="s">
        <v>39</v>
      </c>
      <c r="M526" s="4">
        <v>20135</v>
      </c>
      <c r="N526" s="4" t="s">
        <v>118</v>
      </c>
      <c r="O526" s="4" t="s">
        <v>401</v>
      </c>
      <c r="P526" s="4" t="s">
        <v>214</v>
      </c>
      <c r="Q526" s="4" t="s">
        <v>241</v>
      </c>
      <c r="R526" s="6">
        <v>10.836</v>
      </c>
      <c r="S526" s="6">
        <v>10.836</v>
      </c>
      <c r="T526" s="6">
        <v>0</v>
      </c>
      <c r="U526" s="7">
        <v>17.566439599726898</v>
      </c>
      <c r="V526" s="7">
        <v>17.566439599726898</v>
      </c>
      <c r="W526" s="7">
        <v>0</v>
      </c>
    </row>
    <row r="527" spans="1:23">
      <c r="A527" s="8" t="s">
        <v>242</v>
      </c>
      <c r="B527" s="4">
        <v>2</v>
      </c>
      <c r="C527" s="4" t="s">
        <v>2</v>
      </c>
      <c r="D527" s="4" t="s">
        <v>219</v>
      </c>
      <c r="E527" s="4" t="s">
        <v>238</v>
      </c>
      <c r="F527" s="5">
        <v>962</v>
      </c>
      <c r="G527" s="4" t="s">
        <v>190</v>
      </c>
      <c r="H527" s="4" t="s">
        <v>316</v>
      </c>
      <c r="I527" s="4" t="s">
        <v>301</v>
      </c>
      <c r="J527" s="4" t="s">
        <v>220</v>
      </c>
      <c r="K527" s="4" t="s">
        <v>239</v>
      </c>
      <c r="L527" s="4" t="s">
        <v>39</v>
      </c>
      <c r="M527" s="4">
        <v>30325</v>
      </c>
      <c r="N527" s="4" t="s">
        <v>119</v>
      </c>
      <c r="O527" s="4" t="s">
        <v>402</v>
      </c>
      <c r="P527" s="4" t="s">
        <v>214</v>
      </c>
      <c r="Q527" s="4" t="s">
        <v>241</v>
      </c>
      <c r="R527" s="6">
        <v>13.564</v>
      </c>
      <c r="S527" s="6">
        <v>13.5763</v>
      </c>
      <c r="T527" s="6">
        <v>-1.2299999999999801E-2</v>
      </c>
      <c r="U527" s="7">
        <v>21.988850750341101</v>
      </c>
      <c r="V527" s="7">
        <v>22.008790507361802</v>
      </c>
      <c r="W527" s="7">
        <v>-1.99397570207306E-2</v>
      </c>
    </row>
    <row r="528" spans="1:23">
      <c r="A528" s="8" t="s">
        <v>242</v>
      </c>
      <c r="B528" s="4">
        <v>19</v>
      </c>
      <c r="C528" s="4" t="s">
        <v>6</v>
      </c>
      <c r="D528" s="4" t="s">
        <v>219</v>
      </c>
      <c r="E528" s="4" t="s">
        <v>238</v>
      </c>
      <c r="F528" s="5">
        <v>962</v>
      </c>
      <c r="G528" s="4" t="s">
        <v>190</v>
      </c>
      <c r="H528" s="4" t="s">
        <v>316</v>
      </c>
      <c r="I528" s="4" t="s">
        <v>301</v>
      </c>
      <c r="J528" s="4" t="s">
        <v>220</v>
      </c>
      <c r="K528" s="4" t="s">
        <v>239</v>
      </c>
      <c r="L528" s="4" t="s">
        <v>39</v>
      </c>
      <c r="M528" s="4">
        <v>58673</v>
      </c>
      <c r="N528" s="4" t="s">
        <v>127</v>
      </c>
      <c r="O528" s="4" t="s">
        <v>410</v>
      </c>
      <c r="P528" s="4" t="s">
        <v>214</v>
      </c>
      <c r="Q528" s="4" t="s">
        <v>241</v>
      </c>
      <c r="R528" s="6">
        <v>1.3140000000000001</v>
      </c>
      <c r="S528" s="6">
        <v>1.6053999999999999</v>
      </c>
      <c r="T528" s="6">
        <v>-0.29139999999999999</v>
      </c>
      <c r="U528" s="7">
        <v>2.1301496524585799</v>
      </c>
      <c r="V528" s="7">
        <v>2.6025435708196398</v>
      </c>
      <c r="W528" s="7">
        <v>-0.47239391836105799</v>
      </c>
    </row>
    <row r="529" spans="1:23">
      <c r="A529" s="8" t="s">
        <v>242</v>
      </c>
      <c r="B529" s="4">
        <v>19</v>
      </c>
      <c r="C529" s="4" t="s">
        <v>6</v>
      </c>
      <c r="D529" s="4" t="s">
        <v>219</v>
      </c>
      <c r="E529" s="4" t="s">
        <v>238</v>
      </c>
      <c r="F529" s="5">
        <v>962</v>
      </c>
      <c r="G529" s="4" t="s">
        <v>190</v>
      </c>
      <c r="H529" s="4" t="s">
        <v>316</v>
      </c>
      <c r="I529" s="4" t="s">
        <v>301</v>
      </c>
      <c r="J529" s="4" t="s">
        <v>220</v>
      </c>
      <c r="K529" s="4" t="s">
        <v>239</v>
      </c>
      <c r="L529" s="4" t="s">
        <v>39</v>
      </c>
      <c r="M529" s="4">
        <v>66394</v>
      </c>
      <c r="N529" s="4" t="s">
        <v>128</v>
      </c>
      <c r="O529" s="4" t="s">
        <v>411</v>
      </c>
      <c r="P529" s="4" t="s">
        <v>214</v>
      </c>
      <c r="Q529" s="4" t="s">
        <v>241</v>
      </c>
      <c r="R529" s="6">
        <v>0.24399999999999999</v>
      </c>
      <c r="S529" s="6">
        <v>0.24429999999999999</v>
      </c>
      <c r="T529" s="6">
        <v>-2.9999999999999499E-4</v>
      </c>
      <c r="U529" s="7">
        <v>0.39555290350068001</v>
      </c>
      <c r="V529" s="7">
        <v>0.396039239037771</v>
      </c>
      <c r="W529" s="7">
        <v>-4.86335537090991E-4</v>
      </c>
    </row>
    <row r="530" spans="1:23">
      <c r="A530" s="8" t="s">
        <v>242</v>
      </c>
      <c r="B530" s="4">
        <v>19</v>
      </c>
      <c r="C530" s="4" t="s">
        <v>6</v>
      </c>
      <c r="D530" s="4" t="s">
        <v>219</v>
      </c>
      <c r="E530" s="4" t="s">
        <v>238</v>
      </c>
      <c r="F530" s="5">
        <v>962</v>
      </c>
      <c r="G530" s="4" t="s">
        <v>190</v>
      </c>
      <c r="H530" s="4" t="s">
        <v>316</v>
      </c>
      <c r="I530" s="4" t="s">
        <v>301</v>
      </c>
      <c r="J530" s="4" t="s">
        <v>220</v>
      </c>
      <c r="K530" s="4" t="s">
        <v>239</v>
      </c>
      <c r="L530" s="4" t="s">
        <v>39</v>
      </c>
      <c r="M530" s="4">
        <v>83759</v>
      </c>
      <c r="N530" s="4" t="s">
        <v>7</v>
      </c>
      <c r="O530" s="4" t="s">
        <v>327</v>
      </c>
      <c r="P530" s="4" t="s">
        <v>214</v>
      </c>
      <c r="Q530" s="4" t="s">
        <v>241</v>
      </c>
      <c r="R530" s="6">
        <v>8.4420000000000002</v>
      </c>
      <c r="S530" s="6">
        <v>8.4414999999999996</v>
      </c>
      <c r="T530" s="6">
        <v>5.0000000000061096E-4</v>
      </c>
      <c r="U530" s="7">
        <v>13.6854820137407</v>
      </c>
      <c r="V530" s="7">
        <v>13.6846714545123</v>
      </c>
      <c r="W530" s="7">
        <v>8.1055922848599095E-4</v>
      </c>
    </row>
    <row r="531" spans="1:23">
      <c r="A531" s="8" t="s">
        <v>242</v>
      </c>
      <c r="B531" s="4">
        <v>56</v>
      </c>
      <c r="C531" s="4" t="s">
        <v>13</v>
      </c>
      <c r="D531" s="4" t="s">
        <v>219</v>
      </c>
      <c r="E531" s="4" t="s">
        <v>239</v>
      </c>
      <c r="F531" s="5">
        <v>962</v>
      </c>
      <c r="G531" s="4" t="s">
        <v>190</v>
      </c>
      <c r="H531" s="4" t="s">
        <v>316</v>
      </c>
      <c r="I531" s="4" t="s">
        <v>301</v>
      </c>
      <c r="J531" s="4" t="s">
        <v>220</v>
      </c>
      <c r="K531" s="4" t="s">
        <v>239</v>
      </c>
      <c r="L531" s="4" t="s">
        <v>39</v>
      </c>
      <c r="M531" s="4">
        <v>9316</v>
      </c>
      <c r="N531" s="4" t="s">
        <v>169</v>
      </c>
      <c r="O531" s="4" t="s">
        <v>450</v>
      </c>
      <c r="P531" s="4" t="s">
        <v>214</v>
      </c>
      <c r="Q531" s="4" t="s">
        <v>241</v>
      </c>
      <c r="R531" s="6">
        <v>0.73499999999999999</v>
      </c>
      <c r="S531" s="6">
        <v>0.7359</v>
      </c>
      <c r="T531" s="6">
        <v>-9.0000000000001201E-4</v>
      </c>
      <c r="U531" s="7">
        <v>1.19152206587295</v>
      </c>
      <c r="V531" s="7">
        <v>1.19298107248422</v>
      </c>
      <c r="W531" s="7">
        <v>-1.4590066112730199E-3</v>
      </c>
    </row>
    <row r="532" spans="1:23">
      <c r="A532" s="8" t="s">
        <v>242</v>
      </c>
      <c r="B532" s="4">
        <v>56</v>
      </c>
      <c r="C532" s="4" t="s">
        <v>13</v>
      </c>
      <c r="D532" s="4" t="s">
        <v>219</v>
      </c>
      <c r="E532" s="4" t="s">
        <v>239</v>
      </c>
      <c r="F532" s="5">
        <v>962</v>
      </c>
      <c r="G532" s="4" t="s">
        <v>190</v>
      </c>
      <c r="H532" s="4" t="s">
        <v>316</v>
      </c>
      <c r="I532" s="4" t="s">
        <v>301</v>
      </c>
      <c r="J532" s="4" t="s">
        <v>220</v>
      </c>
      <c r="K532" s="4" t="s">
        <v>239</v>
      </c>
      <c r="L532" s="4" t="s">
        <v>39</v>
      </c>
      <c r="M532" s="4">
        <v>13536</v>
      </c>
      <c r="N532" s="4" t="s">
        <v>105</v>
      </c>
      <c r="O532" s="4" t="s">
        <v>389</v>
      </c>
      <c r="P532" s="4" t="s">
        <v>214</v>
      </c>
      <c r="Q532" s="4" t="s">
        <v>241</v>
      </c>
      <c r="R532" s="6">
        <v>239.548</v>
      </c>
      <c r="S532" s="6">
        <v>241.2577</v>
      </c>
      <c r="T532" s="6">
        <v>-1.7097</v>
      </c>
      <c r="U532" s="7">
        <v>388.33568413025</v>
      </c>
      <c r="V532" s="7">
        <v>391.10731035613099</v>
      </c>
      <c r="W532" s="7">
        <v>-2.7716262258816098</v>
      </c>
    </row>
    <row r="533" spans="1:23">
      <c r="A533" s="8" t="s">
        <v>242</v>
      </c>
      <c r="B533" s="4">
        <v>56</v>
      </c>
      <c r="C533" s="4" t="s">
        <v>13</v>
      </c>
      <c r="D533" s="4" t="s">
        <v>219</v>
      </c>
      <c r="E533" s="4" t="s">
        <v>239</v>
      </c>
      <c r="F533" s="5">
        <v>962</v>
      </c>
      <c r="G533" s="4" t="s">
        <v>190</v>
      </c>
      <c r="H533" s="4" t="s">
        <v>316</v>
      </c>
      <c r="I533" s="4" t="s">
        <v>301</v>
      </c>
      <c r="J533" s="4" t="s">
        <v>220</v>
      </c>
      <c r="K533" s="4" t="s">
        <v>239</v>
      </c>
      <c r="L533" s="4" t="s">
        <v>39</v>
      </c>
      <c r="M533" s="4">
        <v>13537</v>
      </c>
      <c r="N533" s="4" t="s">
        <v>106</v>
      </c>
      <c r="O533" s="4" t="s">
        <v>390</v>
      </c>
      <c r="P533" s="4" t="s">
        <v>214</v>
      </c>
      <c r="Q533" s="4" t="s">
        <v>241</v>
      </c>
      <c r="R533" s="6">
        <v>161.16800000000001</v>
      </c>
      <c r="S533" s="6">
        <v>162.3175</v>
      </c>
      <c r="T533" s="6">
        <v>-1.14949999999999</v>
      </c>
      <c r="U533" s="7">
        <v>261.27241947294101</v>
      </c>
      <c r="V533" s="7">
        <v>263.13589513922801</v>
      </c>
      <c r="W533" s="7">
        <v>-1.863475666287</v>
      </c>
    </row>
    <row r="534" spans="1:23">
      <c r="A534" s="8" t="s">
        <v>242</v>
      </c>
      <c r="B534" s="4">
        <v>56</v>
      </c>
      <c r="C534" s="4" t="s">
        <v>13</v>
      </c>
      <c r="D534" s="4" t="s">
        <v>219</v>
      </c>
      <c r="E534" s="4" t="s">
        <v>239</v>
      </c>
      <c r="F534" s="5">
        <v>962</v>
      </c>
      <c r="G534" s="4" t="s">
        <v>190</v>
      </c>
      <c r="H534" s="4" t="s">
        <v>316</v>
      </c>
      <c r="I534" s="4" t="s">
        <v>301</v>
      </c>
      <c r="J534" s="4" t="s">
        <v>220</v>
      </c>
      <c r="K534" s="4" t="s">
        <v>239</v>
      </c>
      <c r="L534" s="4" t="s">
        <v>39</v>
      </c>
      <c r="M534" s="4">
        <v>19865</v>
      </c>
      <c r="N534" s="4" t="s">
        <v>138</v>
      </c>
      <c r="O534" s="4" t="s">
        <v>421</v>
      </c>
      <c r="P534" s="4" t="s">
        <v>214</v>
      </c>
      <c r="Q534" s="4" t="s">
        <v>241</v>
      </c>
      <c r="R534" s="6">
        <v>11.988</v>
      </c>
      <c r="S534" s="6">
        <v>12.073499999999999</v>
      </c>
      <c r="T534" s="6">
        <v>-8.5499999999999701E-2</v>
      </c>
      <c r="U534" s="7">
        <v>19.433968062156399</v>
      </c>
      <c r="V534" s="7">
        <v>19.572573690227301</v>
      </c>
      <c r="W534" s="7">
        <v>-0.13860562807093399</v>
      </c>
    </row>
    <row r="535" spans="1:23">
      <c r="A535" s="8" t="s">
        <v>242</v>
      </c>
      <c r="B535" s="4">
        <v>71</v>
      </c>
      <c r="C535" s="4" t="s">
        <v>20</v>
      </c>
      <c r="D535" s="4" t="s">
        <v>219</v>
      </c>
      <c r="E535" s="4" t="s">
        <v>239</v>
      </c>
      <c r="F535" s="5">
        <v>962</v>
      </c>
      <c r="G535" s="4" t="s">
        <v>190</v>
      </c>
      <c r="H535" s="4" t="s">
        <v>316</v>
      </c>
      <c r="I535" s="4" t="s">
        <v>301</v>
      </c>
      <c r="J535" s="4" t="s">
        <v>220</v>
      </c>
      <c r="K535" s="4" t="s">
        <v>239</v>
      </c>
      <c r="L535" s="4" t="s">
        <v>39</v>
      </c>
      <c r="M535" s="4">
        <v>301</v>
      </c>
      <c r="N535" s="4" t="s">
        <v>71</v>
      </c>
      <c r="O535" s="4" t="s">
        <v>364</v>
      </c>
      <c r="P535" s="4" t="s">
        <v>214</v>
      </c>
      <c r="Q535" s="4" t="s">
        <v>241</v>
      </c>
      <c r="R535" s="6">
        <v>0.84</v>
      </c>
      <c r="S535" s="6">
        <v>0.94259999999999999</v>
      </c>
      <c r="T535" s="6">
        <v>-0.1026</v>
      </c>
      <c r="U535" s="7">
        <v>1.3617395038547999</v>
      </c>
      <c r="V535" s="7">
        <v>1.52806625753992</v>
      </c>
      <c r="W535" s="7">
        <v>-0.16632675368512201</v>
      </c>
    </row>
    <row r="536" spans="1:23">
      <c r="A536" s="8" t="s">
        <v>242</v>
      </c>
      <c r="B536" s="4">
        <v>71</v>
      </c>
      <c r="C536" s="4" t="s">
        <v>20</v>
      </c>
      <c r="D536" s="4" t="s">
        <v>219</v>
      </c>
      <c r="E536" s="4" t="s">
        <v>239</v>
      </c>
      <c r="F536" s="5">
        <v>962</v>
      </c>
      <c r="G536" s="4" t="s">
        <v>190</v>
      </c>
      <c r="H536" s="4" t="s">
        <v>316</v>
      </c>
      <c r="I536" s="4" t="s">
        <v>301</v>
      </c>
      <c r="J536" s="4" t="s">
        <v>220</v>
      </c>
      <c r="K536" s="4" t="s">
        <v>239</v>
      </c>
      <c r="L536" s="4" t="s">
        <v>39</v>
      </c>
      <c r="M536" s="4">
        <v>20127</v>
      </c>
      <c r="N536" s="4" t="s">
        <v>72</v>
      </c>
      <c r="O536" s="4" t="s">
        <v>365</v>
      </c>
      <c r="P536" s="4" t="s">
        <v>214</v>
      </c>
      <c r="Q536" s="4" t="s">
        <v>241</v>
      </c>
      <c r="R536" s="6">
        <v>304.06299999999999</v>
      </c>
      <c r="S536" s="6">
        <v>341.37849999999997</v>
      </c>
      <c r="T536" s="6">
        <v>-37.3155</v>
      </c>
      <c r="U536" s="7">
        <v>492.92214138166901</v>
      </c>
      <c r="V536" s="7">
        <v>553.41498716273304</v>
      </c>
      <c r="W536" s="7">
        <v>-60.492845781063998</v>
      </c>
    </row>
    <row r="537" spans="1:23">
      <c r="A537" s="8" t="s">
        <v>242</v>
      </c>
      <c r="B537" s="4">
        <v>71</v>
      </c>
      <c r="C537" s="4" t="s">
        <v>20</v>
      </c>
      <c r="D537" s="4" t="s">
        <v>219</v>
      </c>
      <c r="E537" s="4" t="s">
        <v>239</v>
      </c>
      <c r="F537" s="5">
        <v>962</v>
      </c>
      <c r="G537" s="4" t="s">
        <v>190</v>
      </c>
      <c r="H537" s="4" t="s">
        <v>316</v>
      </c>
      <c r="I537" s="4" t="s">
        <v>301</v>
      </c>
      <c r="J537" s="4" t="s">
        <v>220</v>
      </c>
      <c r="K537" s="4" t="s">
        <v>239</v>
      </c>
      <c r="L537" s="4" t="s">
        <v>39</v>
      </c>
      <c r="M537" s="4">
        <v>26883</v>
      </c>
      <c r="N537" s="4" t="s">
        <v>73</v>
      </c>
      <c r="O537" s="4" t="s">
        <v>366</v>
      </c>
      <c r="P537" s="4" t="s">
        <v>214</v>
      </c>
      <c r="Q537" s="4" t="s">
        <v>241</v>
      </c>
      <c r="R537" s="6">
        <v>41.921999999999997</v>
      </c>
      <c r="S537" s="6">
        <v>47.066800000000001</v>
      </c>
      <c r="T537" s="6">
        <v>-5.1448</v>
      </c>
      <c r="U537" s="7">
        <v>67.960527953096303</v>
      </c>
      <c r="V537" s="7">
        <v>76.300858190515598</v>
      </c>
      <c r="W537" s="7">
        <v>-8.3403302374192592</v>
      </c>
    </row>
    <row r="538" spans="1:23">
      <c r="A538" s="8" t="s">
        <v>242</v>
      </c>
      <c r="B538" s="4">
        <v>71</v>
      </c>
      <c r="C538" s="4" t="s">
        <v>20</v>
      </c>
      <c r="D538" s="4" t="s">
        <v>219</v>
      </c>
      <c r="E538" s="4" t="s">
        <v>239</v>
      </c>
      <c r="F538" s="5">
        <v>962</v>
      </c>
      <c r="G538" s="4" t="s">
        <v>190</v>
      </c>
      <c r="H538" s="4" t="s">
        <v>316</v>
      </c>
      <c r="I538" s="4" t="s">
        <v>301</v>
      </c>
      <c r="J538" s="4" t="s">
        <v>220</v>
      </c>
      <c r="K538" s="4" t="s">
        <v>239</v>
      </c>
      <c r="L538" s="4" t="s">
        <v>39</v>
      </c>
      <c r="M538" s="4">
        <v>88220</v>
      </c>
      <c r="N538" s="4" t="s">
        <v>74</v>
      </c>
      <c r="O538" s="4" t="s">
        <v>367</v>
      </c>
      <c r="P538" s="4" t="s">
        <v>214</v>
      </c>
      <c r="Q538" s="4" t="s">
        <v>241</v>
      </c>
      <c r="R538" s="6">
        <v>212.34200000000001</v>
      </c>
      <c r="S538" s="6">
        <v>238.40119999999999</v>
      </c>
      <c r="T538" s="6">
        <v>-26.059200000000001</v>
      </c>
      <c r="U538" s="7">
        <v>344.23153538992398</v>
      </c>
      <c r="V538" s="7">
        <v>386.47658548379599</v>
      </c>
      <c r="W538" s="7">
        <v>-42.245050093872599</v>
      </c>
    </row>
    <row r="539" spans="1:23">
      <c r="A539" s="8" t="s">
        <v>242</v>
      </c>
      <c r="B539" s="4">
        <v>71</v>
      </c>
      <c r="C539" s="4" t="s">
        <v>20</v>
      </c>
      <c r="D539" s="4" t="s">
        <v>219</v>
      </c>
      <c r="E539" s="4" t="s">
        <v>239</v>
      </c>
      <c r="F539" s="5">
        <v>962</v>
      </c>
      <c r="G539" s="4" t="s">
        <v>190</v>
      </c>
      <c r="H539" s="4" t="s">
        <v>316</v>
      </c>
      <c r="I539" s="4" t="s">
        <v>301</v>
      </c>
      <c r="J539" s="4" t="s">
        <v>220</v>
      </c>
      <c r="K539" s="4" t="s">
        <v>239</v>
      </c>
      <c r="L539" s="4" t="s">
        <v>39</v>
      </c>
      <c r="M539" s="4">
        <v>94389</v>
      </c>
      <c r="N539" s="4" t="s">
        <v>75</v>
      </c>
      <c r="O539" s="4" t="s">
        <v>368</v>
      </c>
      <c r="P539" s="4" t="s">
        <v>214</v>
      </c>
      <c r="Q539" s="4" t="s">
        <v>241</v>
      </c>
      <c r="R539" s="6">
        <v>11.183</v>
      </c>
      <c r="S539" s="6">
        <v>12.555099999999999</v>
      </c>
      <c r="T539" s="6">
        <v>-1.3721000000000001</v>
      </c>
      <c r="U539" s="7">
        <v>18.128967704295501</v>
      </c>
      <c r="V539" s="7">
        <v>20.353304339104</v>
      </c>
      <c r="W539" s="7">
        <v>-2.22433663480854</v>
      </c>
    </row>
    <row r="540" spans="1:23">
      <c r="A540" s="8" t="s">
        <v>242</v>
      </c>
      <c r="B540" s="4">
        <v>110</v>
      </c>
      <c r="C540" s="4" t="s">
        <v>23</v>
      </c>
      <c r="D540" s="4" t="s">
        <v>219</v>
      </c>
      <c r="E540" s="4" t="s">
        <v>239</v>
      </c>
      <c r="F540" s="5">
        <v>962</v>
      </c>
      <c r="G540" s="4" t="s">
        <v>190</v>
      </c>
      <c r="H540" s="4" t="s">
        <v>316</v>
      </c>
      <c r="I540" s="4" t="s">
        <v>301</v>
      </c>
      <c r="J540" s="4" t="s">
        <v>220</v>
      </c>
      <c r="K540" s="4" t="s">
        <v>239</v>
      </c>
      <c r="L540" s="4" t="s">
        <v>39</v>
      </c>
      <c r="M540" s="4">
        <v>1702</v>
      </c>
      <c r="N540" s="4" t="s">
        <v>143</v>
      </c>
      <c r="O540" s="4" t="s">
        <v>426</v>
      </c>
      <c r="P540" s="4" t="s">
        <v>214</v>
      </c>
      <c r="Q540" s="4" t="s">
        <v>241</v>
      </c>
      <c r="R540" s="6">
        <v>54</v>
      </c>
      <c r="S540" s="6">
        <v>39.521099999999997</v>
      </c>
      <c r="T540" s="6">
        <v>14.478899999999999</v>
      </c>
      <c r="U540" s="7">
        <v>87.540396676379999</v>
      </c>
      <c r="V540" s="7">
        <v>64.068384649756993</v>
      </c>
      <c r="W540" s="7">
        <v>23.472012026622899</v>
      </c>
    </row>
    <row r="541" spans="1:23">
      <c r="A541" s="8" t="s">
        <v>242</v>
      </c>
      <c r="B541" s="4">
        <v>501</v>
      </c>
      <c r="C541" s="4" t="s">
        <v>25</v>
      </c>
      <c r="D541" s="4" t="s">
        <v>219</v>
      </c>
      <c r="E541" s="4" t="s">
        <v>239</v>
      </c>
      <c r="F541" s="5">
        <v>962</v>
      </c>
      <c r="G541" s="4" t="s">
        <v>190</v>
      </c>
      <c r="H541" s="4" t="s">
        <v>316</v>
      </c>
      <c r="I541" s="4" t="s">
        <v>301</v>
      </c>
      <c r="J541" s="4" t="s">
        <v>220</v>
      </c>
      <c r="K541" s="4" t="s">
        <v>239</v>
      </c>
      <c r="L541" s="4" t="s">
        <v>39</v>
      </c>
      <c r="M541" s="4">
        <v>75</v>
      </c>
      <c r="N541" s="4" t="s">
        <v>185</v>
      </c>
      <c r="O541" s="4" t="s">
        <v>464</v>
      </c>
      <c r="P541" s="4" t="s">
        <v>214</v>
      </c>
      <c r="Q541" s="4" t="s">
        <v>241</v>
      </c>
      <c r="R541" s="6">
        <v>217.26300000000001</v>
      </c>
      <c r="S541" s="6">
        <v>281.41809999999998</v>
      </c>
      <c r="T541" s="6">
        <v>-64.155100000000004</v>
      </c>
      <c r="U541" s="7">
        <v>352.20905931667301</v>
      </c>
      <c r="V541" s="7">
        <v>456.21207603542899</v>
      </c>
      <c r="W541" s="7">
        <v>-104.003016718756</v>
      </c>
    </row>
    <row r="542" spans="1:23">
      <c r="A542" s="8" t="s">
        <v>242</v>
      </c>
      <c r="B542" s="4">
        <v>501</v>
      </c>
      <c r="C542" s="4" t="s">
        <v>25</v>
      </c>
      <c r="D542" s="4" t="s">
        <v>219</v>
      </c>
      <c r="E542" s="4" t="s">
        <v>239</v>
      </c>
      <c r="F542" s="5">
        <v>962</v>
      </c>
      <c r="G542" s="4" t="s">
        <v>190</v>
      </c>
      <c r="H542" s="4" t="s">
        <v>316</v>
      </c>
      <c r="I542" s="4" t="s">
        <v>301</v>
      </c>
      <c r="J542" s="4" t="s">
        <v>220</v>
      </c>
      <c r="K542" s="4" t="s">
        <v>239</v>
      </c>
      <c r="L542" s="4" t="s">
        <v>39</v>
      </c>
      <c r="M542" s="4">
        <v>520</v>
      </c>
      <c r="N542" s="4" t="s">
        <v>191</v>
      </c>
      <c r="O542" s="4" t="s">
        <v>469</v>
      </c>
      <c r="P542" s="4" t="s">
        <v>214</v>
      </c>
      <c r="Q542" s="4" t="s">
        <v>241</v>
      </c>
      <c r="R542" s="6">
        <v>9.1620000000000008</v>
      </c>
      <c r="S542" s="6">
        <v>9.1620000000000008</v>
      </c>
      <c r="T542" s="6">
        <v>0</v>
      </c>
      <c r="U542" s="7">
        <v>14.852687302759101</v>
      </c>
      <c r="V542" s="7">
        <v>14.852687302759101</v>
      </c>
      <c r="W542" s="7">
        <v>0</v>
      </c>
    </row>
    <row r="543" spans="1:23">
      <c r="A543" s="8" t="s">
        <v>242</v>
      </c>
      <c r="B543" s="4">
        <v>501</v>
      </c>
      <c r="C543" s="4" t="s">
        <v>25</v>
      </c>
      <c r="D543" s="4" t="s">
        <v>219</v>
      </c>
      <c r="E543" s="4" t="s">
        <v>239</v>
      </c>
      <c r="F543" s="5">
        <v>962</v>
      </c>
      <c r="G543" s="4" t="s">
        <v>190</v>
      </c>
      <c r="H543" s="4" t="s">
        <v>316</v>
      </c>
      <c r="I543" s="4" t="s">
        <v>301</v>
      </c>
      <c r="J543" s="4" t="s">
        <v>220</v>
      </c>
      <c r="K543" s="4" t="s">
        <v>239</v>
      </c>
      <c r="L543" s="4" t="s">
        <v>39</v>
      </c>
      <c r="M543" s="4">
        <v>20356</v>
      </c>
      <c r="N543" s="4" t="s">
        <v>186</v>
      </c>
      <c r="O543" s="4" t="s">
        <v>465</v>
      </c>
      <c r="P543" s="4" t="s">
        <v>214</v>
      </c>
      <c r="Q543" s="4" t="s">
        <v>241</v>
      </c>
      <c r="R543" s="6">
        <v>336.02789999999999</v>
      </c>
      <c r="S543" s="6">
        <v>435.25439999999998</v>
      </c>
      <c r="T543" s="6">
        <v>-99.226500000000001</v>
      </c>
      <c r="U543" s="7">
        <v>544.741030746869</v>
      </c>
      <c r="V543" s="7">
        <v>705.59894131740305</v>
      </c>
      <c r="W543" s="7">
        <v>-160.85791057053399</v>
      </c>
    </row>
    <row r="544" spans="1:23">
      <c r="A544" s="8" t="s">
        <v>242</v>
      </c>
      <c r="B544" s="4">
        <v>501</v>
      </c>
      <c r="C544" s="4" t="s">
        <v>25</v>
      </c>
      <c r="D544" s="4" t="s">
        <v>219</v>
      </c>
      <c r="E544" s="4" t="s">
        <v>239</v>
      </c>
      <c r="F544" s="5">
        <v>962</v>
      </c>
      <c r="G544" s="4" t="s">
        <v>190</v>
      </c>
      <c r="H544" s="4" t="s">
        <v>316</v>
      </c>
      <c r="I544" s="4" t="s">
        <v>301</v>
      </c>
      <c r="J544" s="4" t="s">
        <v>220</v>
      </c>
      <c r="K544" s="4" t="s">
        <v>239</v>
      </c>
      <c r="L544" s="4" t="s">
        <v>39</v>
      </c>
      <c r="M544" s="4">
        <v>76324</v>
      </c>
      <c r="N544" s="4" t="s">
        <v>187</v>
      </c>
      <c r="O544" s="4" t="s">
        <v>466</v>
      </c>
      <c r="P544" s="4" t="s">
        <v>214</v>
      </c>
      <c r="Q544" s="4" t="s">
        <v>241</v>
      </c>
      <c r="R544" s="6">
        <v>13.83</v>
      </c>
      <c r="S544" s="6">
        <v>17.914200000000001</v>
      </c>
      <c r="T544" s="6">
        <v>-4.0842000000000001</v>
      </c>
      <c r="U544" s="7">
        <v>22.4200682598951</v>
      </c>
      <c r="V544" s="7">
        <v>29.041040261852</v>
      </c>
      <c r="W544" s="7">
        <v>-6.6209720019568703</v>
      </c>
    </row>
    <row r="545" spans="1:23">
      <c r="A545" s="8" t="s">
        <v>242</v>
      </c>
      <c r="B545" s="4">
        <v>501</v>
      </c>
      <c r="C545" s="4" t="s">
        <v>25</v>
      </c>
      <c r="D545" s="4" t="s">
        <v>219</v>
      </c>
      <c r="E545" s="4" t="s">
        <v>239</v>
      </c>
      <c r="F545" s="5">
        <v>962</v>
      </c>
      <c r="G545" s="4" t="s">
        <v>190</v>
      </c>
      <c r="H545" s="4" t="s">
        <v>316</v>
      </c>
      <c r="I545" s="4" t="s">
        <v>301</v>
      </c>
      <c r="J545" s="4" t="s">
        <v>220</v>
      </c>
      <c r="K545" s="4" t="s">
        <v>239</v>
      </c>
      <c r="L545" s="4" t="s">
        <v>39</v>
      </c>
      <c r="M545" s="4">
        <v>82628</v>
      </c>
      <c r="N545" s="4" t="s">
        <v>188</v>
      </c>
      <c r="O545" s="4" t="s">
        <v>467</v>
      </c>
      <c r="P545" s="4" t="s">
        <v>214</v>
      </c>
      <c r="Q545" s="4" t="s">
        <v>241</v>
      </c>
      <c r="R545" s="6">
        <v>0.19309999999999999</v>
      </c>
      <c r="S545" s="6">
        <v>0.193</v>
      </c>
      <c r="T545" s="6">
        <v>9.9999999999989E-5</v>
      </c>
      <c r="U545" s="7">
        <v>0.313037974040907</v>
      </c>
      <c r="V545" s="7">
        <v>0.31287586219521002</v>
      </c>
      <c r="W545" s="7">
        <v>1.62111845696982E-4</v>
      </c>
    </row>
    <row r="546" spans="1:23">
      <c r="A546" s="8" t="s">
        <v>242</v>
      </c>
      <c r="B546" s="4">
        <v>501</v>
      </c>
      <c r="C546" s="4" t="s">
        <v>25</v>
      </c>
      <c r="D546" s="4" t="s">
        <v>219</v>
      </c>
      <c r="E546" s="4" t="s">
        <v>239</v>
      </c>
      <c r="F546" s="5">
        <v>962</v>
      </c>
      <c r="G546" s="4" t="s">
        <v>190</v>
      </c>
      <c r="H546" s="4" t="s">
        <v>316</v>
      </c>
      <c r="I546" s="4" t="s">
        <v>301</v>
      </c>
      <c r="J546" s="4" t="s">
        <v>220</v>
      </c>
      <c r="K546" s="4" t="s">
        <v>239</v>
      </c>
      <c r="L546" s="4" t="s">
        <v>39</v>
      </c>
      <c r="M546" s="4">
        <v>89790</v>
      </c>
      <c r="N546" s="4" t="s">
        <v>187</v>
      </c>
      <c r="O546" s="4" t="s">
        <v>468</v>
      </c>
      <c r="P546" s="4" t="s">
        <v>214</v>
      </c>
      <c r="Q546" s="4" t="s">
        <v>241</v>
      </c>
      <c r="R546" s="6">
        <v>2.1850000000000001</v>
      </c>
      <c r="S546" s="6">
        <v>2.8298000000000001</v>
      </c>
      <c r="T546" s="6">
        <v>-0.64480000000000004</v>
      </c>
      <c r="U546" s="7">
        <v>3.5421438284794502</v>
      </c>
      <c r="V546" s="7">
        <v>4.5874410095337099</v>
      </c>
      <c r="W546" s="7">
        <v>-1.0452971810542599</v>
      </c>
    </row>
    <row r="547" spans="1:23">
      <c r="A547" s="8" t="s">
        <v>242</v>
      </c>
      <c r="B547" s="4">
        <v>16</v>
      </c>
      <c r="C547" s="4" t="s">
        <v>4</v>
      </c>
      <c r="D547" s="4" t="s">
        <v>219</v>
      </c>
      <c r="E547" s="4" t="s">
        <v>239</v>
      </c>
      <c r="F547" s="5">
        <v>966</v>
      </c>
      <c r="G547" s="4" t="s">
        <v>192</v>
      </c>
      <c r="H547" s="4" t="s">
        <v>317</v>
      </c>
      <c r="I547" s="4" t="s">
        <v>302</v>
      </c>
      <c r="J547" s="4" t="s">
        <v>221</v>
      </c>
      <c r="K547" s="4" t="s">
        <v>239</v>
      </c>
      <c r="L547" s="4" t="s">
        <v>193</v>
      </c>
      <c r="M547" s="4">
        <v>8804</v>
      </c>
      <c r="N547" s="4" t="s">
        <v>43</v>
      </c>
      <c r="O547" s="4" t="s">
        <v>337</v>
      </c>
      <c r="P547" s="4" t="s">
        <v>214</v>
      </c>
      <c r="Q547" s="4" t="s">
        <v>241</v>
      </c>
      <c r="R547" s="6">
        <v>13.64</v>
      </c>
      <c r="S547" s="6">
        <v>9.8171999999999997</v>
      </c>
      <c r="T547" s="6">
        <v>3.8228</v>
      </c>
      <c r="U547" s="7">
        <v>58.324640000000002</v>
      </c>
      <c r="V547" s="7">
        <v>41.978347200000002</v>
      </c>
      <c r="W547" s="7">
        <v>16.346292800000001</v>
      </c>
    </row>
    <row r="548" spans="1:23">
      <c r="A548" s="8" t="s">
        <v>242</v>
      </c>
      <c r="B548" s="4">
        <v>16</v>
      </c>
      <c r="C548" s="4" t="s">
        <v>4</v>
      </c>
      <c r="D548" s="4" t="s">
        <v>219</v>
      </c>
      <c r="E548" s="4" t="s">
        <v>239</v>
      </c>
      <c r="F548" s="5">
        <v>966</v>
      </c>
      <c r="G548" s="4" t="s">
        <v>192</v>
      </c>
      <c r="H548" s="4" t="s">
        <v>317</v>
      </c>
      <c r="I548" s="4" t="s">
        <v>302</v>
      </c>
      <c r="J548" s="4" t="s">
        <v>221</v>
      </c>
      <c r="K548" s="4" t="s">
        <v>239</v>
      </c>
      <c r="L548" s="4" t="s">
        <v>193</v>
      </c>
      <c r="M548" s="4">
        <v>20327</v>
      </c>
      <c r="N548" s="4" t="s">
        <v>44</v>
      </c>
      <c r="O548" s="4" t="s">
        <v>338</v>
      </c>
      <c r="P548" s="4" t="s">
        <v>214</v>
      </c>
      <c r="Q548" s="4" t="s">
        <v>241</v>
      </c>
      <c r="R548" s="6">
        <v>10.369</v>
      </c>
      <c r="S548" s="6">
        <v>7.4631999999999996</v>
      </c>
      <c r="T548" s="6">
        <v>2.9058000000000002</v>
      </c>
      <c r="U548" s="7">
        <v>44.337843999999997</v>
      </c>
      <c r="V548" s="7">
        <v>31.912643200000002</v>
      </c>
      <c r="W548" s="7">
        <v>12.425200800000001</v>
      </c>
    </row>
    <row r="549" spans="1:23">
      <c r="A549" s="8" t="s">
        <v>242</v>
      </c>
      <c r="B549" s="4">
        <v>21</v>
      </c>
      <c r="C549" s="4" t="s">
        <v>29</v>
      </c>
      <c r="D549" s="4" t="s">
        <v>222</v>
      </c>
      <c r="E549" s="4" t="s">
        <v>238</v>
      </c>
      <c r="F549" s="5">
        <v>966</v>
      </c>
      <c r="G549" s="4" t="s">
        <v>192</v>
      </c>
      <c r="H549" s="4" t="s">
        <v>317</v>
      </c>
      <c r="I549" s="4" t="s">
        <v>302</v>
      </c>
      <c r="J549" s="4" t="s">
        <v>221</v>
      </c>
      <c r="K549" s="4" t="s">
        <v>239</v>
      </c>
      <c r="L549" s="4" t="s">
        <v>193</v>
      </c>
      <c r="M549" s="4">
        <v>15633</v>
      </c>
      <c r="N549" s="4" t="s">
        <v>11</v>
      </c>
      <c r="O549" s="4" t="s">
        <v>328</v>
      </c>
      <c r="P549" s="4" t="s">
        <v>213</v>
      </c>
      <c r="Q549" s="4" t="s">
        <v>241</v>
      </c>
      <c r="R549" s="6">
        <v>9.02</v>
      </c>
      <c r="S549" s="6">
        <v>9.02</v>
      </c>
      <c r="T549" s="6">
        <v>0</v>
      </c>
      <c r="U549" s="7">
        <v>38.569519999999997</v>
      </c>
      <c r="V549" s="7">
        <v>38.569519999999997</v>
      </c>
      <c r="W549" s="7">
        <v>0</v>
      </c>
    </row>
    <row r="550" spans="1:23">
      <c r="A550" s="8" t="s">
        <v>242</v>
      </c>
      <c r="B550" s="4">
        <v>23</v>
      </c>
      <c r="C550" s="4" t="s">
        <v>8</v>
      </c>
      <c r="D550" s="4" t="s">
        <v>219</v>
      </c>
      <c r="E550" s="4" t="s">
        <v>239</v>
      </c>
      <c r="F550" s="5">
        <v>966</v>
      </c>
      <c r="G550" s="4" t="s">
        <v>192</v>
      </c>
      <c r="H550" s="4" t="s">
        <v>317</v>
      </c>
      <c r="I550" s="4" t="s">
        <v>302</v>
      </c>
      <c r="J550" s="4" t="s">
        <v>221</v>
      </c>
      <c r="K550" s="4" t="s">
        <v>239</v>
      </c>
      <c r="L550" s="4" t="s">
        <v>193</v>
      </c>
      <c r="M550" s="4">
        <v>28462</v>
      </c>
      <c r="N550" s="4" t="s">
        <v>103</v>
      </c>
      <c r="O550" s="4" t="s">
        <v>387</v>
      </c>
      <c r="P550" s="4" t="s">
        <v>214</v>
      </c>
      <c r="Q550" s="4" t="s">
        <v>241</v>
      </c>
      <c r="R550" s="6">
        <v>1491.54</v>
      </c>
      <c r="S550" s="6">
        <v>1495.54</v>
      </c>
      <c r="T550" s="6">
        <v>-4</v>
      </c>
      <c r="U550" s="7">
        <v>6377.8250399999997</v>
      </c>
      <c r="V550" s="7">
        <v>6394.92904</v>
      </c>
      <c r="W550" s="7">
        <v>-17.103999999999999</v>
      </c>
    </row>
    <row r="551" spans="1:23">
      <c r="A551" s="8" t="s">
        <v>242</v>
      </c>
      <c r="B551" s="4">
        <v>26</v>
      </c>
      <c r="C551" s="4" t="s">
        <v>31</v>
      </c>
      <c r="D551" s="4" t="s">
        <v>222</v>
      </c>
      <c r="E551" s="4" t="s">
        <v>238</v>
      </c>
      <c r="F551" s="5">
        <v>966</v>
      </c>
      <c r="G551" s="4" t="s">
        <v>192</v>
      </c>
      <c r="H551" s="4" t="s">
        <v>317</v>
      </c>
      <c r="I551" s="4" t="s">
        <v>302</v>
      </c>
      <c r="J551" s="4" t="s">
        <v>221</v>
      </c>
      <c r="K551" s="4" t="s">
        <v>239</v>
      </c>
      <c r="L551" s="4" t="s">
        <v>193</v>
      </c>
      <c r="M551" s="4">
        <v>944</v>
      </c>
      <c r="N551" s="4" t="s">
        <v>3</v>
      </c>
      <c r="O551" s="4" t="s">
        <v>326</v>
      </c>
      <c r="P551" s="4" t="s">
        <v>213</v>
      </c>
      <c r="Q551" s="4" t="s">
        <v>240</v>
      </c>
      <c r="R551" s="6">
        <v>0.52600000000000002</v>
      </c>
      <c r="S551" s="6">
        <v>0.75</v>
      </c>
      <c r="T551" s="6">
        <v>-0.224</v>
      </c>
      <c r="U551" s="7">
        <v>2.2491759999999998</v>
      </c>
      <c r="V551" s="7">
        <v>3.2069999999999999</v>
      </c>
      <c r="W551" s="7">
        <v>-0.95782400000000001</v>
      </c>
    </row>
    <row r="552" spans="1:23">
      <c r="A552" s="8" t="s">
        <v>242</v>
      </c>
      <c r="B552" s="4">
        <v>56</v>
      </c>
      <c r="C552" s="4" t="s">
        <v>13</v>
      </c>
      <c r="D552" s="4" t="s">
        <v>219</v>
      </c>
      <c r="E552" s="4" t="s">
        <v>239</v>
      </c>
      <c r="F552" s="5">
        <v>966</v>
      </c>
      <c r="G552" s="4" t="s">
        <v>192</v>
      </c>
      <c r="H552" s="4" t="s">
        <v>317</v>
      </c>
      <c r="I552" s="4" t="s">
        <v>302</v>
      </c>
      <c r="J552" s="4" t="s">
        <v>221</v>
      </c>
      <c r="K552" s="4" t="s">
        <v>239</v>
      </c>
      <c r="L552" s="4" t="s">
        <v>193</v>
      </c>
      <c r="M552" s="4">
        <v>13536</v>
      </c>
      <c r="N552" s="4" t="s">
        <v>105</v>
      </c>
      <c r="O552" s="4" t="s">
        <v>389</v>
      </c>
      <c r="P552" s="4" t="s">
        <v>214</v>
      </c>
      <c r="Q552" s="4" t="s">
        <v>241</v>
      </c>
      <c r="R552" s="6">
        <v>510.4898</v>
      </c>
      <c r="S552" s="6">
        <v>596.6671</v>
      </c>
      <c r="T552" s="6">
        <v>-86.177300000000002</v>
      </c>
      <c r="U552" s="7">
        <v>2182.8543847999999</v>
      </c>
      <c r="V552" s="7">
        <v>2551.3485196000001</v>
      </c>
      <c r="W552" s="7">
        <v>-368.49413479999998</v>
      </c>
    </row>
    <row r="553" spans="1:23">
      <c r="A553" s="8" t="s">
        <v>242</v>
      </c>
      <c r="B553" s="4">
        <v>56</v>
      </c>
      <c r="C553" s="4" t="s">
        <v>13</v>
      </c>
      <c r="D553" s="4" t="s">
        <v>219</v>
      </c>
      <c r="E553" s="4" t="s">
        <v>239</v>
      </c>
      <c r="F553" s="5">
        <v>966</v>
      </c>
      <c r="G553" s="4" t="s">
        <v>192</v>
      </c>
      <c r="H553" s="4" t="s">
        <v>317</v>
      </c>
      <c r="I553" s="4" t="s">
        <v>302</v>
      </c>
      <c r="J553" s="4" t="s">
        <v>221</v>
      </c>
      <c r="K553" s="4" t="s">
        <v>239</v>
      </c>
      <c r="L553" s="4" t="s">
        <v>193</v>
      </c>
      <c r="M553" s="4">
        <v>13537</v>
      </c>
      <c r="N553" s="4" t="s">
        <v>106</v>
      </c>
      <c r="O553" s="4" t="s">
        <v>390</v>
      </c>
      <c r="P553" s="4" t="s">
        <v>214</v>
      </c>
      <c r="Q553" s="4" t="s">
        <v>241</v>
      </c>
      <c r="R553" s="6">
        <v>157.47020000000001</v>
      </c>
      <c r="S553" s="6">
        <v>182.86</v>
      </c>
      <c r="T553" s="6">
        <v>-25.389800000000001</v>
      </c>
      <c r="U553" s="7">
        <v>673.34257520000006</v>
      </c>
      <c r="V553" s="7">
        <v>781.90935999999999</v>
      </c>
      <c r="W553" s="7">
        <v>-108.56678479999999</v>
      </c>
    </row>
    <row r="554" spans="1:23">
      <c r="A554" s="8" t="s">
        <v>242</v>
      </c>
      <c r="B554" s="4">
        <v>56</v>
      </c>
      <c r="C554" s="4" t="s">
        <v>13</v>
      </c>
      <c r="D554" s="4" t="s">
        <v>219</v>
      </c>
      <c r="E554" s="4" t="s">
        <v>239</v>
      </c>
      <c r="F554" s="5">
        <v>966</v>
      </c>
      <c r="G554" s="4" t="s">
        <v>192</v>
      </c>
      <c r="H554" s="4" t="s">
        <v>317</v>
      </c>
      <c r="I554" s="4" t="s">
        <v>302</v>
      </c>
      <c r="J554" s="4" t="s">
        <v>221</v>
      </c>
      <c r="K554" s="4" t="s">
        <v>239</v>
      </c>
      <c r="L554" s="4" t="s">
        <v>193</v>
      </c>
      <c r="M554" s="4">
        <v>75798</v>
      </c>
      <c r="N554" s="4" t="s">
        <v>139</v>
      </c>
      <c r="O554" s="4" t="s">
        <v>422</v>
      </c>
      <c r="P554" s="4" t="s">
        <v>214</v>
      </c>
      <c r="Q554" s="4" t="s">
        <v>241</v>
      </c>
      <c r="R554" s="6">
        <v>22.228999999999999</v>
      </c>
      <c r="S554" s="6">
        <v>41.973999999999997</v>
      </c>
      <c r="T554" s="6">
        <v>-19.745000000000001</v>
      </c>
      <c r="U554" s="7">
        <v>95.051203999999998</v>
      </c>
      <c r="V554" s="7">
        <v>179.48082400000001</v>
      </c>
      <c r="W554" s="7">
        <v>-84.42962</v>
      </c>
    </row>
    <row r="555" spans="1:23">
      <c r="A555" s="8" t="s">
        <v>242</v>
      </c>
      <c r="B555" s="4">
        <v>70</v>
      </c>
      <c r="C555" s="4" t="s">
        <v>33</v>
      </c>
      <c r="D555" s="4" t="s">
        <v>219</v>
      </c>
      <c r="E555" s="4" t="s">
        <v>239</v>
      </c>
      <c r="F555" s="5">
        <v>966</v>
      </c>
      <c r="G555" s="4" t="s">
        <v>192</v>
      </c>
      <c r="H555" s="4" t="s">
        <v>317</v>
      </c>
      <c r="I555" s="4" t="s">
        <v>302</v>
      </c>
      <c r="J555" s="4" t="s">
        <v>221</v>
      </c>
      <c r="K555" s="4" t="s">
        <v>239</v>
      </c>
      <c r="L555" s="4" t="s">
        <v>193</v>
      </c>
      <c r="M555" s="4">
        <v>20619</v>
      </c>
      <c r="N555" s="4" t="s">
        <v>87</v>
      </c>
      <c r="O555" s="4" t="s">
        <v>374</v>
      </c>
      <c r="P555" s="4" t="s">
        <v>214</v>
      </c>
      <c r="Q555" s="4" t="s">
        <v>241</v>
      </c>
      <c r="R555" s="6">
        <v>3.68</v>
      </c>
      <c r="S555" s="6">
        <v>5.1790000000000003</v>
      </c>
      <c r="T555" s="6">
        <v>-1.4990000000000001</v>
      </c>
      <c r="U555" s="7">
        <v>15.73568</v>
      </c>
      <c r="V555" s="7">
        <v>22.145403999999999</v>
      </c>
      <c r="W555" s="7">
        <v>-6.4097239999999998</v>
      </c>
    </row>
    <row r="556" spans="1:23">
      <c r="A556" s="8" t="s">
        <v>242</v>
      </c>
      <c r="B556" s="4">
        <v>70</v>
      </c>
      <c r="C556" s="4" t="s">
        <v>33</v>
      </c>
      <c r="D556" s="4" t="s">
        <v>219</v>
      </c>
      <c r="E556" s="4" t="s">
        <v>239</v>
      </c>
      <c r="F556" s="5">
        <v>966</v>
      </c>
      <c r="G556" s="4" t="s">
        <v>192</v>
      </c>
      <c r="H556" s="4" t="s">
        <v>317</v>
      </c>
      <c r="I556" s="4" t="s">
        <v>302</v>
      </c>
      <c r="J556" s="4" t="s">
        <v>221</v>
      </c>
      <c r="K556" s="4" t="s">
        <v>239</v>
      </c>
      <c r="L556" s="4" t="s">
        <v>193</v>
      </c>
      <c r="M556" s="4">
        <v>82368</v>
      </c>
      <c r="N556" s="4" t="s">
        <v>87</v>
      </c>
      <c r="O556" s="4" t="s">
        <v>375</v>
      </c>
      <c r="P556" s="4" t="s">
        <v>214</v>
      </c>
      <c r="Q556" s="4" t="s">
        <v>241</v>
      </c>
      <c r="R556" s="6">
        <v>38.171999999999997</v>
      </c>
      <c r="S556" s="6">
        <v>53.715600000000002</v>
      </c>
      <c r="T556" s="6">
        <v>-15.5436</v>
      </c>
      <c r="U556" s="7">
        <v>163.22347199999999</v>
      </c>
      <c r="V556" s="7">
        <v>229.68790559999999</v>
      </c>
      <c r="W556" s="7">
        <v>-66.464433600000007</v>
      </c>
    </row>
    <row r="557" spans="1:23">
      <c r="A557" s="8" t="s">
        <v>242</v>
      </c>
      <c r="B557" s="4">
        <v>84</v>
      </c>
      <c r="C557" s="4" t="s">
        <v>22</v>
      </c>
      <c r="D557" s="4" t="s">
        <v>219</v>
      </c>
      <c r="E557" s="4" t="s">
        <v>238</v>
      </c>
      <c r="F557" s="5">
        <v>966</v>
      </c>
      <c r="G557" s="4" t="s">
        <v>192</v>
      </c>
      <c r="H557" s="4" t="s">
        <v>317</v>
      </c>
      <c r="I557" s="4" t="s">
        <v>302</v>
      </c>
      <c r="J557" s="4" t="s">
        <v>221</v>
      </c>
      <c r="K557" s="4" t="s">
        <v>239</v>
      </c>
      <c r="L557" s="4" t="s">
        <v>193</v>
      </c>
      <c r="M557" s="4">
        <v>395</v>
      </c>
      <c r="N557" s="4" t="s">
        <v>76</v>
      </c>
      <c r="O557" s="4" t="s">
        <v>369</v>
      </c>
      <c r="P557" s="4" t="s">
        <v>214</v>
      </c>
      <c r="Q557" s="4" t="s">
        <v>241</v>
      </c>
      <c r="R557" s="6">
        <v>17.2</v>
      </c>
      <c r="S557" s="6">
        <v>17.29</v>
      </c>
      <c r="T557" s="6">
        <v>-8.99999999999999E-2</v>
      </c>
      <c r="U557" s="7">
        <v>73.547200000000004</v>
      </c>
      <c r="V557" s="7">
        <v>73.932040000000001</v>
      </c>
      <c r="W557" s="7">
        <v>-0.38483999999999902</v>
      </c>
    </row>
    <row r="558" spans="1:23">
      <c r="A558" s="8" t="s">
        <v>242</v>
      </c>
      <c r="B558" s="4">
        <v>84</v>
      </c>
      <c r="C558" s="4" t="s">
        <v>22</v>
      </c>
      <c r="D558" s="4" t="s">
        <v>219</v>
      </c>
      <c r="E558" s="4" t="s">
        <v>238</v>
      </c>
      <c r="F558" s="5">
        <v>966</v>
      </c>
      <c r="G558" s="4" t="s">
        <v>192</v>
      </c>
      <c r="H558" s="4" t="s">
        <v>317</v>
      </c>
      <c r="I558" s="4" t="s">
        <v>302</v>
      </c>
      <c r="J558" s="4" t="s">
        <v>221</v>
      </c>
      <c r="K558" s="4" t="s">
        <v>239</v>
      </c>
      <c r="L558" s="4" t="s">
        <v>193</v>
      </c>
      <c r="M558" s="4">
        <v>506</v>
      </c>
      <c r="N558" s="4" t="s">
        <v>77</v>
      </c>
      <c r="O558" s="4" t="s">
        <v>370</v>
      </c>
      <c r="P558" s="4" t="s">
        <v>214</v>
      </c>
      <c r="Q558" s="4" t="s">
        <v>241</v>
      </c>
      <c r="R558" s="6">
        <v>112.8</v>
      </c>
      <c r="S558" s="6">
        <v>121.4653</v>
      </c>
      <c r="T558" s="6">
        <v>-8.6653000000000002</v>
      </c>
      <c r="U558" s="7">
        <v>482.33280000000002</v>
      </c>
      <c r="V558" s="7">
        <v>519.38562279999996</v>
      </c>
      <c r="W558" s="7">
        <v>-37.052822800000001</v>
      </c>
    </row>
    <row r="559" spans="1:23">
      <c r="A559" s="8" t="s">
        <v>242</v>
      </c>
      <c r="B559" s="4">
        <v>84</v>
      </c>
      <c r="C559" s="4" t="s">
        <v>22</v>
      </c>
      <c r="D559" s="4" t="s">
        <v>219</v>
      </c>
      <c r="E559" s="4" t="s">
        <v>238</v>
      </c>
      <c r="F559" s="5">
        <v>966</v>
      </c>
      <c r="G559" s="4" t="s">
        <v>192</v>
      </c>
      <c r="H559" s="4" t="s">
        <v>317</v>
      </c>
      <c r="I559" s="4" t="s">
        <v>302</v>
      </c>
      <c r="J559" s="4" t="s">
        <v>221</v>
      </c>
      <c r="K559" s="4" t="s">
        <v>239</v>
      </c>
      <c r="L559" s="4" t="s">
        <v>193</v>
      </c>
      <c r="M559" s="4">
        <v>944</v>
      </c>
      <c r="N559" s="4" t="s">
        <v>3</v>
      </c>
      <c r="O559" s="4" t="s">
        <v>326</v>
      </c>
      <c r="P559" s="4" t="s">
        <v>213</v>
      </c>
      <c r="Q559" s="4" t="s">
        <v>240</v>
      </c>
      <c r="R559" s="6">
        <v>0</v>
      </c>
      <c r="S559" s="6">
        <v>10</v>
      </c>
      <c r="T559" s="6">
        <v>-10</v>
      </c>
      <c r="U559" s="7">
        <v>0</v>
      </c>
      <c r="V559" s="7">
        <v>42.76</v>
      </c>
      <c r="W559" s="7">
        <v>-42.76</v>
      </c>
    </row>
    <row r="560" spans="1:23">
      <c r="A560" s="8" t="s">
        <v>242</v>
      </c>
      <c r="B560" s="4">
        <v>110</v>
      </c>
      <c r="C560" s="4" t="s">
        <v>23</v>
      </c>
      <c r="D560" s="4" t="s">
        <v>219</v>
      </c>
      <c r="E560" s="4" t="s">
        <v>239</v>
      </c>
      <c r="F560" s="5">
        <v>966</v>
      </c>
      <c r="G560" s="4" t="s">
        <v>192</v>
      </c>
      <c r="H560" s="4" t="s">
        <v>317</v>
      </c>
      <c r="I560" s="4" t="s">
        <v>302</v>
      </c>
      <c r="J560" s="4" t="s">
        <v>221</v>
      </c>
      <c r="K560" s="4" t="s">
        <v>239</v>
      </c>
      <c r="L560" s="4" t="s">
        <v>193</v>
      </c>
      <c r="M560" s="4">
        <v>944</v>
      </c>
      <c r="N560" s="4" t="s">
        <v>3</v>
      </c>
      <c r="O560" s="4" t="s">
        <v>326</v>
      </c>
      <c r="P560" s="4" t="s">
        <v>213</v>
      </c>
      <c r="Q560" s="4" t="s">
        <v>240</v>
      </c>
      <c r="R560" s="6">
        <v>1</v>
      </c>
      <c r="S560" s="6">
        <v>1</v>
      </c>
      <c r="T560" s="6">
        <v>0</v>
      </c>
      <c r="U560" s="7">
        <v>4.2759999999999998</v>
      </c>
      <c r="V560" s="7">
        <v>4.2759999999999998</v>
      </c>
      <c r="W560" s="7">
        <v>0</v>
      </c>
    </row>
    <row r="561" spans="1:23">
      <c r="A561" s="8" t="s">
        <v>242</v>
      </c>
      <c r="B561" s="4">
        <v>2</v>
      </c>
      <c r="C561" s="4" t="s">
        <v>2</v>
      </c>
      <c r="D561" s="4" t="s">
        <v>219</v>
      </c>
      <c r="E561" s="4" t="s">
        <v>238</v>
      </c>
      <c r="F561" s="5">
        <v>990</v>
      </c>
      <c r="G561" s="4" t="s">
        <v>194</v>
      </c>
      <c r="H561" s="4" t="s">
        <v>318</v>
      </c>
      <c r="I561" s="4" t="s">
        <v>303</v>
      </c>
      <c r="J561" s="4" t="s">
        <v>221</v>
      </c>
      <c r="K561" s="4" t="s">
        <v>239</v>
      </c>
      <c r="L561" s="4" t="s">
        <v>39</v>
      </c>
      <c r="M561" s="4">
        <v>945</v>
      </c>
      <c r="N561" s="4" t="s">
        <v>195</v>
      </c>
      <c r="O561" s="4" t="s">
        <v>470</v>
      </c>
      <c r="P561" s="4" t="s">
        <v>213</v>
      </c>
      <c r="Q561" s="4" t="s">
        <v>240</v>
      </c>
      <c r="R561" s="6">
        <v>7.7</v>
      </c>
      <c r="S561" s="6">
        <v>7.7</v>
      </c>
      <c r="T561" s="6">
        <v>0</v>
      </c>
      <c r="U561" s="7">
        <v>6.4491486345761198</v>
      </c>
      <c r="V561" s="7">
        <v>6.4491486345761198</v>
      </c>
      <c r="W561" s="7">
        <v>0</v>
      </c>
    </row>
    <row r="562" spans="1:23">
      <c r="A562" s="8" t="s">
        <v>242</v>
      </c>
      <c r="B562" s="4">
        <v>2</v>
      </c>
      <c r="C562" s="4" t="s">
        <v>2</v>
      </c>
      <c r="D562" s="4" t="s">
        <v>219</v>
      </c>
      <c r="E562" s="4" t="s">
        <v>238</v>
      </c>
      <c r="F562" s="5">
        <v>990</v>
      </c>
      <c r="G562" s="4" t="s">
        <v>194</v>
      </c>
      <c r="H562" s="4" t="s">
        <v>318</v>
      </c>
      <c r="I562" s="4" t="s">
        <v>303</v>
      </c>
      <c r="J562" s="4" t="s">
        <v>221</v>
      </c>
      <c r="K562" s="4" t="s">
        <v>239</v>
      </c>
      <c r="L562" s="4" t="s">
        <v>39</v>
      </c>
      <c r="M562" s="4">
        <v>20135</v>
      </c>
      <c r="N562" s="4" t="s">
        <v>118</v>
      </c>
      <c r="O562" s="4" t="s">
        <v>401</v>
      </c>
      <c r="P562" s="4" t="s">
        <v>214</v>
      </c>
      <c r="Q562" s="4" t="s">
        <v>241</v>
      </c>
      <c r="R562" s="6">
        <v>102.94199999999999</v>
      </c>
      <c r="S562" s="6">
        <v>102.94199999999999</v>
      </c>
      <c r="T562" s="6">
        <v>0</v>
      </c>
      <c r="U562" s="7">
        <v>86.219254381887595</v>
      </c>
      <c r="V562" s="7">
        <v>86.219254381887595</v>
      </c>
      <c r="W562" s="7">
        <v>0</v>
      </c>
    </row>
    <row r="563" spans="1:23">
      <c r="A563" s="8" t="s">
        <v>242</v>
      </c>
      <c r="B563" s="4">
        <v>2</v>
      </c>
      <c r="C563" s="4" t="s">
        <v>2</v>
      </c>
      <c r="D563" s="4" t="s">
        <v>219</v>
      </c>
      <c r="E563" s="4" t="s">
        <v>238</v>
      </c>
      <c r="F563" s="5">
        <v>990</v>
      </c>
      <c r="G563" s="4" t="s">
        <v>194</v>
      </c>
      <c r="H563" s="4" t="s">
        <v>318</v>
      </c>
      <c r="I563" s="4" t="s">
        <v>303</v>
      </c>
      <c r="J563" s="4" t="s">
        <v>221</v>
      </c>
      <c r="K563" s="4" t="s">
        <v>239</v>
      </c>
      <c r="L563" s="4" t="s">
        <v>39</v>
      </c>
      <c r="M563" s="4">
        <v>30325</v>
      </c>
      <c r="N563" s="4" t="s">
        <v>119</v>
      </c>
      <c r="O563" s="4" t="s">
        <v>402</v>
      </c>
      <c r="P563" s="4" t="s">
        <v>214</v>
      </c>
      <c r="Q563" s="4" t="s">
        <v>241</v>
      </c>
      <c r="R563" s="6">
        <v>222.75800000000001</v>
      </c>
      <c r="S563" s="6">
        <v>222.81569999999999</v>
      </c>
      <c r="T563" s="6">
        <v>-5.76999999999828E-2</v>
      </c>
      <c r="U563" s="7">
        <v>186.57135734297501</v>
      </c>
      <c r="V563" s="7">
        <v>186.61968408014599</v>
      </c>
      <c r="W563" s="7">
        <v>-4.8326737170770198E-2</v>
      </c>
    </row>
    <row r="564" spans="1:23">
      <c r="A564" s="8" t="s">
        <v>242</v>
      </c>
      <c r="B564" s="4">
        <v>2</v>
      </c>
      <c r="C564" s="4" t="s">
        <v>2</v>
      </c>
      <c r="D564" s="4" t="s">
        <v>219</v>
      </c>
      <c r="E564" s="4" t="s">
        <v>238</v>
      </c>
      <c r="F564" s="5">
        <v>990</v>
      </c>
      <c r="G564" s="4" t="s">
        <v>194</v>
      </c>
      <c r="H564" s="4" t="s">
        <v>318</v>
      </c>
      <c r="I564" s="4" t="s">
        <v>303</v>
      </c>
      <c r="J564" s="4" t="s">
        <v>221</v>
      </c>
      <c r="K564" s="4" t="s">
        <v>239</v>
      </c>
      <c r="L564" s="4" t="s">
        <v>39</v>
      </c>
      <c r="M564" s="4">
        <v>94880</v>
      </c>
      <c r="N564" s="4" t="s">
        <v>153</v>
      </c>
      <c r="O564" s="4" t="s">
        <v>434</v>
      </c>
      <c r="P564" s="4" t="s">
        <v>214</v>
      </c>
      <c r="Q564" s="4" t="s">
        <v>241</v>
      </c>
      <c r="R564" s="6">
        <v>2.9</v>
      </c>
      <c r="S564" s="6">
        <v>2.9003999999999999</v>
      </c>
      <c r="T564" s="6">
        <v>-3.99999999999956E-4</v>
      </c>
      <c r="U564" s="7">
        <v>2.4289001351001001</v>
      </c>
      <c r="V564" s="7">
        <v>2.42923515580839</v>
      </c>
      <c r="W564" s="7">
        <v>-3.3502070828963202E-4</v>
      </c>
    </row>
    <row r="565" spans="1:23">
      <c r="A565" s="8" t="s">
        <v>242</v>
      </c>
      <c r="B565" s="4">
        <v>16</v>
      </c>
      <c r="C565" s="4" t="s">
        <v>4</v>
      </c>
      <c r="D565" s="4" t="s">
        <v>219</v>
      </c>
      <c r="E565" s="4" t="s">
        <v>239</v>
      </c>
      <c r="F565" s="5">
        <v>990</v>
      </c>
      <c r="G565" s="4" t="s">
        <v>194</v>
      </c>
      <c r="H565" s="4" t="s">
        <v>318</v>
      </c>
      <c r="I565" s="4" t="s">
        <v>303</v>
      </c>
      <c r="J565" s="4" t="s">
        <v>221</v>
      </c>
      <c r="K565" s="4" t="s">
        <v>239</v>
      </c>
      <c r="L565" s="4" t="s">
        <v>39</v>
      </c>
      <c r="M565" s="4">
        <v>528</v>
      </c>
      <c r="N565" s="4" t="s">
        <v>94</v>
      </c>
      <c r="O565" s="4" t="s">
        <v>377</v>
      </c>
      <c r="P565" s="4" t="s">
        <v>214</v>
      </c>
      <c r="Q565" s="4" t="s">
        <v>241</v>
      </c>
      <c r="R565" s="6">
        <v>13.115</v>
      </c>
      <c r="S565" s="6">
        <v>13.845000000000001</v>
      </c>
      <c r="T565" s="6">
        <v>-0.73</v>
      </c>
      <c r="U565" s="7">
        <v>10.9844914730475</v>
      </c>
      <c r="V565" s="7">
        <v>11.5959042656762</v>
      </c>
      <c r="W565" s="7">
        <v>-0.61141279262864501</v>
      </c>
    </row>
    <row r="566" spans="1:23">
      <c r="A566" s="8" t="s">
        <v>242</v>
      </c>
      <c r="B566" s="4">
        <v>16</v>
      </c>
      <c r="C566" s="4" t="s">
        <v>4</v>
      </c>
      <c r="D566" s="4" t="s">
        <v>219</v>
      </c>
      <c r="E566" s="4" t="s">
        <v>239</v>
      </c>
      <c r="F566" s="5">
        <v>990</v>
      </c>
      <c r="G566" s="4" t="s">
        <v>194</v>
      </c>
      <c r="H566" s="4" t="s">
        <v>318</v>
      </c>
      <c r="I566" s="4" t="s">
        <v>303</v>
      </c>
      <c r="J566" s="4" t="s">
        <v>221</v>
      </c>
      <c r="K566" s="4" t="s">
        <v>239</v>
      </c>
      <c r="L566" s="4" t="s">
        <v>39</v>
      </c>
      <c r="M566" s="4">
        <v>572</v>
      </c>
      <c r="N566" s="4" t="s">
        <v>40</v>
      </c>
      <c r="O566" s="4" t="s">
        <v>334</v>
      </c>
      <c r="P566" s="4" t="s">
        <v>214</v>
      </c>
      <c r="Q566" s="4" t="s">
        <v>241</v>
      </c>
      <c r="R566" s="6">
        <v>451.01299999999998</v>
      </c>
      <c r="S566" s="6">
        <v>476.1</v>
      </c>
      <c r="T566" s="6">
        <v>-25.087</v>
      </c>
      <c r="U566" s="7">
        <v>377.74673676962101</v>
      </c>
      <c r="V566" s="7">
        <v>398.75839804177798</v>
      </c>
      <c r="W566" s="7">
        <v>-21.011661272157301</v>
      </c>
    </row>
    <row r="567" spans="1:23">
      <c r="A567" s="8" t="s">
        <v>242</v>
      </c>
      <c r="B567" s="4">
        <v>16</v>
      </c>
      <c r="C567" s="4" t="s">
        <v>4</v>
      </c>
      <c r="D567" s="4" t="s">
        <v>219</v>
      </c>
      <c r="E567" s="4" t="s">
        <v>239</v>
      </c>
      <c r="F567" s="5">
        <v>990</v>
      </c>
      <c r="G567" s="4" t="s">
        <v>194</v>
      </c>
      <c r="H567" s="4" t="s">
        <v>318</v>
      </c>
      <c r="I567" s="4" t="s">
        <v>303</v>
      </c>
      <c r="J567" s="4" t="s">
        <v>221</v>
      </c>
      <c r="K567" s="4" t="s">
        <v>239</v>
      </c>
      <c r="L567" s="4" t="s">
        <v>39</v>
      </c>
      <c r="M567" s="4">
        <v>613</v>
      </c>
      <c r="N567" s="4" t="s">
        <v>41</v>
      </c>
      <c r="O567" s="4" t="s">
        <v>335</v>
      </c>
      <c r="P567" s="4" t="s">
        <v>214</v>
      </c>
      <c r="Q567" s="4" t="s">
        <v>241</v>
      </c>
      <c r="R567" s="6">
        <v>145.304</v>
      </c>
      <c r="S567" s="6">
        <v>153.387</v>
      </c>
      <c r="T567" s="6">
        <v>-8.0830000000000002</v>
      </c>
      <c r="U567" s="7">
        <v>121.699622493305</v>
      </c>
      <c r="V567" s="7">
        <v>128.46955345606801</v>
      </c>
      <c r="W567" s="7">
        <v>-6.7699309627634801</v>
      </c>
    </row>
    <row r="568" spans="1:23">
      <c r="A568" s="8" t="s">
        <v>242</v>
      </c>
      <c r="B568" s="4">
        <v>16</v>
      </c>
      <c r="C568" s="4" t="s">
        <v>4</v>
      </c>
      <c r="D568" s="4" t="s">
        <v>219</v>
      </c>
      <c r="E568" s="4" t="s">
        <v>239</v>
      </c>
      <c r="F568" s="5">
        <v>990</v>
      </c>
      <c r="G568" s="4" t="s">
        <v>194</v>
      </c>
      <c r="H568" s="4" t="s">
        <v>318</v>
      </c>
      <c r="I568" s="4" t="s">
        <v>303</v>
      </c>
      <c r="J568" s="4" t="s">
        <v>221</v>
      </c>
      <c r="K568" s="4" t="s">
        <v>239</v>
      </c>
      <c r="L568" s="4" t="s">
        <v>39</v>
      </c>
      <c r="M568" s="4">
        <v>614</v>
      </c>
      <c r="N568" s="4" t="s">
        <v>42</v>
      </c>
      <c r="O568" s="4" t="s">
        <v>336</v>
      </c>
      <c r="P568" s="4" t="s">
        <v>214</v>
      </c>
      <c r="Q568" s="4" t="s">
        <v>241</v>
      </c>
      <c r="R568" s="6">
        <v>138.46799999999999</v>
      </c>
      <c r="S568" s="6">
        <v>146.16999999999999</v>
      </c>
      <c r="T568" s="6">
        <v>-7.702</v>
      </c>
      <c r="U568" s="7">
        <v>115.97411858863499</v>
      </c>
      <c r="V568" s="7">
        <v>122.424942326752</v>
      </c>
      <c r="W568" s="7">
        <v>-6.4508237381175704</v>
      </c>
    </row>
    <row r="569" spans="1:23">
      <c r="A569" s="8" t="s">
        <v>242</v>
      </c>
      <c r="B569" s="4">
        <v>16</v>
      </c>
      <c r="C569" s="4" t="s">
        <v>4</v>
      </c>
      <c r="D569" s="4" t="s">
        <v>219</v>
      </c>
      <c r="E569" s="4" t="s">
        <v>239</v>
      </c>
      <c r="F569" s="5">
        <v>990</v>
      </c>
      <c r="G569" s="4" t="s">
        <v>194</v>
      </c>
      <c r="H569" s="4" t="s">
        <v>318</v>
      </c>
      <c r="I569" s="4" t="s">
        <v>303</v>
      </c>
      <c r="J569" s="4" t="s">
        <v>221</v>
      </c>
      <c r="K569" s="4" t="s">
        <v>239</v>
      </c>
      <c r="L569" s="4" t="s">
        <v>39</v>
      </c>
      <c r="M569" s="4">
        <v>619</v>
      </c>
      <c r="N569" s="4" t="s">
        <v>95</v>
      </c>
      <c r="O569" s="4" t="s">
        <v>378</v>
      </c>
      <c r="P569" s="4" t="s">
        <v>214</v>
      </c>
      <c r="Q569" s="4" t="s">
        <v>241</v>
      </c>
      <c r="R569" s="6">
        <v>7.7110000000000003</v>
      </c>
      <c r="S569" s="6">
        <v>8.14</v>
      </c>
      <c r="T569" s="6">
        <v>-0.42899999999999999</v>
      </c>
      <c r="U569" s="7">
        <v>6.4583617040540897</v>
      </c>
      <c r="V569" s="7">
        <v>6.8176714136947503</v>
      </c>
      <c r="W569" s="7">
        <v>-0.35930970964066999</v>
      </c>
    </row>
    <row r="570" spans="1:23">
      <c r="A570" s="8" t="s">
        <v>242</v>
      </c>
      <c r="B570" s="4">
        <v>16</v>
      </c>
      <c r="C570" s="4" t="s">
        <v>4</v>
      </c>
      <c r="D570" s="4" t="s">
        <v>219</v>
      </c>
      <c r="E570" s="4" t="s">
        <v>239</v>
      </c>
      <c r="F570" s="5">
        <v>990</v>
      </c>
      <c r="G570" s="4" t="s">
        <v>194</v>
      </c>
      <c r="H570" s="4" t="s">
        <v>318</v>
      </c>
      <c r="I570" s="4" t="s">
        <v>303</v>
      </c>
      <c r="J570" s="4" t="s">
        <v>221</v>
      </c>
      <c r="K570" s="4" t="s">
        <v>239</v>
      </c>
      <c r="L570" s="4" t="s">
        <v>39</v>
      </c>
      <c r="M570" s="4">
        <v>944</v>
      </c>
      <c r="N570" s="4" t="s">
        <v>3</v>
      </c>
      <c r="O570" s="4" t="s">
        <v>326</v>
      </c>
      <c r="P570" s="4" t="s">
        <v>213</v>
      </c>
      <c r="Q570" s="4" t="s">
        <v>240</v>
      </c>
      <c r="R570" s="6">
        <v>0</v>
      </c>
      <c r="S570" s="6">
        <v>1000</v>
      </c>
      <c r="T570" s="6">
        <v>-1000</v>
      </c>
      <c r="U570" s="7">
        <v>0</v>
      </c>
      <c r="V570" s="7">
        <v>837.55177072417098</v>
      </c>
      <c r="W570" s="7">
        <v>-837.55177072417098</v>
      </c>
    </row>
    <row r="571" spans="1:23">
      <c r="A571" s="8" t="s">
        <v>242</v>
      </c>
      <c r="B571" s="4">
        <v>16</v>
      </c>
      <c r="C571" s="4" t="s">
        <v>4</v>
      </c>
      <c r="D571" s="4" t="s">
        <v>219</v>
      </c>
      <c r="E571" s="4" t="s">
        <v>239</v>
      </c>
      <c r="F571" s="5">
        <v>990</v>
      </c>
      <c r="G571" s="4" t="s">
        <v>194</v>
      </c>
      <c r="H571" s="4" t="s">
        <v>318</v>
      </c>
      <c r="I571" s="4" t="s">
        <v>303</v>
      </c>
      <c r="J571" s="4" t="s">
        <v>221</v>
      </c>
      <c r="K571" s="4" t="s">
        <v>239</v>
      </c>
      <c r="L571" s="4" t="s">
        <v>39</v>
      </c>
      <c r="M571" s="4">
        <v>945</v>
      </c>
      <c r="N571" s="4" t="s">
        <v>195</v>
      </c>
      <c r="O571" s="4" t="s">
        <v>470</v>
      </c>
      <c r="P571" s="4" t="s">
        <v>213</v>
      </c>
      <c r="Q571" s="4" t="s">
        <v>240</v>
      </c>
      <c r="R571" s="6">
        <v>21.85</v>
      </c>
      <c r="S571" s="6">
        <v>21.85</v>
      </c>
      <c r="T571" s="6">
        <v>0</v>
      </c>
      <c r="U571" s="7">
        <v>18.300506190323102</v>
      </c>
      <c r="V571" s="7">
        <v>18.300506190323102</v>
      </c>
      <c r="W571" s="7">
        <v>0</v>
      </c>
    </row>
    <row r="572" spans="1:23">
      <c r="A572" s="8" t="s">
        <v>242</v>
      </c>
      <c r="B572" s="4">
        <v>16</v>
      </c>
      <c r="C572" s="4" t="s">
        <v>4</v>
      </c>
      <c r="D572" s="4" t="s">
        <v>219</v>
      </c>
      <c r="E572" s="4" t="s">
        <v>239</v>
      </c>
      <c r="F572" s="5">
        <v>990</v>
      </c>
      <c r="G572" s="4" t="s">
        <v>194</v>
      </c>
      <c r="H572" s="4" t="s">
        <v>318</v>
      </c>
      <c r="I572" s="4" t="s">
        <v>303</v>
      </c>
      <c r="J572" s="4" t="s">
        <v>221</v>
      </c>
      <c r="K572" s="4" t="s">
        <v>239</v>
      </c>
      <c r="L572" s="4" t="s">
        <v>39</v>
      </c>
      <c r="M572" s="4">
        <v>1015</v>
      </c>
      <c r="N572" s="4" t="s">
        <v>96</v>
      </c>
      <c r="O572" s="4" t="s">
        <v>379</v>
      </c>
      <c r="P572" s="4" t="s">
        <v>214</v>
      </c>
      <c r="Q572" s="4" t="s">
        <v>241</v>
      </c>
      <c r="R572" s="6">
        <v>8.0830000000000002</v>
      </c>
      <c r="S572" s="6">
        <v>8.5329999999999995</v>
      </c>
      <c r="T572" s="6">
        <v>-0.44999999999999901</v>
      </c>
      <c r="U572" s="7">
        <v>6.7699309627634801</v>
      </c>
      <c r="V572" s="7">
        <v>7.1468292595893503</v>
      </c>
      <c r="W572" s="7">
        <v>-0.376898296825876</v>
      </c>
    </row>
    <row r="573" spans="1:23">
      <c r="A573" s="8" t="s">
        <v>242</v>
      </c>
      <c r="B573" s="4">
        <v>16</v>
      </c>
      <c r="C573" s="4" t="s">
        <v>4</v>
      </c>
      <c r="D573" s="4" t="s">
        <v>219</v>
      </c>
      <c r="E573" s="4" t="s">
        <v>239</v>
      </c>
      <c r="F573" s="5">
        <v>990</v>
      </c>
      <c r="G573" s="4" t="s">
        <v>194</v>
      </c>
      <c r="H573" s="4" t="s">
        <v>318</v>
      </c>
      <c r="I573" s="4" t="s">
        <v>303</v>
      </c>
      <c r="J573" s="4" t="s">
        <v>221</v>
      </c>
      <c r="K573" s="4" t="s">
        <v>239</v>
      </c>
      <c r="L573" s="4" t="s">
        <v>39</v>
      </c>
      <c r="M573" s="4">
        <v>8804</v>
      </c>
      <c r="N573" s="4" t="s">
        <v>43</v>
      </c>
      <c r="O573" s="4" t="s">
        <v>337</v>
      </c>
      <c r="P573" s="4" t="s">
        <v>214</v>
      </c>
      <c r="Q573" s="4" t="s">
        <v>241</v>
      </c>
      <c r="R573" s="6">
        <v>566.03099999999995</v>
      </c>
      <c r="S573" s="6">
        <v>597.51599999999996</v>
      </c>
      <c r="T573" s="6">
        <v>-31.484999999999999</v>
      </c>
      <c r="U573" s="7">
        <v>474.080266334773</v>
      </c>
      <c r="V573" s="7">
        <v>500.45058383602401</v>
      </c>
      <c r="W573" s="7">
        <v>-26.370317501250501</v>
      </c>
    </row>
    <row r="574" spans="1:23">
      <c r="A574" s="8" t="s">
        <v>242</v>
      </c>
      <c r="B574" s="4">
        <v>16</v>
      </c>
      <c r="C574" s="4" t="s">
        <v>4</v>
      </c>
      <c r="D574" s="4" t="s">
        <v>219</v>
      </c>
      <c r="E574" s="4" t="s">
        <v>239</v>
      </c>
      <c r="F574" s="5">
        <v>990</v>
      </c>
      <c r="G574" s="4" t="s">
        <v>194</v>
      </c>
      <c r="H574" s="4" t="s">
        <v>318</v>
      </c>
      <c r="I574" s="4" t="s">
        <v>303</v>
      </c>
      <c r="J574" s="4" t="s">
        <v>221</v>
      </c>
      <c r="K574" s="4" t="s">
        <v>239</v>
      </c>
      <c r="L574" s="4" t="s">
        <v>39</v>
      </c>
      <c r="M574" s="4">
        <v>8991</v>
      </c>
      <c r="N574" s="4" t="s">
        <v>97</v>
      </c>
      <c r="O574" s="4" t="s">
        <v>380</v>
      </c>
      <c r="P574" s="4" t="s">
        <v>214</v>
      </c>
      <c r="Q574" s="4" t="s">
        <v>241</v>
      </c>
      <c r="R574" s="6">
        <v>8.1940000000000008</v>
      </c>
      <c r="S574" s="6">
        <v>8.6498000000000008</v>
      </c>
      <c r="T574" s="6">
        <v>-0.45579999999999998</v>
      </c>
      <c r="U574" s="7">
        <v>6.8628992093138601</v>
      </c>
      <c r="V574" s="7">
        <v>7.2446553064099399</v>
      </c>
      <c r="W574" s="7">
        <v>-0.381756097096077</v>
      </c>
    </row>
    <row r="575" spans="1:23">
      <c r="A575" s="8" t="s">
        <v>242</v>
      </c>
      <c r="B575" s="4">
        <v>16</v>
      </c>
      <c r="C575" s="4" t="s">
        <v>4</v>
      </c>
      <c r="D575" s="4" t="s">
        <v>219</v>
      </c>
      <c r="E575" s="4" t="s">
        <v>239</v>
      </c>
      <c r="F575" s="5">
        <v>990</v>
      </c>
      <c r="G575" s="4" t="s">
        <v>194</v>
      </c>
      <c r="H575" s="4" t="s">
        <v>318</v>
      </c>
      <c r="I575" s="4" t="s">
        <v>303</v>
      </c>
      <c r="J575" s="4" t="s">
        <v>221</v>
      </c>
      <c r="K575" s="4" t="s">
        <v>239</v>
      </c>
      <c r="L575" s="4" t="s">
        <v>39</v>
      </c>
      <c r="M575" s="4">
        <v>20327</v>
      </c>
      <c r="N575" s="4" t="s">
        <v>44</v>
      </c>
      <c r="O575" s="4" t="s">
        <v>338</v>
      </c>
      <c r="P575" s="4" t="s">
        <v>214</v>
      </c>
      <c r="Q575" s="4" t="s">
        <v>241</v>
      </c>
      <c r="R575" s="6">
        <v>453.86700000000002</v>
      </c>
      <c r="S575" s="6">
        <v>479.11279999999999</v>
      </c>
      <c r="T575" s="6">
        <v>-25.245799999999999</v>
      </c>
      <c r="U575" s="7">
        <v>380.13710952326699</v>
      </c>
      <c r="V575" s="7">
        <v>401.281774016616</v>
      </c>
      <c r="W575" s="7">
        <v>-21.144664493348301</v>
      </c>
    </row>
    <row r="576" spans="1:23">
      <c r="A576" s="8" t="s">
        <v>242</v>
      </c>
      <c r="B576" s="4">
        <v>16</v>
      </c>
      <c r="C576" s="4" t="s">
        <v>4</v>
      </c>
      <c r="D576" s="4" t="s">
        <v>219</v>
      </c>
      <c r="E576" s="4" t="s">
        <v>239</v>
      </c>
      <c r="F576" s="5">
        <v>990</v>
      </c>
      <c r="G576" s="4" t="s">
        <v>194</v>
      </c>
      <c r="H576" s="4" t="s">
        <v>318</v>
      </c>
      <c r="I576" s="4" t="s">
        <v>303</v>
      </c>
      <c r="J576" s="4" t="s">
        <v>221</v>
      </c>
      <c r="K576" s="4" t="s">
        <v>239</v>
      </c>
      <c r="L576" s="4" t="s">
        <v>39</v>
      </c>
      <c r="M576" s="4">
        <v>30356</v>
      </c>
      <c r="N576" s="4" t="s">
        <v>98</v>
      </c>
      <c r="O576" s="4" t="s">
        <v>381</v>
      </c>
      <c r="P576" s="4" t="s">
        <v>214</v>
      </c>
      <c r="Q576" s="4" t="s">
        <v>241</v>
      </c>
      <c r="R576" s="6">
        <v>5.8479999999999999</v>
      </c>
      <c r="S576" s="6">
        <v>6.1731999999999996</v>
      </c>
      <c r="T576" s="6">
        <v>-0.32519999999999999</v>
      </c>
      <c r="U576" s="7">
        <v>4.8980027551949501</v>
      </c>
      <c r="V576" s="7">
        <v>5.1703745910344496</v>
      </c>
      <c r="W576" s="7">
        <v>-0.27237183583949998</v>
      </c>
    </row>
    <row r="577" spans="1:23">
      <c r="A577" s="8" t="s">
        <v>242</v>
      </c>
      <c r="B577" s="4">
        <v>16</v>
      </c>
      <c r="C577" s="4" t="s">
        <v>4</v>
      </c>
      <c r="D577" s="4" t="s">
        <v>219</v>
      </c>
      <c r="E577" s="4" t="s">
        <v>239</v>
      </c>
      <c r="F577" s="5">
        <v>990</v>
      </c>
      <c r="G577" s="4" t="s">
        <v>194</v>
      </c>
      <c r="H577" s="4" t="s">
        <v>318</v>
      </c>
      <c r="I577" s="4" t="s">
        <v>303</v>
      </c>
      <c r="J577" s="4" t="s">
        <v>221</v>
      </c>
      <c r="K577" s="4" t="s">
        <v>239</v>
      </c>
      <c r="L577" s="4" t="s">
        <v>39</v>
      </c>
      <c r="M577" s="4">
        <v>30452</v>
      </c>
      <c r="N577" s="4" t="s">
        <v>155</v>
      </c>
      <c r="O577" s="4" t="s">
        <v>436</v>
      </c>
      <c r="P577" s="4" t="s">
        <v>214</v>
      </c>
      <c r="Q577" s="4" t="s">
        <v>241</v>
      </c>
      <c r="R577" s="6">
        <v>0.93100000000000005</v>
      </c>
      <c r="S577" s="6">
        <v>0.98309999999999997</v>
      </c>
      <c r="T577" s="6">
        <v>-5.2099999999999903E-2</v>
      </c>
      <c r="U577" s="7">
        <v>0.77976069854420405</v>
      </c>
      <c r="V577" s="7">
        <v>0.82339714579893297</v>
      </c>
      <c r="W577" s="7">
        <v>-4.3636447254729302E-2</v>
      </c>
    </row>
    <row r="578" spans="1:23">
      <c r="A578" s="8" t="s">
        <v>242</v>
      </c>
      <c r="B578" s="4">
        <v>16</v>
      </c>
      <c r="C578" s="4" t="s">
        <v>4</v>
      </c>
      <c r="D578" s="4" t="s">
        <v>219</v>
      </c>
      <c r="E578" s="4" t="s">
        <v>239</v>
      </c>
      <c r="F578" s="5">
        <v>990</v>
      </c>
      <c r="G578" s="4" t="s">
        <v>194</v>
      </c>
      <c r="H578" s="4" t="s">
        <v>318</v>
      </c>
      <c r="I578" s="4" t="s">
        <v>303</v>
      </c>
      <c r="J578" s="4" t="s">
        <v>221</v>
      </c>
      <c r="K578" s="4" t="s">
        <v>239</v>
      </c>
      <c r="L578" s="4" t="s">
        <v>39</v>
      </c>
      <c r="M578" s="4">
        <v>30633</v>
      </c>
      <c r="N578" s="4" t="s">
        <v>45</v>
      </c>
      <c r="O578" s="4" t="s">
        <v>339</v>
      </c>
      <c r="P578" s="4" t="s">
        <v>214</v>
      </c>
      <c r="Q578" s="4" t="s">
        <v>241</v>
      </c>
      <c r="R578" s="6">
        <v>8.7870000000000008</v>
      </c>
      <c r="S578" s="6">
        <v>9.2759</v>
      </c>
      <c r="T578" s="6">
        <v>-0.488899999999999</v>
      </c>
      <c r="U578" s="7">
        <v>7.3595674093532901</v>
      </c>
      <c r="V578" s="7">
        <v>7.7690464700603403</v>
      </c>
      <c r="W578" s="7">
        <v>-0.40947906070704698</v>
      </c>
    </row>
    <row r="579" spans="1:23">
      <c r="A579" s="8" t="s">
        <v>242</v>
      </c>
      <c r="B579" s="4">
        <v>16</v>
      </c>
      <c r="C579" s="4" t="s">
        <v>4</v>
      </c>
      <c r="D579" s="4" t="s">
        <v>219</v>
      </c>
      <c r="E579" s="4" t="s">
        <v>239</v>
      </c>
      <c r="F579" s="5">
        <v>990</v>
      </c>
      <c r="G579" s="4" t="s">
        <v>194</v>
      </c>
      <c r="H579" s="4" t="s">
        <v>318</v>
      </c>
      <c r="I579" s="4" t="s">
        <v>303</v>
      </c>
      <c r="J579" s="4" t="s">
        <v>221</v>
      </c>
      <c r="K579" s="4" t="s">
        <v>239</v>
      </c>
      <c r="L579" s="4" t="s">
        <v>39</v>
      </c>
      <c r="M579" s="4">
        <v>39498</v>
      </c>
      <c r="N579" s="4" t="s">
        <v>95</v>
      </c>
      <c r="O579" s="4" t="s">
        <v>382</v>
      </c>
      <c r="P579" s="4" t="s">
        <v>214</v>
      </c>
      <c r="Q579" s="4" t="s">
        <v>241</v>
      </c>
      <c r="R579" s="6">
        <v>5.21</v>
      </c>
      <c r="S579" s="6">
        <v>5.5</v>
      </c>
      <c r="T579" s="6">
        <v>-0.28999999999999998</v>
      </c>
      <c r="U579" s="7">
        <v>4.3636447254729296</v>
      </c>
      <c r="V579" s="7">
        <v>4.6065347389829396</v>
      </c>
      <c r="W579" s="7">
        <v>-0.24289001351000999</v>
      </c>
    </row>
    <row r="580" spans="1:23">
      <c r="A580" s="8" t="s">
        <v>242</v>
      </c>
      <c r="B580" s="4">
        <v>16</v>
      </c>
      <c r="C580" s="4" t="s">
        <v>4</v>
      </c>
      <c r="D580" s="4" t="s">
        <v>219</v>
      </c>
      <c r="E580" s="4" t="s">
        <v>239</v>
      </c>
      <c r="F580" s="5">
        <v>990</v>
      </c>
      <c r="G580" s="4" t="s">
        <v>194</v>
      </c>
      <c r="H580" s="4" t="s">
        <v>318</v>
      </c>
      <c r="I580" s="4" t="s">
        <v>303</v>
      </c>
      <c r="J580" s="4" t="s">
        <v>221</v>
      </c>
      <c r="K580" s="4" t="s">
        <v>239</v>
      </c>
      <c r="L580" s="4" t="s">
        <v>39</v>
      </c>
      <c r="M580" s="4">
        <v>89220</v>
      </c>
      <c r="N580" s="4" t="s">
        <v>46</v>
      </c>
      <c r="O580" s="4" t="s">
        <v>340</v>
      </c>
      <c r="P580" s="4" t="s">
        <v>214</v>
      </c>
      <c r="Q580" s="4" t="s">
        <v>241</v>
      </c>
      <c r="R580" s="6">
        <v>279.25799999999998</v>
      </c>
      <c r="S580" s="6">
        <v>294.79199999999997</v>
      </c>
      <c r="T580" s="6">
        <v>-15.534000000000001</v>
      </c>
      <c r="U580" s="7">
        <v>233.89303238889099</v>
      </c>
      <c r="V580" s="7">
        <v>246.90356159532001</v>
      </c>
      <c r="W580" s="7">
        <v>-13.0105292064293</v>
      </c>
    </row>
    <row r="581" spans="1:23">
      <c r="A581" s="8" t="s">
        <v>242</v>
      </c>
      <c r="B581" s="4">
        <v>17</v>
      </c>
      <c r="C581" s="4" t="s">
        <v>5</v>
      </c>
      <c r="D581" s="4" t="s">
        <v>219</v>
      </c>
      <c r="E581" s="4" t="s">
        <v>238</v>
      </c>
      <c r="F581" s="5">
        <v>990</v>
      </c>
      <c r="G581" s="4" t="s">
        <v>194</v>
      </c>
      <c r="H581" s="4" t="s">
        <v>318</v>
      </c>
      <c r="I581" s="4" t="s">
        <v>303</v>
      </c>
      <c r="J581" s="4" t="s">
        <v>221</v>
      </c>
      <c r="K581" s="4" t="s">
        <v>239</v>
      </c>
      <c r="L581" s="4" t="s">
        <v>39</v>
      </c>
      <c r="M581" s="4">
        <v>220</v>
      </c>
      <c r="N581" s="4" t="s">
        <v>122</v>
      </c>
      <c r="O581" s="4" t="s">
        <v>405</v>
      </c>
      <c r="P581" s="4" t="s">
        <v>214</v>
      </c>
      <c r="Q581" s="4" t="s">
        <v>241</v>
      </c>
      <c r="R581" s="6">
        <v>107.946</v>
      </c>
      <c r="S581" s="6">
        <v>108</v>
      </c>
      <c r="T581" s="6">
        <v>-5.4000000000001998E-2</v>
      </c>
      <c r="U581" s="7">
        <v>90.410363442591404</v>
      </c>
      <c r="V581" s="7">
        <v>90.455591238210502</v>
      </c>
      <c r="W581" s="7">
        <v>-4.5227795619107003E-2</v>
      </c>
    </row>
    <row r="582" spans="1:23">
      <c r="A582" s="8" t="s">
        <v>242</v>
      </c>
      <c r="B582" s="4">
        <v>17</v>
      </c>
      <c r="C582" s="4" t="s">
        <v>5</v>
      </c>
      <c r="D582" s="4" t="s">
        <v>219</v>
      </c>
      <c r="E582" s="4" t="s">
        <v>238</v>
      </c>
      <c r="F582" s="5">
        <v>990</v>
      </c>
      <c r="G582" s="4" t="s">
        <v>194</v>
      </c>
      <c r="H582" s="4" t="s">
        <v>318</v>
      </c>
      <c r="I582" s="4" t="s">
        <v>303</v>
      </c>
      <c r="J582" s="4" t="s">
        <v>221</v>
      </c>
      <c r="K582" s="4" t="s">
        <v>239</v>
      </c>
      <c r="L582" s="4" t="s">
        <v>39</v>
      </c>
      <c r="M582" s="4">
        <v>629</v>
      </c>
      <c r="N582" s="4" t="s">
        <v>47</v>
      </c>
      <c r="O582" s="4" t="s">
        <v>341</v>
      </c>
      <c r="P582" s="4" t="s">
        <v>214</v>
      </c>
      <c r="Q582" s="4" t="s">
        <v>241</v>
      </c>
      <c r="R582" s="6">
        <v>63.968000000000004</v>
      </c>
      <c r="S582" s="6">
        <v>64</v>
      </c>
      <c r="T582" s="6">
        <v>-3.1999999999996503E-2</v>
      </c>
      <c r="U582" s="7">
        <v>53.576511669683804</v>
      </c>
      <c r="V582" s="7">
        <v>53.603313326346999</v>
      </c>
      <c r="W582" s="7">
        <v>-2.6801656663170501E-2</v>
      </c>
    </row>
    <row r="583" spans="1:23">
      <c r="A583" s="8" t="s">
        <v>242</v>
      </c>
      <c r="B583" s="4">
        <v>17</v>
      </c>
      <c r="C583" s="4" t="s">
        <v>5</v>
      </c>
      <c r="D583" s="4" t="s">
        <v>219</v>
      </c>
      <c r="E583" s="4" t="s">
        <v>238</v>
      </c>
      <c r="F583" s="5">
        <v>990</v>
      </c>
      <c r="G583" s="4" t="s">
        <v>194</v>
      </c>
      <c r="H583" s="4" t="s">
        <v>318</v>
      </c>
      <c r="I583" s="4" t="s">
        <v>303</v>
      </c>
      <c r="J583" s="4" t="s">
        <v>221</v>
      </c>
      <c r="K583" s="4" t="s">
        <v>239</v>
      </c>
      <c r="L583" s="4" t="s">
        <v>39</v>
      </c>
      <c r="M583" s="4">
        <v>654</v>
      </c>
      <c r="N583" s="4" t="s">
        <v>124</v>
      </c>
      <c r="O583" s="4" t="s">
        <v>407</v>
      </c>
      <c r="P583" s="4" t="s">
        <v>214</v>
      </c>
      <c r="Q583" s="4" t="s">
        <v>241</v>
      </c>
      <c r="R583" s="6">
        <v>22.789000000000001</v>
      </c>
      <c r="S583" s="6">
        <v>22.8</v>
      </c>
      <c r="T583" s="6">
        <v>-1.09999999999992E-2</v>
      </c>
      <c r="U583" s="7">
        <v>19.086967303033099</v>
      </c>
      <c r="V583" s="7">
        <v>19.0961803725111</v>
      </c>
      <c r="W583" s="7">
        <v>-9.2130694779652394E-3</v>
      </c>
    </row>
    <row r="584" spans="1:23">
      <c r="A584" s="8" t="s">
        <v>242</v>
      </c>
      <c r="B584" s="4">
        <v>17</v>
      </c>
      <c r="C584" s="4" t="s">
        <v>5</v>
      </c>
      <c r="D584" s="4" t="s">
        <v>219</v>
      </c>
      <c r="E584" s="4" t="s">
        <v>238</v>
      </c>
      <c r="F584" s="5">
        <v>990</v>
      </c>
      <c r="G584" s="4" t="s">
        <v>194</v>
      </c>
      <c r="H584" s="4" t="s">
        <v>318</v>
      </c>
      <c r="I584" s="4" t="s">
        <v>303</v>
      </c>
      <c r="J584" s="4" t="s">
        <v>221</v>
      </c>
      <c r="K584" s="4" t="s">
        <v>239</v>
      </c>
      <c r="L584" s="4" t="s">
        <v>39</v>
      </c>
      <c r="M584" s="4">
        <v>945</v>
      </c>
      <c r="N584" s="4" t="s">
        <v>195</v>
      </c>
      <c r="O584" s="4" t="s">
        <v>470</v>
      </c>
      <c r="P584" s="4" t="s">
        <v>213</v>
      </c>
      <c r="Q584" s="4" t="s">
        <v>240</v>
      </c>
      <c r="R584" s="6">
        <v>13.31</v>
      </c>
      <c r="S584" s="6">
        <v>13.31</v>
      </c>
      <c r="T584" s="6">
        <v>0</v>
      </c>
      <c r="U584" s="7">
        <v>11.1478140683387</v>
      </c>
      <c r="V584" s="7">
        <v>11.1478140683387</v>
      </c>
      <c r="W584" s="7">
        <v>0</v>
      </c>
    </row>
    <row r="585" spans="1:23">
      <c r="A585" s="8" t="s">
        <v>242</v>
      </c>
      <c r="B585" s="4">
        <v>17</v>
      </c>
      <c r="C585" s="4" t="s">
        <v>5</v>
      </c>
      <c r="D585" s="4" t="s">
        <v>219</v>
      </c>
      <c r="E585" s="4" t="s">
        <v>238</v>
      </c>
      <c r="F585" s="5">
        <v>990</v>
      </c>
      <c r="G585" s="4" t="s">
        <v>194</v>
      </c>
      <c r="H585" s="4" t="s">
        <v>318</v>
      </c>
      <c r="I585" s="4" t="s">
        <v>303</v>
      </c>
      <c r="J585" s="4" t="s">
        <v>221</v>
      </c>
      <c r="K585" s="4" t="s">
        <v>239</v>
      </c>
      <c r="L585" s="4" t="s">
        <v>39</v>
      </c>
      <c r="M585" s="4">
        <v>1035</v>
      </c>
      <c r="N585" s="4" t="s">
        <v>48</v>
      </c>
      <c r="O585" s="4" t="s">
        <v>342</v>
      </c>
      <c r="P585" s="4" t="s">
        <v>214</v>
      </c>
      <c r="Q585" s="4" t="s">
        <v>241</v>
      </c>
      <c r="R585" s="6">
        <v>24.292999999999999</v>
      </c>
      <c r="S585" s="6">
        <v>24.304600000000001</v>
      </c>
      <c r="T585" s="6">
        <v>-1.1600000000001401E-2</v>
      </c>
      <c r="U585" s="7">
        <v>20.3466451662023</v>
      </c>
      <c r="V585" s="7">
        <v>20.3563607667427</v>
      </c>
      <c r="W585" s="7">
        <v>-9.7156005404015495E-3</v>
      </c>
    </row>
    <row r="586" spans="1:23">
      <c r="A586" s="8" t="s">
        <v>242</v>
      </c>
      <c r="B586" s="4">
        <v>17</v>
      </c>
      <c r="C586" s="4" t="s">
        <v>5</v>
      </c>
      <c r="D586" s="4" t="s">
        <v>219</v>
      </c>
      <c r="E586" s="4" t="s">
        <v>238</v>
      </c>
      <c r="F586" s="5">
        <v>990</v>
      </c>
      <c r="G586" s="4" t="s">
        <v>194</v>
      </c>
      <c r="H586" s="4" t="s">
        <v>318</v>
      </c>
      <c r="I586" s="4" t="s">
        <v>303</v>
      </c>
      <c r="J586" s="4" t="s">
        <v>221</v>
      </c>
      <c r="K586" s="4" t="s">
        <v>239</v>
      </c>
      <c r="L586" s="4" t="s">
        <v>39</v>
      </c>
      <c r="M586" s="4">
        <v>12842</v>
      </c>
      <c r="N586" s="4" t="s">
        <v>125</v>
      </c>
      <c r="O586" s="4" t="s">
        <v>408</v>
      </c>
      <c r="P586" s="4" t="s">
        <v>214</v>
      </c>
      <c r="Q586" s="4" t="s">
        <v>241</v>
      </c>
      <c r="R586" s="6">
        <v>9.5950000000000006</v>
      </c>
      <c r="S586" s="6">
        <v>9.6</v>
      </c>
      <c r="T586" s="6">
        <v>-4.9999999999990096E-3</v>
      </c>
      <c r="U586" s="7">
        <v>8.0363092400984204</v>
      </c>
      <c r="V586" s="7">
        <v>8.0404969989520403</v>
      </c>
      <c r="W586" s="7">
        <v>-4.1877588536200199E-3</v>
      </c>
    </row>
    <row r="587" spans="1:23">
      <c r="A587" s="8" t="s">
        <v>242</v>
      </c>
      <c r="B587" s="4">
        <v>17</v>
      </c>
      <c r="C587" s="4" t="s">
        <v>5</v>
      </c>
      <c r="D587" s="4" t="s">
        <v>219</v>
      </c>
      <c r="E587" s="4" t="s">
        <v>238</v>
      </c>
      <c r="F587" s="5">
        <v>990</v>
      </c>
      <c r="G587" s="4" t="s">
        <v>194</v>
      </c>
      <c r="H587" s="4" t="s">
        <v>318</v>
      </c>
      <c r="I587" s="4" t="s">
        <v>303</v>
      </c>
      <c r="J587" s="4" t="s">
        <v>221</v>
      </c>
      <c r="K587" s="4" t="s">
        <v>239</v>
      </c>
      <c r="L587" s="4" t="s">
        <v>39</v>
      </c>
      <c r="M587" s="4">
        <v>20108</v>
      </c>
      <c r="N587" s="4" t="s">
        <v>49</v>
      </c>
      <c r="O587" s="4" t="s">
        <v>343</v>
      </c>
      <c r="P587" s="4" t="s">
        <v>214</v>
      </c>
      <c r="Q587" s="4" t="s">
        <v>241</v>
      </c>
      <c r="R587" s="6">
        <v>3.2330000000000001</v>
      </c>
      <c r="S587" s="6">
        <v>3.2343999999999999</v>
      </c>
      <c r="T587" s="6">
        <v>-1.3999999999998499E-3</v>
      </c>
      <c r="U587" s="7">
        <v>2.70780487475125</v>
      </c>
      <c r="V587" s="7">
        <v>2.7089774472302599</v>
      </c>
      <c r="W587" s="7">
        <v>-1.17257247901371E-3</v>
      </c>
    </row>
    <row r="588" spans="1:23">
      <c r="A588" s="8" t="s">
        <v>242</v>
      </c>
      <c r="B588" s="4">
        <v>17</v>
      </c>
      <c r="C588" s="4" t="s">
        <v>5</v>
      </c>
      <c r="D588" s="4" t="s">
        <v>219</v>
      </c>
      <c r="E588" s="4" t="s">
        <v>238</v>
      </c>
      <c r="F588" s="5">
        <v>990</v>
      </c>
      <c r="G588" s="4" t="s">
        <v>194</v>
      </c>
      <c r="H588" s="4" t="s">
        <v>318</v>
      </c>
      <c r="I588" s="4" t="s">
        <v>303</v>
      </c>
      <c r="J588" s="4" t="s">
        <v>221</v>
      </c>
      <c r="K588" s="4" t="s">
        <v>239</v>
      </c>
      <c r="L588" s="4" t="s">
        <v>39</v>
      </c>
      <c r="M588" s="4">
        <v>22612</v>
      </c>
      <c r="N588" s="4" t="s">
        <v>50</v>
      </c>
      <c r="O588" s="4" t="s">
        <v>344</v>
      </c>
      <c r="P588" s="4" t="s">
        <v>214</v>
      </c>
      <c r="Q588" s="4" t="s">
        <v>241</v>
      </c>
      <c r="R588" s="6">
        <v>12.002000000000001</v>
      </c>
      <c r="S588" s="6">
        <v>12.007999999999999</v>
      </c>
      <c r="T588" s="6">
        <v>-5.9999999999984501E-3</v>
      </c>
      <c r="U588" s="7">
        <v>10.052296352231499</v>
      </c>
      <c r="V588" s="7">
        <v>10.0573216628559</v>
      </c>
      <c r="W588" s="7">
        <v>-5.0253106243437302E-3</v>
      </c>
    </row>
    <row r="589" spans="1:23">
      <c r="A589" s="8" t="s">
        <v>242</v>
      </c>
      <c r="B589" s="4">
        <v>17</v>
      </c>
      <c r="C589" s="4" t="s">
        <v>5</v>
      </c>
      <c r="D589" s="4" t="s">
        <v>219</v>
      </c>
      <c r="E589" s="4" t="s">
        <v>238</v>
      </c>
      <c r="F589" s="5">
        <v>990</v>
      </c>
      <c r="G589" s="4" t="s">
        <v>194</v>
      </c>
      <c r="H589" s="4" t="s">
        <v>318</v>
      </c>
      <c r="I589" s="4" t="s">
        <v>303</v>
      </c>
      <c r="J589" s="4" t="s">
        <v>221</v>
      </c>
      <c r="K589" s="4" t="s">
        <v>239</v>
      </c>
      <c r="L589" s="4" t="s">
        <v>39</v>
      </c>
      <c r="M589" s="4">
        <v>30139</v>
      </c>
      <c r="N589" s="4" t="s">
        <v>126</v>
      </c>
      <c r="O589" s="4" t="s">
        <v>409</v>
      </c>
      <c r="P589" s="4" t="s">
        <v>214</v>
      </c>
      <c r="Q589" s="4" t="s">
        <v>241</v>
      </c>
      <c r="R589" s="6">
        <v>53.173999999999999</v>
      </c>
      <c r="S589" s="6">
        <v>53.2</v>
      </c>
      <c r="T589" s="6">
        <v>-2.6000000000003399E-2</v>
      </c>
      <c r="U589" s="7">
        <v>44.535977856487101</v>
      </c>
      <c r="V589" s="7">
        <v>44.557754202525899</v>
      </c>
      <c r="W589" s="7">
        <v>-2.1776346038831301E-2</v>
      </c>
    </row>
    <row r="590" spans="1:23">
      <c r="A590" s="8" t="s">
        <v>242</v>
      </c>
      <c r="B590" s="4">
        <v>19</v>
      </c>
      <c r="C590" s="4" t="s">
        <v>6</v>
      </c>
      <c r="D590" s="4" t="s">
        <v>219</v>
      </c>
      <c r="E590" s="4" t="s">
        <v>238</v>
      </c>
      <c r="F590" s="5">
        <v>990</v>
      </c>
      <c r="G590" s="4" t="s">
        <v>194</v>
      </c>
      <c r="H590" s="4" t="s">
        <v>318</v>
      </c>
      <c r="I590" s="4" t="s">
        <v>303</v>
      </c>
      <c r="J590" s="4" t="s">
        <v>221</v>
      </c>
      <c r="K590" s="4" t="s">
        <v>239</v>
      </c>
      <c r="L590" s="4" t="s">
        <v>39</v>
      </c>
      <c r="M590" s="4">
        <v>945</v>
      </c>
      <c r="N590" s="4" t="s">
        <v>195</v>
      </c>
      <c r="O590" s="4" t="s">
        <v>470</v>
      </c>
      <c r="P590" s="4" t="s">
        <v>213</v>
      </c>
      <c r="Q590" s="4" t="s">
        <v>240</v>
      </c>
      <c r="R590" s="6">
        <v>2.57</v>
      </c>
      <c r="S590" s="6">
        <v>2.57</v>
      </c>
      <c r="T590" s="6">
        <v>0</v>
      </c>
      <c r="U590" s="7">
        <v>2.1525080507611198</v>
      </c>
      <c r="V590" s="7">
        <v>2.1525080507611198</v>
      </c>
      <c r="W590" s="7">
        <v>0</v>
      </c>
    </row>
    <row r="591" spans="1:23">
      <c r="A591" s="8" t="s">
        <v>242</v>
      </c>
      <c r="B591" s="4">
        <v>19</v>
      </c>
      <c r="C591" s="4" t="s">
        <v>6</v>
      </c>
      <c r="D591" s="4" t="s">
        <v>219</v>
      </c>
      <c r="E591" s="4" t="s">
        <v>238</v>
      </c>
      <c r="F591" s="5">
        <v>990</v>
      </c>
      <c r="G591" s="4" t="s">
        <v>194</v>
      </c>
      <c r="H591" s="4" t="s">
        <v>318</v>
      </c>
      <c r="I591" s="4" t="s">
        <v>303</v>
      </c>
      <c r="J591" s="4" t="s">
        <v>221</v>
      </c>
      <c r="K591" s="4" t="s">
        <v>239</v>
      </c>
      <c r="L591" s="4" t="s">
        <v>39</v>
      </c>
      <c r="M591" s="4">
        <v>58673</v>
      </c>
      <c r="N591" s="4" t="s">
        <v>127</v>
      </c>
      <c r="O591" s="4" t="s">
        <v>410</v>
      </c>
      <c r="P591" s="4" t="s">
        <v>214</v>
      </c>
      <c r="Q591" s="4" t="s">
        <v>241</v>
      </c>
      <c r="R591" s="6">
        <v>35.710999999999999</v>
      </c>
      <c r="S591" s="6">
        <v>36.11</v>
      </c>
      <c r="T591" s="6">
        <v>-0.39900000000000102</v>
      </c>
      <c r="U591" s="7">
        <v>29.9098112843309</v>
      </c>
      <c r="V591" s="7">
        <v>30.2439944408498</v>
      </c>
      <c r="W591" s="7">
        <v>-0.33418315651894498</v>
      </c>
    </row>
    <row r="592" spans="1:23">
      <c r="A592" s="8" t="s">
        <v>242</v>
      </c>
      <c r="B592" s="4">
        <v>19</v>
      </c>
      <c r="C592" s="4" t="s">
        <v>6</v>
      </c>
      <c r="D592" s="4" t="s">
        <v>219</v>
      </c>
      <c r="E592" s="4" t="s">
        <v>238</v>
      </c>
      <c r="F592" s="5">
        <v>990</v>
      </c>
      <c r="G592" s="4" t="s">
        <v>194</v>
      </c>
      <c r="H592" s="4" t="s">
        <v>318</v>
      </c>
      <c r="I592" s="4" t="s">
        <v>303</v>
      </c>
      <c r="J592" s="4" t="s">
        <v>221</v>
      </c>
      <c r="K592" s="4" t="s">
        <v>239</v>
      </c>
      <c r="L592" s="4" t="s">
        <v>39</v>
      </c>
      <c r="M592" s="4">
        <v>66394</v>
      </c>
      <c r="N592" s="4" t="s">
        <v>128</v>
      </c>
      <c r="O592" s="4" t="s">
        <v>411</v>
      </c>
      <c r="P592" s="4" t="s">
        <v>214</v>
      </c>
      <c r="Q592" s="4" t="s">
        <v>241</v>
      </c>
      <c r="R592" s="6">
        <v>5.4950000000000001</v>
      </c>
      <c r="S592" s="6">
        <v>5.4950000000000001</v>
      </c>
      <c r="T592" s="6">
        <v>0</v>
      </c>
      <c r="U592" s="7">
        <v>4.6023469801293198</v>
      </c>
      <c r="V592" s="7">
        <v>4.6023469801293198</v>
      </c>
      <c r="W592" s="7">
        <v>0</v>
      </c>
    </row>
    <row r="593" spans="1:23">
      <c r="A593" s="8" t="s">
        <v>242</v>
      </c>
      <c r="B593" s="4">
        <v>19</v>
      </c>
      <c r="C593" s="4" t="s">
        <v>6</v>
      </c>
      <c r="D593" s="4" t="s">
        <v>219</v>
      </c>
      <c r="E593" s="4" t="s">
        <v>238</v>
      </c>
      <c r="F593" s="5">
        <v>990</v>
      </c>
      <c r="G593" s="4" t="s">
        <v>194</v>
      </c>
      <c r="H593" s="4" t="s">
        <v>318</v>
      </c>
      <c r="I593" s="4" t="s">
        <v>303</v>
      </c>
      <c r="J593" s="4" t="s">
        <v>221</v>
      </c>
      <c r="K593" s="4" t="s">
        <v>239</v>
      </c>
      <c r="L593" s="4" t="s">
        <v>39</v>
      </c>
      <c r="M593" s="4">
        <v>83759</v>
      </c>
      <c r="N593" s="4" t="s">
        <v>7</v>
      </c>
      <c r="O593" s="4" t="s">
        <v>327</v>
      </c>
      <c r="P593" s="4" t="s">
        <v>214</v>
      </c>
      <c r="Q593" s="4" t="s">
        <v>241</v>
      </c>
      <c r="R593" s="6">
        <v>54.793999999999997</v>
      </c>
      <c r="S593" s="6">
        <v>54.794400000000003</v>
      </c>
      <c r="T593" s="6">
        <v>-4.0000000000617298E-4</v>
      </c>
      <c r="U593" s="7">
        <v>45.892811725060199</v>
      </c>
      <c r="V593" s="7">
        <v>45.893146745768497</v>
      </c>
      <c r="W593" s="7">
        <v>-3.3502070829483901E-4</v>
      </c>
    </row>
    <row r="594" spans="1:23">
      <c r="A594" s="8" t="s">
        <v>242</v>
      </c>
      <c r="B594" s="4">
        <v>21</v>
      </c>
      <c r="C594" s="4" t="s">
        <v>29</v>
      </c>
      <c r="D594" s="4" t="s">
        <v>222</v>
      </c>
      <c r="E594" s="4" t="s">
        <v>238</v>
      </c>
      <c r="F594" s="5">
        <v>990</v>
      </c>
      <c r="G594" s="4" t="s">
        <v>194</v>
      </c>
      <c r="H594" s="4" t="s">
        <v>318</v>
      </c>
      <c r="I594" s="4" t="s">
        <v>303</v>
      </c>
      <c r="J594" s="4" t="s">
        <v>221</v>
      </c>
      <c r="K594" s="4" t="s">
        <v>239</v>
      </c>
      <c r="L594" s="4" t="s">
        <v>39</v>
      </c>
      <c r="M594" s="4">
        <v>944</v>
      </c>
      <c r="N594" s="4" t="s">
        <v>3</v>
      </c>
      <c r="O594" s="4" t="s">
        <v>326</v>
      </c>
      <c r="P594" s="4" t="s">
        <v>213</v>
      </c>
      <c r="Q594" s="4" t="s">
        <v>240</v>
      </c>
      <c r="R594" s="6">
        <v>116.5</v>
      </c>
      <c r="S594" s="6">
        <v>220</v>
      </c>
      <c r="T594" s="6">
        <v>-103.5</v>
      </c>
      <c r="U594" s="7">
        <v>97.574781289366001</v>
      </c>
      <c r="V594" s="7">
        <v>184.26138955931799</v>
      </c>
      <c r="W594" s="7">
        <v>-86.686608269951705</v>
      </c>
    </row>
    <row r="595" spans="1:23">
      <c r="A595" s="8" t="s">
        <v>242</v>
      </c>
      <c r="B595" s="4">
        <v>21</v>
      </c>
      <c r="C595" s="4" t="s">
        <v>29</v>
      </c>
      <c r="D595" s="4" t="s">
        <v>222</v>
      </c>
      <c r="E595" s="4" t="s">
        <v>238</v>
      </c>
      <c r="F595" s="5">
        <v>990</v>
      </c>
      <c r="G595" s="4" t="s">
        <v>194</v>
      </c>
      <c r="H595" s="4" t="s">
        <v>318</v>
      </c>
      <c r="I595" s="4" t="s">
        <v>303</v>
      </c>
      <c r="J595" s="4" t="s">
        <v>221</v>
      </c>
      <c r="K595" s="4" t="s">
        <v>239</v>
      </c>
      <c r="L595" s="4" t="s">
        <v>39</v>
      </c>
      <c r="M595" s="4">
        <v>945</v>
      </c>
      <c r="N595" s="4" t="s">
        <v>195</v>
      </c>
      <c r="O595" s="4" t="s">
        <v>470</v>
      </c>
      <c r="P595" s="4" t="s">
        <v>213</v>
      </c>
      <c r="Q595" s="4" t="s">
        <v>240</v>
      </c>
      <c r="R595" s="6">
        <v>35</v>
      </c>
      <c r="S595" s="6">
        <v>35</v>
      </c>
      <c r="T595" s="6">
        <v>0</v>
      </c>
      <c r="U595" s="7">
        <v>29.314311975346001</v>
      </c>
      <c r="V595" s="7">
        <v>29.314311975346001</v>
      </c>
      <c r="W595" s="7">
        <v>0</v>
      </c>
    </row>
    <row r="596" spans="1:23">
      <c r="A596" s="8" t="s">
        <v>242</v>
      </c>
      <c r="B596" s="4">
        <v>22</v>
      </c>
      <c r="C596" s="4" t="s">
        <v>30</v>
      </c>
      <c r="D596" s="4" t="s">
        <v>222</v>
      </c>
      <c r="E596" s="4" t="s">
        <v>238</v>
      </c>
      <c r="F596" s="5">
        <v>990</v>
      </c>
      <c r="G596" s="4" t="s">
        <v>194</v>
      </c>
      <c r="H596" s="4" t="s">
        <v>318</v>
      </c>
      <c r="I596" s="4" t="s">
        <v>303</v>
      </c>
      <c r="J596" s="4" t="s">
        <v>221</v>
      </c>
      <c r="K596" s="4" t="s">
        <v>239</v>
      </c>
      <c r="L596" s="4" t="s">
        <v>39</v>
      </c>
      <c r="M596" s="4">
        <v>945</v>
      </c>
      <c r="N596" s="4" t="s">
        <v>195</v>
      </c>
      <c r="O596" s="4" t="s">
        <v>470</v>
      </c>
      <c r="P596" s="4" t="s">
        <v>213</v>
      </c>
      <c r="Q596" s="4" t="s">
        <v>240</v>
      </c>
      <c r="R596" s="6">
        <v>10.46</v>
      </c>
      <c r="S596" s="6">
        <v>10.46</v>
      </c>
      <c r="T596" s="6">
        <v>0</v>
      </c>
      <c r="U596" s="7">
        <v>8.7607915217748307</v>
      </c>
      <c r="V596" s="7">
        <v>8.7607915217748307</v>
      </c>
      <c r="W596" s="7">
        <v>0</v>
      </c>
    </row>
    <row r="597" spans="1:23">
      <c r="A597" s="8" t="s">
        <v>242</v>
      </c>
      <c r="B597" s="4">
        <v>23</v>
      </c>
      <c r="C597" s="4" t="s">
        <v>8</v>
      </c>
      <c r="D597" s="4" t="s">
        <v>219</v>
      </c>
      <c r="E597" s="4" t="s">
        <v>239</v>
      </c>
      <c r="F597" s="5">
        <v>990</v>
      </c>
      <c r="G597" s="4" t="s">
        <v>194</v>
      </c>
      <c r="H597" s="4" t="s">
        <v>318</v>
      </c>
      <c r="I597" s="4" t="s">
        <v>303</v>
      </c>
      <c r="J597" s="4" t="s">
        <v>221</v>
      </c>
      <c r="K597" s="4" t="s">
        <v>239</v>
      </c>
      <c r="L597" s="4" t="s">
        <v>39</v>
      </c>
      <c r="M597" s="4">
        <v>694</v>
      </c>
      <c r="N597" s="4" t="s">
        <v>129</v>
      </c>
      <c r="O597" s="4" t="s">
        <v>412</v>
      </c>
      <c r="P597" s="4" t="s">
        <v>214</v>
      </c>
      <c r="Q597" s="4" t="s">
        <v>241</v>
      </c>
      <c r="R597" s="6">
        <v>64.56</v>
      </c>
      <c r="S597" s="6">
        <v>64.757999999999996</v>
      </c>
      <c r="T597" s="6">
        <v>-0.19799999999999299</v>
      </c>
      <c r="U597" s="7">
        <v>54.072342317952497</v>
      </c>
      <c r="V597" s="7">
        <v>54.238177568555898</v>
      </c>
      <c r="W597" s="7">
        <v>-0.16583525060338</v>
      </c>
    </row>
    <row r="598" spans="1:23">
      <c r="A598" s="8" t="s">
        <v>242</v>
      </c>
      <c r="B598" s="4">
        <v>23</v>
      </c>
      <c r="C598" s="4" t="s">
        <v>8</v>
      </c>
      <c r="D598" s="4" t="s">
        <v>219</v>
      </c>
      <c r="E598" s="4" t="s">
        <v>239</v>
      </c>
      <c r="F598" s="5">
        <v>990</v>
      </c>
      <c r="G598" s="4" t="s">
        <v>194</v>
      </c>
      <c r="H598" s="4" t="s">
        <v>318</v>
      </c>
      <c r="I598" s="4" t="s">
        <v>303</v>
      </c>
      <c r="J598" s="4" t="s">
        <v>221</v>
      </c>
      <c r="K598" s="4" t="s">
        <v>239</v>
      </c>
      <c r="L598" s="4" t="s">
        <v>39</v>
      </c>
      <c r="M598" s="4">
        <v>945</v>
      </c>
      <c r="N598" s="4" t="s">
        <v>195</v>
      </c>
      <c r="O598" s="4" t="s">
        <v>470</v>
      </c>
      <c r="P598" s="4" t="s">
        <v>213</v>
      </c>
      <c r="Q598" s="4" t="s">
        <v>240</v>
      </c>
      <c r="R598" s="6">
        <v>76.05</v>
      </c>
      <c r="S598" s="6">
        <v>76.05</v>
      </c>
      <c r="T598" s="6">
        <v>0</v>
      </c>
      <c r="U598" s="7">
        <v>63.695812163573201</v>
      </c>
      <c r="V598" s="7">
        <v>63.695812163573201</v>
      </c>
      <c r="W598" s="7">
        <v>0</v>
      </c>
    </row>
    <row r="599" spans="1:23">
      <c r="A599" s="8" t="s">
        <v>242</v>
      </c>
      <c r="B599" s="4">
        <v>23</v>
      </c>
      <c r="C599" s="4" t="s">
        <v>8</v>
      </c>
      <c r="D599" s="4" t="s">
        <v>219</v>
      </c>
      <c r="E599" s="4" t="s">
        <v>239</v>
      </c>
      <c r="F599" s="5">
        <v>990</v>
      </c>
      <c r="G599" s="4" t="s">
        <v>194</v>
      </c>
      <c r="H599" s="4" t="s">
        <v>318</v>
      </c>
      <c r="I599" s="4" t="s">
        <v>303</v>
      </c>
      <c r="J599" s="4" t="s">
        <v>221</v>
      </c>
      <c r="K599" s="4" t="s">
        <v>239</v>
      </c>
      <c r="L599" s="4" t="s">
        <v>39</v>
      </c>
      <c r="M599" s="4">
        <v>1462</v>
      </c>
      <c r="N599" s="4" t="s">
        <v>81</v>
      </c>
      <c r="O599" s="4" t="s">
        <v>373</v>
      </c>
      <c r="P599" s="4" t="s">
        <v>214</v>
      </c>
      <c r="Q599" s="4" t="s">
        <v>241</v>
      </c>
      <c r="R599" s="6">
        <v>98.44</v>
      </c>
      <c r="S599" s="6">
        <v>98.44</v>
      </c>
      <c r="T599" s="6">
        <v>0</v>
      </c>
      <c r="U599" s="7">
        <v>82.448596310087396</v>
      </c>
      <c r="V599" s="7">
        <v>82.448596310087396</v>
      </c>
      <c r="W599" s="7">
        <v>0</v>
      </c>
    </row>
    <row r="600" spans="1:23">
      <c r="A600" s="8" t="s">
        <v>242</v>
      </c>
      <c r="B600" s="4">
        <v>24</v>
      </c>
      <c r="C600" s="4" t="s">
        <v>82</v>
      </c>
      <c r="D600" s="4" t="s">
        <v>222</v>
      </c>
      <c r="E600" s="4" t="s">
        <v>238</v>
      </c>
      <c r="F600" s="5">
        <v>990</v>
      </c>
      <c r="G600" s="4" t="s">
        <v>194</v>
      </c>
      <c r="H600" s="4" t="s">
        <v>318</v>
      </c>
      <c r="I600" s="4" t="s">
        <v>303</v>
      </c>
      <c r="J600" s="4" t="s">
        <v>221</v>
      </c>
      <c r="K600" s="4" t="s">
        <v>239</v>
      </c>
      <c r="L600" s="4" t="s">
        <v>39</v>
      </c>
      <c r="M600" s="4">
        <v>945</v>
      </c>
      <c r="N600" s="4" t="s">
        <v>195</v>
      </c>
      <c r="O600" s="4" t="s">
        <v>470</v>
      </c>
      <c r="P600" s="4" t="s">
        <v>213</v>
      </c>
      <c r="Q600" s="4" t="s">
        <v>240</v>
      </c>
      <c r="R600" s="6">
        <v>23.77</v>
      </c>
      <c r="S600" s="6">
        <v>23.77</v>
      </c>
      <c r="T600" s="6">
        <v>0</v>
      </c>
      <c r="U600" s="7">
        <v>19.908605590113599</v>
      </c>
      <c r="V600" s="7">
        <v>19.908605590113599</v>
      </c>
      <c r="W600" s="7">
        <v>0</v>
      </c>
    </row>
    <row r="601" spans="1:23">
      <c r="A601" s="8" t="s">
        <v>242</v>
      </c>
      <c r="B601" s="4">
        <v>24</v>
      </c>
      <c r="C601" s="4" t="s">
        <v>82</v>
      </c>
      <c r="D601" s="4" t="s">
        <v>222</v>
      </c>
      <c r="E601" s="4" t="s">
        <v>238</v>
      </c>
      <c r="F601" s="5">
        <v>990</v>
      </c>
      <c r="G601" s="4" t="s">
        <v>194</v>
      </c>
      <c r="H601" s="4" t="s">
        <v>318</v>
      </c>
      <c r="I601" s="4" t="s">
        <v>303</v>
      </c>
      <c r="J601" s="4" t="s">
        <v>221</v>
      </c>
      <c r="K601" s="4" t="s">
        <v>239</v>
      </c>
      <c r="L601" s="4" t="s">
        <v>39</v>
      </c>
      <c r="M601" s="4">
        <v>15633</v>
      </c>
      <c r="N601" s="4" t="s">
        <v>11</v>
      </c>
      <c r="O601" s="4" t="s">
        <v>328</v>
      </c>
      <c r="P601" s="4" t="s">
        <v>213</v>
      </c>
      <c r="Q601" s="4" t="s">
        <v>241</v>
      </c>
      <c r="R601" s="6">
        <v>0.95</v>
      </c>
      <c r="S601" s="6">
        <v>0.95</v>
      </c>
      <c r="T601" s="6">
        <v>0</v>
      </c>
      <c r="U601" s="7">
        <v>0.79567418218796304</v>
      </c>
      <c r="V601" s="7">
        <v>0.79567418218796304</v>
      </c>
      <c r="W601" s="7">
        <v>0</v>
      </c>
    </row>
    <row r="602" spans="1:23">
      <c r="A602" s="8" t="s">
        <v>242</v>
      </c>
      <c r="B602" s="4">
        <v>32</v>
      </c>
      <c r="C602" s="4" t="s">
        <v>9</v>
      </c>
      <c r="D602" s="4" t="s">
        <v>222</v>
      </c>
      <c r="E602" s="4" t="s">
        <v>238</v>
      </c>
      <c r="F602" s="5">
        <v>990</v>
      </c>
      <c r="G602" s="4" t="s">
        <v>194</v>
      </c>
      <c r="H602" s="4" t="s">
        <v>318</v>
      </c>
      <c r="I602" s="4" t="s">
        <v>303</v>
      </c>
      <c r="J602" s="4" t="s">
        <v>221</v>
      </c>
      <c r="K602" s="4" t="s">
        <v>239</v>
      </c>
      <c r="L602" s="4" t="s">
        <v>39</v>
      </c>
      <c r="M602" s="4">
        <v>945</v>
      </c>
      <c r="N602" s="4" t="s">
        <v>195</v>
      </c>
      <c r="O602" s="4" t="s">
        <v>470</v>
      </c>
      <c r="P602" s="4" t="s">
        <v>213</v>
      </c>
      <c r="Q602" s="4" t="s">
        <v>240</v>
      </c>
      <c r="R602" s="6">
        <v>6.85</v>
      </c>
      <c r="S602" s="6">
        <v>6.85</v>
      </c>
      <c r="T602" s="6">
        <v>0</v>
      </c>
      <c r="U602" s="7">
        <v>5.73722962946057</v>
      </c>
      <c r="V602" s="7">
        <v>5.73722962946057</v>
      </c>
      <c r="W602" s="7">
        <v>0</v>
      </c>
    </row>
    <row r="603" spans="1:23">
      <c r="A603" s="8" t="s">
        <v>242</v>
      </c>
      <c r="B603" s="4">
        <v>34</v>
      </c>
      <c r="C603" s="4" t="s">
        <v>51</v>
      </c>
      <c r="D603" s="4" t="s">
        <v>222</v>
      </c>
      <c r="E603" s="4" t="s">
        <v>238</v>
      </c>
      <c r="F603" s="5">
        <v>990</v>
      </c>
      <c r="G603" s="4" t="s">
        <v>194</v>
      </c>
      <c r="H603" s="4" t="s">
        <v>318</v>
      </c>
      <c r="I603" s="4" t="s">
        <v>303</v>
      </c>
      <c r="J603" s="4" t="s">
        <v>221</v>
      </c>
      <c r="K603" s="4" t="s">
        <v>239</v>
      </c>
      <c r="L603" s="4" t="s">
        <v>39</v>
      </c>
      <c r="M603" s="4">
        <v>945</v>
      </c>
      <c r="N603" s="4" t="s">
        <v>195</v>
      </c>
      <c r="O603" s="4" t="s">
        <v>470</v>
      </c>
      <c r="P603" s="4" t="s">
        <v>213</v>
      </c>
      <c r="Q603" s="4" t="s">
        <v>240</v>
      </c>
      <c r="R603" s="6">
        <v>130</v>
      </c>
      <c r="S603" s="6">
        <v>193.4</v>
      </c>
      <c r="T603" s="6">
        <v>-63.4</v>
      </c>
      <c r="U603" s="7">
        <v>108.88173019414199</v>
      </c>
      <c r="V603" s="7">
        <v>161.982512458055</v>
      </c>
      <c r="W603" s="7">
        <v>-53.1007822639125</v>
      </c>
    </row>
    <row r="604" spans="1:23">
      <c r="A604" s="8" t="s">
        <v>242</v>
      </c>
      <c r="B604" s="4">
        <v>35</v>
      </c>
      <c r="C604" s="4" t="s">
        <v>85</v>
      </c>
      <c r="D604" s="4" t="s">
        <v>222</v>
      </c>
      <c r="E604" s="4" t="s">
        <v>238</v>
      </c>
      <c r="F604" s="5">
        <v>990</v>
      </c>
      <c r="G604" s="4" t="s">
        <v>194</v>
      </c>
      <c r="H604" s="4" t="s">
        <v>318</v>
      </c>
      <c r="I604" s="4" t="s">
        <v>303</v>
      </c>
      <c r="J604" s="4" t="s">
        <v>221</v>
      </c>
      <c r="K604" s="4" t="s">
        <v>239</v>
      </c>
      <c r="L604" s="4" t="s">
        <v>39</v>
      </c>
      <c r="M604" s="4">
        <v>945</v>
      </c>
      <c r="N604" s="4" t="s">
        <v>195</v>
      </c>
      <c r="O604" s="4" t="s">
        <v>470</v>
      </c>
      <c r="P604" s="4" t="s">
        <v>213</v>
      </c>
      <c r="Q604" s="4" t="s">
        <v>240</v>
      </c>
      <c r="R604" s="6">
        <v>23.77</v>
      </c>
      <c r="S604" s="6">
        <v>23.77</v>
      </c>
      <c r="T604" s="6">
        <v>0</v>
      </c>
      <c r="U604" s="7">
        <v>19.908605590113599</v>
      </c>
      <c r="V604" s="7">
        <v>19.908605590113599</v>
      </c>
      <c r="W604" s="7">
        <v>0</v>
      </c>
    </row>
    <row r="605" spans="1:23">
      <c r="A605" s="8" t="s">
        <v>242</v>
      </c>
      <c r="B605" s="4">
        <v>43</v>
      </c>
      <c r="C605" s="4" t="s">
        <v>86</v>
      </c>
      <c r="D605" s="4" t="s">
        <v>222</v>
      </c>
      <c r="E605" s="4" t="s">
        <v>238</v>
      </c>
      <c r="F605" s="5">
        <v>990</v>
      </c>
      <c r="G605" s="4" t="s">
        <v>194</v>
      </c>
      <c r="H605" s="4" t="s">
        <v>318</v>
      </c>
      <c r="I605" s="4" t="s">
        <v>303</v>
      </c>
      <c r="J605" s="4" t="s">
        <v>221</v>
      </c>
      <c r="K605" s="4" t="s">
        <v>239</v>
      </c>
      <c r="L605" s="4" t="s">
        <v>39</v>
      </c>
      <c r="M605" s="4">
        <v>945</v>
      </c>
      <c r="N605" s="4" t="s">
        <v>195</v>
      </c>
      <c r="O605" s="4" t="s">
        <v>470</v>
      </c>
      <c r="P605" s="4" t="s">
        <v>213</v>
      </c>
      <c r="Q605" s="4" t="s">
        <v>240</v>
      </c>
      <c r="R605" s="6">
        <v>5.7</v>
      </c>
      <c r="S605" s="6">
        <v>5.7</v>
      </c>
      <c r="T605" s="6">
        <v>0</v>
      </c>
      <c r="U605" s="7">
        <v>4.7740450931277802</v>
      </c>
      <c r="V605" s="7">
        <v>4.7740450931277802</v>
      </c>
      <c r="W605" s="7">
        <v>0</v>
      </c>
    </row>
    <row r="606" spans="1:23">
      <c r="A606" s="8" t="s">
        <v>242</v>
      </c>
      <c r="B606" s="4">
        <v>44</v>
      </c>
      <c r="C606" s="4" t="s">
        <v>32</v>
      </c>
      <c r="D606" s="4" t="s">
        <v>222</v>
      </c>
      <c r="E606" s="4" t="s">
        <v>238</v>
      </c>
      <c r="F606" s="5">
        <v>990</v>
      </c>
      <c r="G606" s="4" t="s">
        <v>194</v>
      </c>
      <c r="H606" s="4" t="s">
        <v>318</v>
      </c>
      <c r="I606" s="4" t="s">
        <v>303</v>
      </c>
      <c r="J606" s="4" t="s">
        <v>221</v>
      </c>
      <c r="K606" s="4" t="s">
        <v>239</v>
      </c>
      <c r="L606" s="4" t="s">
        <v>39</v>
      </c>
      <c r="M606" s="4">
        <v>945</v>
      </c>
      <c r="N606" s="4" t="s">
        <v>195</v>
      </c>
      <c r="O606" s="4" t="s">
        <v>470</v>
      </c>
      <c r="P606" s="4" t="s">
        <v>213</v>
      </c>
      <c r="Q606" s="4" t="s">
        <v>240</v>
      </c>
      <c r="R606" s="6">
        <v>12</v>
      </c>
      <c r="S606" s="6">
        <v>12</v>
      </c>
      <c r="T606" s="6">
        <v>0</v>
      </c>
      <c r="U606" s="7">
        <v>10.050621248690099</v>
      </c>
      <c r="V606" s="7">
        <v>10.050621248690099</v>
      </c>
      <c r="W606" s="7">
        <v>0</v>
      </c>
    </row>
    <row r="607" spans="1:23">
      <c r="A607" s="8" t="s">
        <v>242</v>
      </c>
      <c r="B607" s="4">
        <v>45</v>
      </c>
      <c r="C607" s="4" t="s">
        <v>10</v>
      </c>
      <c r="D607" s="4" t="s">
        <v>222</v>
      </c>
      <c r="E607" s="4" t="s">
        <v>238</v>
      </c>
      <c r="F607" s="5">
        <v>990</v>
      </c>
      <c r="G607" s="4" t="s">
        <v>194</v>
      </c>
      <c r="H607" s="4" t="s">
        <v>318</v>
      </c>
      <c r="I607" s="4" t="s">
        <v>303</v>
      </c>
      <c r="J607" s="4" t="s">
        <v>221</v>
      </c>
      <c r="K607" s="4" t="s">
        <v>239</v>
      </c>
      <c r="L607" s="4" t="s">
        <v>39</v>
      </c>
      <c r="M607" s="4">
        <v>945</v>
      </c>
      <c r="N607" s="4" t="s">
        <v>195</v>
      </c>
      <c r="O607" s="4" t="s">
        <v>470</v>
      </c>
      <c r="P607" s="4" t="s">
        <v>213</v>
      </c>
      <c r="Q607" s="4" t="s">
        <v>240</v>
      </c>
      <c r="R607" s="6">
        <v>24.74</v>
      </c>
      <c r="S607" s="6">
        <v>22.81</v>
      </c>
      <c r="T607" s="6">
        <v>1.93</v>
      </c>
      <c r="U607" s="7">
        <v>20.721030807716001</v>
      </c>
      <c r="V607" s="7">
        <v>19.1045558902183</v>
      </c>
      <c r="W607" s="7">
        <v>1.61647491749765</v>
      </c>
    </row>
    <row r="608" spans="1:23">
      <c r="A608" s="8" t="s">
        <v>242</v>
      </c>
      <c r="B608" s="4">
        <v>46</v>
      </c>
      <c r="C608" s="4" t="s">
        <v>12</v>
      </c>
      <c r="D608" s="4" t="s">
        <v>222</v>
      </c>
      <c r="E608" s="4" t="s">
        <v>238</v>
      </c>
      <c r="F608" s="5">
        <v>990</v>
      </c>
      <c r="G608" s="4" t="s">
        <v>194</v>
      </c>
      <c r="H608" s="4" t="s">
        <v>318</v>
      </c>
      <c r="I608" s="4" t="s">
        <v>303</v>
      </c>
      <c r="J608" s="4" t="s">
        <v>221</v>
      </c>
      <c r="K608" s="4" t="s">
        <v>239</v>
      </c>
      <c r="L608" s="4" t="s">
        <v>39</v>
      </c>
      <c r="M608" s="4">
        <v>945</v>
      </c>
      <c r="N608" s="4" t="s">
        <v>195</v>
      </c>
      <c r="O608" s="4" t="s">
        <v>470</v>
      </c>
      <c r="P608" s="4" t="s">
        <v>213</v>
      </c>
      <c r="Q608" s="4" t="s">
        <v>240</v>
      </c>
      <c r="R608" s="6">
        <v>19.010000000000002</v>
      </c>
      <c r="S608" s="6">
        <v>19.010000000000002</v>
      </c>
      <c r="T608" s="6">
        <v>0</v>
      </c>
      <c r="U608" s="7">
        <v>15.9218591614665</v>
      </c>
      <c r="V608" s="7">
        <v>15.9218591614665</v>
      </c>
      <c r="W608" s="7">
        <v>0</v>
      </c>
    </row>
    <row r="609" spans="1:23">
      <c r="A609" s="8" t="s">
        <v>242</v>
      </c>
      <c r="B609" s="4">
        <v>46</v>
      </c>
      <c r="C609" s="4" t="s">
        <v>12</v>
      </c>
      <c r="D609" s="4" t="s">
        <v>222</v>
      </c>
      <c r="E609" s="4" t="s">
        <v>238</v>
      </c>
      <c r="F609" s="5">
        <v>990</v>
      </c>
      <c r="G609" s="4" t="s">
        <v>194</v>
      </c>
      <c r="H609" s="4" t="s">
        <v>318</v>
      </c>
      <c r="I609" s="4" t="s">
        <v>303</v>
      </c>
      <c r="J609" s="4" t="s">
        <v>221</v>
      </c>
      <c r="K609" s="4" t="s">
        <v>239</v>
      </c>
      <c r="L609" s="4" t="s">
        <v>39</v>
      </c>
      <c r="M609" s="4">
        <v>969</v>
      </c>
      <c r="N609" s="4" t="s">
        <v>158</v>
      </c>
      <c r="O609" s="4" t="s">
        <v>439</v>
      </c>
      <c r="P609" s="4" t="s">
        <v>214</v>
      </c>
      <c r="Q609" s="4" t="s">
        <v>241</v>
      </c>
      <c r="R609" s="6">
        <v>4.423</v>
      </c>
      <c r="S609" s="6">
        <v>5.27</v>
      </c>
      <c r="T609" s="6">
        <v>-0.84699999999999998</v>
      </c>
      <c r="U609" s="7">
        <v>3.7044914819130099</v>
      </c>
      <c r="V609" s="7">
        <v>4.4138978317163797</v>
      </c>
      <c r="W609" s="7">
        <v>-0.70940634980337303</v>
      </c>
    </row>
    <row r="610" spans="1:23">
      <c r="A610" s="8" t="s">
        <v>242</v>
      </c>
      <c r="B610" s="4">
        <v>46</v>
      </c>
      <c r="C610" s="4" t="s">
        <v>12</v>
      </c>
      <c r="D610" s="4" t="s">
        <v>222</v>
      </c>
      <c r="E610" s="4" t="s">
        <v>238</v>
      </c>
      <c r="F610" s="5">
        <v>990</v>
      </c>
      <c r="G610" s="4" t="s">
        <v>194</v>
      </c>
      <c r="H610" s="4" t="s">
        <v>318</v>
      </c>
      <c r="I610" s="4" t="s">
        <v>303</v>
      </c>
      <c r="J610" s="4" t="s">
        <v>221</v>
      </c>
      <c r="K610" s="4" t="s">
        <v>239</v>
      </c>
      <c r="L610" s="4" t="s">
        <v>39</v>
      </c>
      <c r="M610" s="4">
        <v>1175</v>
      </c>
      <c r="N610" s="4" t="s">
        <v>159</v>
      </c>
      <c r="O610" s="4" t="s">
        <v>440</v>
      </c>
      <c r="P610" s="4" t="s">
        <v>214</v>
      </c>
      <c r="Q610" s="4" t="s">
        <v>241</v>
      </c>
      <c r="R610" s="6">
        <v>7.8049999999999997</v>
      </c>
      <c r="S610" s="6">
        <v>9.3000000000000007</v>
      </c>
      <c r="T610" s="6">
        <v>-1.4950000000000001</v>
      </c>
      <c r="U610" s="7">
        <v>6.5370915705021604</v>
      </c>
      <c r="V610" s="7">
        <v>7.7892314677347896</v>
      </c>
      <c r="W610" s="7">
        <v>-1.2521398972326401</v>
      </c>
    </row>
    <row r="611" spans="1:23">
      <c r="A611" s="8" t="s">
        <v>242</v>
      </c>
      <c r="B611" s="4">
        <v>46</v>
      </c>
      <c r="C611" s="4" t="s">
        <v>12</v>
      </c>
      <c r="D611" s="4" t="s">
        <v>222</v>
      </c>
      <c r="E611" s="4" t="s">
        <v>238</v>
      </c>
      <c r="F611" s="5">
        <v>990</v>
      </c>
      <c r="G611" s="4" t="s">
        <v>194</v>
      </c>
      <c r="H611" s="4" t="s">
        <v>318</v>
      </c>
      <c r="I611" s="4" t="s">
        <v>303</v>
      </c>
      <c r="J611" s="4" t="s">
        <v>221</v>
      </c>
      <c r="K611" s="4" t="s">
        <v>239</v>
      </c>
      <c r="L611" s="4" t="s">
        <v>39</v>
      </c>
      <c r="M611" s="4">
        <v>18571</v>
      </c>
      <c r="N611" s="4" t="s">
        <v>161</v>
      </c>
      <c r="O611" s="4" t="s">
        <v>442</v>
      </c>
      <c r="P611" s="4" t="s">
        <v>214</v>
      </c>
      <c r="Q611" s="4" t="s">
        <v>241</v>
      </c>
      <c r="R611" s="6">
        <v>11.707000000000001</v>
      </c>
      <c r="S611" s="6">
        <v>13.95</v>
      </c>
      <c r="T611" s="6">
        <v>-2.2429999999999999</v>
      </c>
      <c r="U611" s="7">
        <v>9.8052185798678693</v>
      </c>
      <c r="V611" s="7">
        <v>11.6838472016022</v>
      </c>
      <c r="W611" s="7">
        <v>-1.87862862173432</v>
      </c>
    </row>
    <row r="612" spans="1:23">
      <c r="A612" s="8" t="s">
        <v>242</v>
      </c>
      <c r="B612" s="4">
        <v>46</v>
      </c>
      <c r="C612" s="4" t="s">
        <v>12</v>
      </c>
      <c r="D612" s="4" t="s">
        <v>222</v>
      </c>
      <c r="E612" s="4" t="s">
        <v>238</v>
      </c>
      <c r="F612" s="5">
        <v>990</v>
      </c>
      <c r="G612" s="4" t="s">
        <v>194</v>
      </c>
      <c r="H612" s="4" t="s">
        <v>318</v>
      </c>
      <c r="I612" s="4" t="s">
        <v>303</v>
      </c>
      <c r="J612" s="4" t="s">
        <v>221</v>
      </c>
      <c r="K612" s="4" t="s">
        <v>239</v>
      </c>
      <c r="L612" s="4" t="s">
        <v>39</v>
      </c>
      <c r="M612" s="4">
        <v>29969</v>
      </c>
      <c r="N612" s="4" t="s">
        <v>162</v>
      </c>
      <c r="O612" s="4" t="s">
        <v>443</v>
      </c>
      <c r="P612" s="4" t="s">
        <v>214</v>
      </c>
      <c r="Q612" s="4" t="s">
        <v>241</v>
      </c>
      <c r="R612" s="6">
        <v>3.3820000000000001</v>
      </c>
      <c r="S612" s="6">
        <v>4.03</v>
      </c>
      <c r="T612" s="6">
        <v>-0.64800000000000002</v>
      </c>
      <c r="U612" s="7">
        <v>2.83260008858915</v>
      </c>
      <c r="V612" s="7">
        <v>3.3753336360184099</v>
      </c>
      <c r="W612" s="7">
        <v>-0.54273354742926305</v>
      </c>
    </row>
    <row r="613" spans="1:23">
      <c r="A613" s="8" t="s">
        <v>242</v>
      </c>
      <c r="B613" s="4">
        <v>46</v>
      </c>
      <c r="C613" s="4" t="s">
        <v>12</v>
      </c>
      <c r="D613" s="4" t="s">
        <v>222</v>
      </c>
      <c r="E613" s="4" t="s">
        <v>238</v>
      </c>
      <c r="F613" s="5">
        <v>990</v>
      </c>
      <c r="G613" s="4" t="s">
        <v>194</v>
      </c>
      <c r="H613" s="4" t="s">
        <v>318</v>
      </c>
      <c r="I613" s="4" t="s">
        <v>303</v>
      </c>
      <c r="J613" s="4" t="s">
        <v>221</v>
      </c>
      <c r="K613" s="4" t="s">
        <v>239</v>
      </c>
      <c r="L613" s="4" t="s">
        <v>39</v>
      </c>
      <c r="M613" s="4">
        <v>67242</v>
      </c>
      <c r="N613" s="4" t="s">
        <v>163</v>
      </c>
      <c r="O613" s="4" t="s">
        <v>444</v>
      </c>
      <c r="P613" s="4" t="s">
        <v>214</v>
      </c>
      <c r="Q613" s="4" t="s">
        <v>241</v>
      </c>
      <c r="R613" s="6">
        <v>23.933</v>
      </c>
      <c r="S613" s="6">
        <v>28.52</v>
      </c>
      <c r="T613" s="6">
        <v>-4.5869999999999997</v>
      </c>
      <c r="U613" s="7">
        <v>20.045126528741601</v>
      </c>
      <c r="V613" s="7">
        <v>23.8869765010534</v>
      </c>
      <c r="W613" s="7">
        <v>-3.8418499723117701</v>
      </c>
    </row>
    <row r="614" spans="1:23">
      <c r="A614" s="8" t="s">
        <v>242</v>
      </c>
      <c r="B614" s="4">
        <v>56</v>
      </c>
      <c r="C614" s="4" t="s">
        <v>13</v>
      </c>
      <c r="D614" s="4" t="s">
        <v>219</v>
      </c>
      <c r="E614" s="4" t="s">
        <v>239</v>
      </c>
      <c r="F614" s="5">
        <v>990</v>
      </c>
      <c r="G614" s="4" t="s">
        <v>194</v>
      </c>
      <c r="H614" s="4" t="s">
        <v>318</v>
      </c>
      <c r="I614" s="4" t="s">
        <v>303</v>
      </c>
      <c r="J614" s="4" t="s">
        <v>221</v>
      </c>
      <c r="K614" s="4" t="s">
        <v>239</v>
      </c>
      <c r="L614" s="4" t="s">
        <v>39</v>
      </c>
      <c r="M614" s="4">
        <v>944</v>
      </c>
      <c r="N614" s="4" t="s">
        <v>3</v>
      </c>
      <c r="O614" s="4" t="s">
        <v>326</v>
      </c>
      <c r="P614" s="4" t="s">
        <v>213</v>
      </c>
      <c r="Q614" s="4" t="s">
        <v>240</v>
      </c>
      <c r="R614" s="6">
        <v>40</v>
      </c>
      <c r="S614" s="6">
        <v>40</v>
      </c>
      <c r="T614" s="6">
        <v>0</v>
      </c>
      <c r="U614" s="7">
        <v>33.5020708289669</v>
      </c>
      <c r="V614" s="7">
        <v>33.5020708289669</v>
      </c>
      <c r="W614" s="7">
        <v>0</v>
      </c>
    </row>
    <row r="615" spans="1:23">
      <c r="A615" s="8" t="s">
        <v>242</v>
      </c>
      <c r="B615" s="4">
        <v>56</v>
      </c>
      <c r="C615" s="4" t="s">
        <v>13</v>
      </c>
      <c r="D615" s="4" t="s">
        <v>219</v>
      </c>
      <c r="E615" s="4" t="s">
        <v>239</v>
      </c>
      <c r="F615" s="5">
        <v>990</v>
      </c>
      <c r="G615" s="4" t="s">
        <v>194</v>
      </c>
      <c r="H615" s="4" t="s">
        <v>318</v>
      </c>
      <c r="I615" s="4" t="s">
        <v>303</v>
      </c>
      <c r="J615" s="4" t="s">
        <v>221</v>
      </c>
      <c r="K615" s="4" t="s">
        <v>239</v>
      </c>
      <c r="L615" s="4" t="s">
        <v>39</v>
      </c>
      <c r="M615" s="4">
        <v>945</v>
      </c>
      <c r="N615" s="4" t="s">
        <v>195</v>
      </c>
      <c r="O615" s="4" t="s">
        <v>470</v>
      </c>
      <c r="P615" s="4" t="s">
        <v>213</v>
      </c>
      <c r="Q615" s="4" t="s">
        <v>240</v>
      </c>
      <c r="R615" s="6">
        <v>18.059999999999999</v>
      </c>
      <c r="S615" s="6">
        <v>18.059999999999999</v>
      </c>
      <c r="T615" s="6">
        <v>0</v>
      </c>
      <c r="U615" s="7">
        <v>15.1261849792785</v>
      </c>
      <c r="V615" s="7">
        <v>15.1261849792785</v>
      </c>
      <c r="W615" s="7">
        <v>0</v>
      </c>
    </row>
    <row r="616" spans="1:23">
      <c r="A616" s="8" t="s">
        <v>242</v>
      </c>
      <c r="B616" s="4">
        <v>56</v>
      </c>
      <c r="C616" s="4" t="s">
        <v>13</v>
      </c>
      <c r="D616" s="4" t="s">
        <v>219</v>
      </c>
      <c r="E616" s="4" t="s">
        <v>239</v>
      </c>
      <c r="F616" s="5">
        <v>990</v>
      </c>
      <c r="G616" s="4" t="s">
        <v>194</v>
      </c>
      <c r="H616" s="4" t="s">
        <v>318</v>
      </c>
      <c r="I616" s="4" t="s">
        <v>303</v>
      </c>
      <c r="J616" s="4" t="s">
        <v>221</v>
      </c>
      <c r="K616" s="4" t="s">
        <v>239</v>
      </c>
      <c r="L616" s="4" t="s">
        <v>39</v>
      </c>
      <c r="M616" s="4">
        <v>13536</v>
      </c>
      <c r="N616" s="4" t="s">
        <v>105</v>
      </c>
      <c r="O616" s="4" t="s">
        <v>389</v>
      </c>
      <c r="P616" s="4" t="s">
        <v>214</v>
      </c>
      <c r="Q616" s="4" t="s">
        <v>241</v>
      </c>
      <c r="R616" s="6">
        <v>783.27700000000004</v>
      </c>
      <c r="S616" s="6">
        <v>807.90689999999995</v>
      </c>
      <c r="T616" s="6">
        <v>-24.6298999999999</v>
      </c>
      <c r="U616" s="7">
        <v>656.03503831751698</v>
      </c>
      <c r="V616" s="7">
        <v>676.66385467527596</v>
      </c>
      <c r="W616" s="7">
        <v>-20.628816357759199</v>
      </c>
    </row>
    <row r="617" spans="1:23">
      <c r="A617" s="8" t="s">
        <v>242</v>
      </c>
      <c r="B617" s="4">
        <v>56</v>
      </c>
      <c r="C617" s="4" t="s">
        <v>13</v>
      </c>
      <c r="D617" s="4" t="s">
        <v>219</v>
      </c>
      <c r="E617" s="4" t="s">
        <v>239</v>
      </c>
      <c r="F617" s="5">
        <v>990</v>
      </c>
      <c r="G617" s="4" t="s">
        <v>194</v>
      </c>
      <c r="H617" s="4" t="s">
        <v>318</v>
      </c>
      <c r="I617" s="4" t="s">
        <v>303</v>
      </c>
      <c r="J617" s="4" t="s">
        <v>221</v>
      </c>
      <c r="K617" s="4" t="s">
        <v>239</v>
      </c>
      <c r="L617" s="4" t="s">
        <v>39</v>
      </c>
      <c r="M617" s="4">
        <v>13537</v>
      </c>
      <c r="N617" s="4" t="s">
        <v>106</v>
      </c>
      <c r="O617" s="4" t="s">
        <v>390</v>
      </c>
      <c r="P617" s="4" t="s">
        <v>214</v>
      </c>
      <c r="Q617" s="4" t="s">
        <v>241</v>
      </c>
      <c r="R617" s="6">
        <v>980.72799999999995</v>
      </c>
      <c r="S617" s="6">
        <v>1011.5664</v>
      </c>
      <c r="T617" s="6">
        <v>-30.8384000000001</v>
      </c>
      <c r="U617" s="7">
        <v>821.41047299877505</v>
      </c>
      <c r="V617" s="7">
        <v>847.23922952507496</v>
      </c>
      <c r="W617" s="7">
        <v>-25.828756526300399</v>
      </c>
    </row>
    <row r="618" spans="1:23">
      <c r="A618" s="8" t="s">
        <v>242</v>
      </c>
      <c r="B618" s="4">
        <v>56</v>
      </c>
      <c r="C618" s="4" t="s">
        <v>13</v>
      </c>
      <c r="D618" s="4" t="s">
        <v>219</v>
      </c>
      <c r="E618" s="4" t="s">
        <v>239</v>
      </c>
      <c r="F618" s="5">
        <v>990</v>
      </c>
      <c r="G618" s="4" t="s">
        <v>194</v>
      </c>
      <c r="H618" s="4" t="s">
        <v>318</v>
      </c>
      <c r="I618" s="4" t="s">
        <v>303</v>
      </c>
      <c r="J618" s="4" t="s">
        <v>221</v>
      </c>
      <c r="K618" s="4" t="s">
        <v>239</v>
      </c>
      <c r="L618" s="4" t="s">
        <v>39</v>
      </c>
      <c r="M618" s="4">
        <v>15791</v>
      </c>
      <c r="N618" s="4" t="s">
        <v>107</v>
      </c>
      <c r="O618" s="4" t="s">
        <v>391</v>
      </c>
      <c r="P618" s="4" t="s">
        <v>214</v>
      </c>
      <c r="Q618" s="4" t="s">
        <v>241</v>
      </c>
      <c r="R618" s="6">
        <v>906.06200000000001</v>
      </c>
      <c r="S618" s="6">
        <v>934.55330000000004</v>
      </c>
      <c r="T618" s="6">
        <v>-28.491299999999999</v>
      </c>
      <c r="U618" s="7">
        <v>758.87383248588401</v>
      </c>
      <c r="V618" s="7">
        <v>782.73677125111794</v>
      </c>
      <c r="W618" s="7">
        <v>-23.862938765233601</v>
      </c>
    </row>
    <row r="619" spans="1:23">
      <c r="A619" s="8" t="s">
        <v>242</v>
      </c>
      <c r="B619" s="4">
        <v>56</v>
      </c>
      <c r="C619" s="4" t="s">
        <v>13</v>
      </c>
      <c r="D619" s="4" t="s">
        <v>219</v>
      </c>
      <c r="E619" s="4" t="s">
        <v>239</v>
      </c>
      <c r="F619" s="5">
        <v>990</v>
      </c>
      <c r="G619" s="4" t="s">
        <v>194</v>
      </c>
      <c r="H619" s="4" t="s">
        <v>318</v>
      </c>
      <c r="I619" s="4" t="s">
        <v>303</v>
      </c>
      <c r="J619" s="4" t="s">
        <v>221</v>
      </c>
      <c r="K619" s="4" t="s">
        <v>239</v>
      </c>
      <c r="L619" s="4" t="s">
        <v>39</v>
      </c>
      <c r="M619" s="4">
        <v>18432</v>
      </c>
      <c r="N619" s="4" t="s">
        <v>170</v>
      </c>
      <c r="O619" s="4" t="s">
        <v>451</v>
      </c>
      <c r="P619" s="4" t="s">
        <v>214</v>
      </c>
      <c r="Q619" s="4" t="s">
        <v>241</v>
      </c>
      <c r="R619" s="6">
        <v>126.6</v>
      </c>
      <c r="S619" s="6">
        <v>126.6</v>
      </c>
      <c r="T619" s="6">
        <v>0</v>
      </c>
      <c r="U619" s="7">
        <v>106.03405417368</v>
      </c>
      <c r="V619" s="7">
        <v>106.03405417368</v>
      </c>
      <c r="W619" s="7">
        <v>0</v>
      </c>
    </row>
    <row r="620" spans="1:23">
      <c r="A620" s="8" t="s">
        <v>242</v>
      </c>
      <c r="B620" s="4">
        <v>56</v>
      </c>
      <c r="C620" s="4" t="s">
        <v>13</v>
      </c>
      <c r="D620" s="4" t="s">
        <v>219</v>
      </c>
      <c r="E620" s="4" t="s">
        <v>239</v>
      </c>
      <c r="F620" s="5">
        <v>990</v>
      </c>
      <c r="G620" s="4" t="s">
        <v>194</v>
      </c>
      <c r="H620" s="4" t="s">
        <v>318</v>
      </c>
      <c r="I620" s="4" t="s">
        <v>303</v>
      </c>
      <c r="J620" s="4" t="s">
        <v>221</v>
      </c>
      <c r="K620" s="4" t="s">
        <v>239</v>
      </c>
      <c r="L620" s="4" t="s">
        <v>39</v>
      </c>
      <c r="M620" s="4">
        <v>19865</v>
      </c>
      <c r="N620" s="4" t="s">
        <v>138</v>
      </c>
      <c r="O620" s="4" t="s">
        <v>421</v>
      </c>
      <c r="P620" s="4" t="s">
        <v>214</v>
      </c>
      <c r="Q620" s="4" t="s">
        <v>241</v>
      </c>
      <c r="R620" s="6">
        <v>36.872999999999998</v>
      </c>
      <c r="S620" s="6">
        <v>38.032699999999998</v>
      </c>
      <c r="T620" s="6">
        <v>-1.1597</v>
      </c>
      <c r="U620" s="7">
        <v>30.883046441912398</v>
      </c>
      <c r="V620" s="7">
        <v>31.854355230421199</v>
      </c>
      <c r="W620" s="7">
        <v>-0.97130878850882196</v>
      </c>
    </row>
    <row r="621" spans="1:23">
      <c r="A621" s="8" t="s">
        <v>242</v>
      </c>
      <c r="B621" s="4">
        <v>61</v>
      </c>
      <c r="C621" s="4" t="s">
        <v>14</v>
      </c>
      <c r="D621" s="4" t="s">
        <v>219</v>
      </c>
      <c r="E621" s="4" t="s">
        <v>238</v>
      </c>
      <c r="F621" s="5">
        <v>990</v>
      </c>
      <c r="G621" s="4" t="s">
        <v>194</v>
      </c>
      <c r="H621" s="4" t="s">
        <v>318</v>
      </c>
      <c r="I621" s="4" t="s">
        <v>303</v>
      </c>
      <c r="J621" s="4" t="s">
        <v>221</v>
      </c>
      <c r="K621" s="4" t="s">
        <v>239</v>
      </c>
      <c r="L621" s="4" t="s">
        <v>39</v>
      </c>
      <c r="M621" s="4">
        <v>171</v>
      </c>
      <c r="N621" s="4" t="s">
        <v>56</v>
      </c>
      <c r="O621" s="4" t="s">
        <v>349</v>
      </c>
      <c r="P621" s="4" t="s">
        <v>214</v>
      </c>
      <c r="Q621" s="4" t="s">
        <v>241</v>
      </c>
      <c r="R621" s="6">
        <v>0.46200000000000002</v>
      </c>
      <c r="S621" s="6">
        <v>0.46200000000000002</v>
      </c>
      <c r="T621" s="6">
        <v>0</v>
      </c>
      <c r="U621" s="7">
        <v>0.38694891807456699</v>
      </c>
      <c r="V621" s="7">
        <v>0.38694891807456699</v>
      </c>
      <c r="W621" s="7">
        <v>0</v>
      </c>
    </row>
    <row r="622" spans="1:23">
      <c r="A622" s="8" t="s">
        <v>242</v>
      </c>
      <c r="B622" s="4">
        <v>61</v>
      </c>
      <c r="C622" s="4" t="s">
        <v>14</v>
      </c>
      <c r="D622" s="4" t="s">
        <v>219</v>
      </c>
      <c r="E622" s="4" t="s">
        <v>238</v>
      </c>
      <c r="F622" s="5">
        <v>990</v>
      </c>
      <c r="G622" s="4" t="s">
        <v>194</v>
      </c>
      <c r="H622" s="4" t="s">
        <v>318</v>
      </c>
      <c r="I622" s="4" t="s">
        <v>303</v>
      </c>
      <c r="J622" s="4" t="s">
        <v>221</v>
      </c>
      <c r="K622" s="4" t="s">
        <v>239</v>
      </c>
      <c r="L622" s="4" t="s">
        <v>39</v>
      </c>
      <c r="M622" s="4">
        <v>174</v>
      </c>
      <c r="N622" s="4" t="s">
        <v>57</v>
      </c>
      <c r="O622" s="4" t="s">
        <v>350</v>
      </c>
      <c r="P622" s="4" t="s">
        <v>214</v>
      </c>
      <c r="Q622" s="4" t="s">
        <v>241</v>
      </c>
      <c r="R622" s="6">
        <v>19.8</v>
      </c>
      <c r="S622" s="6">
        <v>19.8</v>
      </c>
      <c r="T622" s="6">
        <v>0</v>
      </c>
      <c r="U622" s="7">
        <v>16.583525060338602</v>
      </c>
      <c r="V622" s="7">
        <v>16.583525060338602</v>
      </c>
      <c r="W622" s="7">
        <v>0</v>
      </c>
    </row>
    <row r="623" spans="1:23">
      <c r="A623" s="8" t="s">
        <v>242</v>
      </c>
      <c r="B623" s="4">
        <v>61</v>
      </c>
      <c r="C623" s="4" t="s">
        <v>14</v>
      </c>
      <c r="D623" s="4" t="s">
        <v>219</v>
      </c>
      <c r="E623" s="4" t="s">
        <v>238</v>
      </c>
      <c r="F623" s="5">
        <v>990</v>
      </c>
      <c r="G623" s="4" t="s">
        <v>194</v>
      </c>
      <c r="H623" s="4" t="s">
        <v>318</v>
      </c>
      <c r="I623" s="4" t="s">
        <v>303</v>
      </c>
      <c r="J623" s="4" t="s">
        <v>221</v>
      </c>
      <c r="K623" s="4" t="s">
        <v>239</v>
      </c>
      <c r="L623" s="4" t="s">
        <v>39</v>
      </c>
      <c r="M623" s="4">
        <v>244</v>
      </c>
      <c r="N623" s="4" t="s">
        <v>58</v>
      </c>
      <c r="O623" s="4" t="s">
        <v>351</v>
      </c>
      <c r="P623" s="4" t="s">
        <v>214</v>
      </c>
      <c r="Q623" s="4" t="s">
        <v>241</v>
      </c>
      <c r="R623" s="6">
        <v>257.13499999999999</v>
      </c>
      <c r="S623" s="6">
        <v>274.05</v>
      </c>
      <c r="T623" s="6">
        <v>-16.914999999999999</v>
      </c>
      <c r="U623" s="7">
        <v>215.36387456515999</v>
      </c>
      <c r="V623" s="7">
        <v>229.531062766959</v>
      </c>
      <c r="W623" s="7">
        <v>-14.1671882017994</v>
      </c>
    </row>
    <row r="624" spans="1:23">
      <c r="A624" s="8" t="s">
        <v>242</v>
      </c>
      <c r="B624" s="4">
        <v>61</v>
      </c>
      <c r="C624" s="4" t="s">
        <v>14</v>
      </c>
      <c r="D624" s="4" t="s">
        <v>219</v>
      </c>
      <c r="E624" s="4" t="s">
        <v>238</v>
      </c>
      <c r="F624" s="5">
        <v>990</v>
      </c>
      <c r="G624" s="4" t="s">
        <v>194</v>
      </c>
      <c r="H624" s="4" t="s">
        <v>318</v>
      </c>
      <c r="I624" s="4" t="s">
        <v>303</v>
      </c>
      <c r="J624" s="4" t="s">
        <v>221</v>
      </c>
      <c r="K624" s="4" t="s">
        <v>239</v>
      </c>
      <c r="L624" s="4" t="s">
        <v>39</v>
      </c>
      <c r="M624" s="4">
        <v>945</v>
      </c>
      <c r="N624" s="4" t="s">
        <v>195</v>
      </c>
      <c r="O624" s="4" t="s">
        <v>470</v>
      </c>
      <c r="P624" s="4" t="s">
        <v>213</v>
      </c>
      <c r="Q624" s="4" t="s">
        <v>240</v>
      </c>
      <c r="R624" s="6">
        <v>14.26</v>
      </c>
      <c r="S624" s="6">
        <v>14.26</v>
      </c>
      <c r="T624" s="6">
        <v>0</v>
      </c>
      <c r="U624" s="7">
        <v>11.9434882505267</v>
      </c>
      <c r="V624" s="7">
        <v>11.9434882505267</v>
      </c>
      <c r="W624" s="7">
        <v>0</v>
      </c>
    </row>
    <row r="625" spans="1:23">
      <c r="A625" s="8" t="s">
        <v>242</v>
      </c>
      <c r="B625" s="4">
        <v>61</v>
      </c>
      <c r="C625" s="4" t="s">
        <v>14</v>
      </c>
      <c r="D625" s="4" t="s">
        <v>219</v>
      </c>
      <c r="E625" s="4" t="s">
        <v>238</v>
      </c>
      <c r="F625" s="5">
        <v>990</v>
      </c>
      <c r="G625" s="4" t="s">
        <v>194</v>
      </c>
      <c r="H625" s="4" t="s">
        <v>318</v>
      </c>
      <c r="I625" s="4" t="s">
        <v>303</v>
      </c>
      <c r="J625" s="4" t="s">
        <v>221</v>
      </c>
      <c r="K625" s="4" t="s">
        <v>239</v>
      </c>
      <c r="L625" s="4" t="s">
        <v>39</v>
      </c>
      <c r="M625" s="4">
        <v>20200</v>
      </c>
      <c r="N625" s="4" t="s">
        <v>59</v>
      </c>
      <c r="O625" s="4" t="s">
        <v>352</v>
      </c>
      <c r="P625" s="4" t="s">
        <v>214</v>
      </c>
      <c r="Q625" s="4" t="s">
        <v>241</v>
      </c>
      <c r="R625" s="6">
        <v>13.532999999999999</v>
      </c>
      <c r="S625" s="6">
        <v>13.532999999999999</v>
      </c>
      <c r="T625" s="6">
        <v>0</v>
      </c>
      <c r="U625" s="7">
        <v>11.3345881132102</v>
      </c>
      <c r="V625" s="7">
        <v>11.3345881132102</v>
      </c>
      <c r="W625" s="7">
        <v>0</v>
      </c>
    </row>
    <row r="626" spans="1:23">
      <c r="A626" s="8" t="s">
        <v>242</v>
      </c>
      <c r="B626" s="4">
        <v>61</v>
      </c>
      <c r="C626" s="4" t="s">
        <v>14</v>
      </c>
      <c r="D626" s="4" t="s">
        <v>219</v>
      </c>
      <c r="E626" s="4" t="s">
        <v>238</v>
      </c>
      <c r="F626" s="5">
        <v>990</v>
      </c>
      <c r="G626" s="4" t="s">
        <v>194</v>
      </c>
      <c r="H626" s="4" t="s">
        <v>318</v>
      </c>
      <c r="I626" s="4" t="s">
        <v>303</v>
      </c>
      <c r="J626" s="4" t="s">
        <v>221</v>
      </c>
      <c r="K626" s="4" t="s">
        <v>239</v>
      </c>
      <c r="L626" s="4" t="s">
        <v>39</v>
      </c>
      <c r="M626" s="4">
        <v>63581</v>
      </c>
      <c r="N626" s="4" t="s">
        <v>60</v>
      </c>
      <c r="O626" s="4" t="s">
        <v>353</v>
      </c>
      <c r="P626" s="4" t="s">
        <v>214</v>
      </c>
      <c r="Q626" s="4" t="s">
        <v>241</v>
      </c>
      <c r="R626" s="6">
        <v>71.808000000000007</v>
      </c>
      <c r="S626" s="6">
        <v>71.808000000000007</v>
      </c>
      <c r="T626" s="6">
        <v>0</v>
      </c>
      <c r="U626" s="7">
        <v>60.1429175521613</v>
      </c>
      <c r="V626" s="7">
        <v>60.1429175521613</v>
      </c>
      <c r="W626" s="7">
        <v>0</v>
      </c>
    </row>
    <row r="627" spans="1:23">
      <c r="A627" s="8" t="s">
        <v>242</v>
      </c>
      <c r="B627" s="4">
        <v>61</v>
      </c>
      <c r="C627" s="4" t="s">
        <v>14</v>
      </c>
      <c r="D627" s="4" t="s">
        <v>219</v>
      </c>
      <c r="E627" s="4" t="s">
        <v>238</v>
      </c>
      <c r="F627" s="5">
        <v>990</v>
      </c>
      <c r="G627" s="4" t="s">
        <v>194</v>
      </c>
      <c r="H627" s="4" t="s">
        <v>318</v>
      </c>
      <c r="I627" s="4" t="s">
        <v>303</v>
      </c>
      <c r="J627" s="4" t="s">
        <v>221</v>
      </c>
      <c r="K627" s="4" t="s">
        <v>239</v>
      </c>
      <c r="L627" s="4" t="s">
        <v>39</v>
      </c>
      <c r="M627" s="4">
        <v>66214</v>
      </c>
      <c r="N627" s="4" t="s">
        <v>15</v>
      </c>
      <c r="O627" s="4" t="s">
        <v>329</v>
      </c>
      <c r="P627" s="4" t="s">
        <v>214</v>
      </c>
      <c r="Q627" s="4" t="s">
        <v>241</v>
      </c>
      <c r="R627" s="6">
        <v>153.346</v>
      </c>
      <c r="S627" s="6">
        <v>153.34639999999999</v>
      </c>
      <c r="T627" s="6">
        <v>-3.9999999998485702E-4</v>
      </c>
      <c r="U627" s="7">
        <v>128.43521383346899</v>
      </c>
      <c r="V627" s="7">
        <v>128.435548854177</v>
      </c>
      <c r="W627" s="7">
        <v>-3.3502070827698502E-4</v>
      </c>
    </row>
    <row r="628" spans="1:23">
      <c r="A628" s="8" t="s">
        <v>242</v>
      </c>
      <c r="B628" s="4">
        <v>61</v>
      </c>
      <c r="C628" s="4" t="s">
        <v>14</v>
      </c>
      <c r="D628" s="4" t="s">
        <v>219</v>
      </c>
      <c r="E628" s="4" t="s">
        <v>238</v>
      </c>
      <c r="F628" s="5">
        <v>990</v>
      </c>
      <c r="G628" s="4" t="s">
        <v>194</v>
      </c>
      <c r="H628" s="4" t="s">
        <v>318</v>
      </c>
      <c r="I628" s="4" t="s">
        <v>303</v>
      </c>
      <c r="J628" s="4" t="s">
        <v>221</v>
      </c>
      <c r="K628" s="4" t="s">
        <v>239</v>
      </c>
      <c r="L628" s="4" t="s">
        <v>39</v>
      </c>
      <c r="M628" s="4">
        <v>66719</v>
      </c>
      <c r="N628" s="4" t="s">
        <v>61</v>
      </c>
      <c r="O628" s="4" t="s">
        <v>354</v>
      </c>
      <c r="P628" s="4" t="s">
        <v>214</v>
      </c>
      <c r="Q628" s="4" t="s">
        <v>241</v>
      </c>
      <c r="R628" s="6">
        <v>26.4</v>
      </c>
      <c r="S628" s="6">
        <v>26.4</v>
      </c>
      <c r="T628" s="6">
        <v>0</v>
      </c>
      <c r="U628" s="7">
        <v>22.111366747118101</v>
      </c>
      <c r="V628" s="7">
        <v>22.111366747118101</v>
      </c>
      <c r="W628" s="7">
        <v>0</v>
      </c>
    </row>
    <row r="629" spans="1:23">
      <c r="A629" s="8" t="s">
        <v>242</v>
      </c>
      <c r="B629" s="4">
        <v>61</v>
      </c>
      <c r="C629" s="4" t="s">
        <v>14</v>
      </c>
      <c r="D629" s="4" t="s">
        <v>219</v>
      </c>
      <c r="E629" s="4" t="s">
        <v>238</v>
      </c>
      <c r="F629" s="5">
        <v>990</v>
      </c>
      <c r="G629" s="4" t="s">
        <v>194</v>
      </c>
      <c r="H629" s="4" t="s">
        <v>318</v>
      </c>
      <c r="I629" s="4" t="s">
        <v>303</v>
      </c>
      <c r="J629" s="4" t="s">
        <v>221</v>
      </c>
      <c r="K629" s="4" t="s">
        <v>239</v>
      </c>
      <c r="L629" s="4" t="s">
        <v>39</v>
      </c>
      <c r="M629" s="4">
        <v>74308</v>
      </c>
      <c r="N629" s="4" t="s">
        <v>62</v>
      </c>
      <c r="O629" s="4" t="s">
        <v>355</v>
      </c>
      <c r="P629" s="4" t="s">
        <v>214</v>
      </c>
      <c r="Q629" s="4" t="s">
        <v>241</v>
      </c>
      <c r="R629" s="6">
        <v>128.04</v>
      </c>
      <c r="S629" s="6">
        <v>128.04</v>
      </c>
      <c r="T629" s="6">
        <v>0</v>
      </c>
      <c r="U629" s="7">
        <v>107.240128723523</v>
      </c>
      <c r="V629" s="7">
        <v>107.240128723523</v>
      </c>
      <c r="W629" s="7">
        <v>0</v>
      </c>
    </row>
    <row r="630" spans="1:23">
      <c r="A630" s="8" t="s">
        <v>242</v>
      </c>
      <c r="B630" s="4">
        <v>61</v>
      </c>
      <c r="C630" s="4" t="s">
        <v>14</v>
      </c>
      <c r="D630" s="4" t="s">
        <v>219</v>
      </c>
      <c r="E630" s="4" t="s">
        <v>238</v>
      </c>
      <c r="F630" s="5">
        <v>990</v>
      </c>
      <c r="G630" s="4" t="s">
        <v>194</v>
      </c>
      <c r="H630" s="4" t="s">
        <v>318</v>
      </c>
      <c r="I630" s="4" t="s">
        <v>303</v>
      </c>
      <c r="J630" s="4" t="s">
        <v>221</v>
      </c>
      <c r="K630" s="4" t="s">
        <v>239</v>
      </c>
      <c r="L630" s="4" t="s">
        <v>39</v>
      </c>
      <c r="M630" s="4">
        <v>75153</v>
      </c>
      <c r="N630" s="4" t="s">
        <v>140</v>
      </c>
      <c r="O630" s="4" t="s">
        <v>423</v>
      </c>
      <c r="P630" s="4" t="s">
        <v>214</v>
      </c>
      <c r="Q630" s="4" t="s">
        <v>241</v>
      </c>
      <c r="R630" s="6">
        <v>78.2</v>
      </c>
      <c r="S630" s="6">
        <v>78.2</v>
      </c>
      <c r="T630" s="6">
        <v>0</v>
      </c>
      <c r="U630" s="7">
        <v>65.496548470630202</v>
      </c>
      <c r="V630" s="7">
        <v>65.496548470630202</v>
      </c>
      <c r="W630" s="7">
        <v>0</v>
      </c>
    </row>
    <row r="631" spans="1:23">
      <c r="A631" s="8" t="s">
        <v>242</v>
      </c>
      <c r="B631" s="4">
        <v>61</v>
      </c>
      <c r="C631" s="4" t="s">
        <v>14</v>
      </c>
      <c r="D631" s="4" t="s">
        <v>219</v>
      </c>
      <c r="E631" s="4" t="s">
        <v>238</v>
      </c>
      <c r="F631" s="5">
        <v>990</v>
      </c>
      <c r="G631" s="4" t="s">
        <v>194</v>
      </c>
      <c r="H631" s="4" t="s">
        <v>318</v>
      </c>
      <c r="I631" s="4" t="s">
        <v>303</v>
      </c>
      <c r="J631" s="4" t="s">
        <v>221</v>
      </c>
      <c r="K631" s="4" t="s">
        <v>239</v>
      </c>
      <c r="L631" s="4" t="s">
        <v>39</v>
      </c>
      <c r="M631" s="4">
        <v>85369</v>
      </c>
      <c r="N631" s="4" t="s">
        <v>63</v>
      </c>
      <c r="O631" s="4" t="s">
        <v>356</v>
      </c>
      <c r="P631" s="4" t="s">
        <v>214</v>
      </c>
      <c r="Q631" s="4" t="s">
        <v>241</v>
      </c>
      <c r="R631" s="6">
        <v>56.32</v>
      </c>
      <c r="S631" s="6">
        <v>56.32</v>
      </c>
      <c r="T631" s="6">
        <v>0</v>
      </c>
      <c r="U631" s="7">
        <v>47.170915727185303</v>
      </c>
      <c r="V631" s="7">
        <v>47.170915727185303</v>
      </c>
      <c r="W631" s="7">
        <v>0</v>
      </c>
    </row>
    <row r="632" spans="1:23">
      <c r="A632" s="8" t="s">
        <v>242</v>
      </c>
      <c r="B632" s="4">
        <v>61</v>
      </c>
      <c r="C632" s="4" t="s">
        <v>14</v>
      </c>
      <c r="D632" s="4" t="s">
        <v>219</v>
      </c>
      <c r="E632" s="4" t="s">
        <v>238</v>
      </c>
      <c r="F632" s="5">
        <v>990</v>
      </c>
      <c r="G632" s="4" t="s">
        <v>194</v>
      </c>
      <c r="H632" s="4" t="s">
        <v>318</v>
      </c>
      <c r="I632" s="4" t="s">
        <v>303</v>
      </c>
      <c r="J632" s="4" t="s">
        <v>221</v>
      </c>
      <c r="K632" s="4" t="s">
        <v>239</v>
      </c>
      <c r="L632" s="4" t="s">
        <v>39</v>
      </c>
      <c r="M632" s="4">
        <v>88221</v>
      </c>
      <c r="N632" s="4" t="s">
        <v>60</v>
      </c>
      <c r="O632" s="4" t="s">
        <v>357</v>
      </c>
      <c r="P632" s="4" t="s">
        <v>214</v>
      </c>
      <c r="Q632" s="4" t="s">
        <v>241</v>
      </c>
      <c r="R632" s="6">
        <v>38.015999999999998</v>
      </c>
      <c r="S632" s="6">
        <v>38.015999999999998</v>
      </c>
      <c r="T632" s="6">
        <v>0</v>
      </c>
      <c r="U632" s="7">
        <v>31.840368115850101</v>
      </c>
      <c r="V632" s="7">
        <v>31.840368115850101</v>
      </c>
      <c r="W632" s="7">
        <v>0</v>
      </c>
    </row>
    <row r="633" spans="1:23">
      <c r="A633" s="8" t="s">
        <v>242</v>
      </c>
      <c r="B633" s="4">
        <v>61</v>
      </c>
      <c r="C633" s="4" t="s">
        <v>14</v>
      </c>
      <c r="D633" s="4" t="s">
        <v>219</v>
      </c>
      <c r="E633" s="4" t="s">
        <v>238</v>
      </c>
      <c r="F633" s="5">
        <v>990</v>
      </c>
      <c r="G633" s="4" t="s">
        <v>194</v>
      </c>
      <c r="H633" s="4" t="s">
        <v>318</v>
      </c>
      <c r="I633" s="4" t="s">
        <v>303</v>
      </c>
      <c r="J633" s="4" t="s">
        <v>221</v>
      </c>
      <c r="K633" s="4" t="s">
        <v>239</v>
      </c>
      <c r="L633" s="4" t="s">
        <v>39</v>
      </c>
      <c r="M633" s="4">
        <v>88296</v>
      </c>
      <c r="N633" s="4" t="s">
        <v>64</v>
      </c>
      <c r="O633" s="4" t="s">
        <v>358</v>
      </c>
      <c r="P633" s="4" t="s">
        <v>214</v>
      </c>
      <c r="Q633" s="4" t="s">
        <v>241</v>
      </c>
      <c r="R633" s="6">
        <v>58.08</v>
      </c>
      <c r="S633" s="6">
        <v>58.08</v>
      </c>
      <c r="T633" s="6">
        <v>0</v>
      </c>
      <c r="U633" s="7">
        <v>48.6450068436599</v>
      </c>
      <c r="V633" s="7">
        <v>48.6450068436599</v>
      </c>
      <c r="W633" s="7">
        <v>0</v>
      </c>
    </row>
    <row r="634" spans="1:23">
      <c r="A634" s="8" t="s">
        <v>242</v>
      </c>
      <c r="B634" s="4">
        <v>62</v>
      </c>
      <c r="C634" s="4" t="s">
        <v>16</v>
      </c>
      <c r="D634" s="4" t="s">
        <v>219</v>
      </c>
      <c r="E634" s="4" t="s">
        <v>238</v>
      </c>
      <c r="F634" s="5">
        <v>990</v>
      </c>
      <c r="G634" s="4" t="s">
        <v>194</v>
      </c>
      <c r="H634" s="4" t="s">
        <v>318</v>
      </c>
      <c r="I634" s="4" t="s">
        <v>303</v>
      </c>
      <c r="J634" s="4" t="s">
        <v>221</v>
      </c>
      <c r="K634" s="4" t="s">
        <v>239</v>
      </c>
      <c r="L634" s="4" t="s">
        <v>39</v>
      </c>
      <c r="M634" s="4">
        <v>945</v>
      </c>
      <c r="N634" s="4" t="s">
        <v>195</v>
      </c>
      <c r="O634" s="4" t="s">
        <v>470</v>
      </c>
      <c r="P634" s="4" t="s">
        <v>213</v>
      </c>
      <c r="Q634" s="4" t="s">
        <v>240</v>
      </c>
      <c r="R634" s="6">
        <v>15.21</v>
      </c>
      <c r="S634" s="6">
        <v>15.21</v>
      </c>
      <c r="T634" s="6">
        <v>0</v>
      </c>
      <c r="U634" s="7">
        <v>12.7391624327146</v>
      </c>
      <c r="V634" s="7">
        <v>12.7391624327146</v>
      </c>
      <c r="W634" s="7">
        <v>0</v>
      </c>
    </row>
    <row r="635" spans="1:23">
      <c r="A635" s="8" t="s">
        <v>242</v>
      </c>
      <c r="B635" s="4">
        <v>62</v>
      </c>
      <c r="C635" s="4" t="s">
        <v>16</v>
      </c>
      <c r="D635" s="4" t="s">
        <v>219</v>
      </c>
      <c r="E635" s="4" t="s">
        <v>238</v>
      </c>
      <c r="F635" s="5">
        <v>990</v>
      </c>
      <c r="G635" s="4" t="s">
        <v>194</v>
      </c>
      <c r="H635" s="4" t="s">
        <v>318</v>
      </c>
      <c r="I635" s="4" t="s">
        <v>303</v>
      </c>
      <c r="J635" s="4" t="s">
        <v>221</v>
      </c>
      <c r="K635" s="4" t="s">
        <v>239</v>
      </c>
      <c r="L635" s="4" t="s">
        <v>39</v>
      </c>
      <c r="M635" s="4">
        <v>1289</v>
      </c>
      <c r="N635" s="4" t="s">
        <v>196</v>
      </c>
      <c r="O635" s="4" t="s">
        <v>471</v>
      </c>
      <c r="P635" s="4" t="s">
        <v>214</v>
      </c>
      <c r="Q635" s="4" t="s">
        <v>241</v>
      </c>
      <c r="R635" s="6">
        <v>2.952</v>
      </c>
      <c r="S635" s="6">
        <v>2.9519000000000002</v>
      </c>
      <c r="T635" s="6">
        <v>9.9999999999766901E-5</v>
      </c>
      <c r="U635" s="7">
        <v>2.4724528271777499</v>
      </c>
      <c r="V635" s="7">
        <v>2.4723690720006801</v>
      </c>
      <c r="W635" s="7">
        <v>8.3755177072221903E-5</v>
      </c>
    </row>
    <row r="636" spans="1:23">
      <c r="A636" s="8" t="s">
        <v>242</v>
      </c>
      <c r="B636" s="4">
        <v>62</v>
      </c>
      <c r="C636" s="4" t="s">
        <v>16</v>
      </c>
      <c r="D636" s="4" t="s">
        <v>219</v>
      </c>
      <c r="E636" s="4" t="s">
        <v>238</v>
      </c>
      <c r="F636" s="5">
        <v>990</v>
      </c>
      <c r="G636" s="4" t="s">
        <v>194</v>
      </c>
      <c r="H636" s="4" t="s">
        <v>318</v>
      </c>
      <c r="I636" s="4" t="s">
        <v>303</v>
      </c>
      <c r="J636" s="4" t="s">
        <v>221</v>
      </c>
      <c r="K636" s="4" t="s">
        <v>239</v>
      </c>
      <c r="L636" s="4" t="s">
        <v>39</v>
      </c>
      <c r="M636" s="4">
        <v>23975</v>
      </c>
      <c r="N636" s="4" t="s">
        <v>65</v>
      </c>
      <c r="O636" s="4" t="s">
        <v>359</v>
      </c>
      <c r="P636" s="4" t="s">
        <v>214</v>
      </c>
      <c r="Q636" s="4" t="s">
        <v>241</v>
      </c>
      <c r="R636" s="6">
        <v>2.8</v>
      </c>
      <c r="S636" s="6">
        <v>2.8</v>
      </c>
      <c r="T636" s="6">
        <v>0</v>
      </c>
      <c r="U636" s="7">
        <v>2.3451449580276802</v>
      </c>
      <c r="V636" s="7">
        <v>2.3451449580276802</v>
      </c>
      <c r="W636" s="7">
        <v>0</v>
      </c>
    </row>
    <row r="637" spans="1:23">
      <c r="A637" s="8" t="s">
        <v>242</v>
      </c>
      <c r="B637" s="4">
        <v>62</v>
      </c>
      <c r="C637" s="4" t="s">
        <v>16</v>
      </c>
      <c r="D637" s="4" t="s">
        <v>219</v>
      </c>
      <c r="E637" s="4" t="s">
        <v>238</v>
      </c>
      <c r="F637" s="5">
        <v>990</v>
      </c>
      <c r="G637" s="4" t="s">
        <v>194</v>
      </c>
      <c r="H637" s="4" t="s">
        <v>318</v>
      </c>
      <c r="I637" s="4" t="s">
        <v>303</v>
      </c>
      <c r="J637" s="4" t="s">
        <v>221</v>
      </c>
      <c r="K637" s="4" t="s">
        <v>239</v>
      </c>
      <c r="L637" s="4" t="s">
        <v>39</v>
      </c>
      <c r="M637" s="4">
        <v>66742</v>
      </c>
      <c r="N637" s="4" t="s">
        <v>17</v>
      </c>
      <c r="O637" s="4" t="s">
        <v>330</v>
      </c>
      <c r="P637" s="4" t="s">
        <v>214</v>
      </c>
      <c r="Q637" s="4" t="s">
        <v>241</v>
      </c>
      <c r="R637" s="6">
        <v>9.18</v>
      </c>
      <c r="S637" s="6">
        <v>9.18</v>
      </c>
      <c r="T637" s="6">
        <v>0</v>
      </c>
      <c r="U637" s="7">
        <v>7.6887252552478902</v>
      </c>
      <c r="V637" s="7">
        <v>7.6887252552478902</v>
      </c>
      <c r="W637" s="7">
        <v>0</v>
      </c>
    </row>
    <row r="638" spans="1:23">
      <c r="A638" s="8" t="s">
        <v>242</v>
      </c>
      <c r="B638" s="4">
        <v>62</v>
      </c>
      <c r="C638" s="4" t="s">
        <v>16</v>
      </c>
      <c r="D638" s="4" t="s">
        <v>219</v>
      </c>
      <c r="E638" s="4" t="s">
        <v>238</v>
      </c>
      <c r="F638" s="5">
        <v>990</v>
      </c>
      <c r="G638" s="4" t="s">
        <v>194</v>
      </c>
      <c r="H638" s="4" t="s">
        <v>318</v>
      </c>
      <c r="I638" s="4" t="s">
        <v>303</v>
      </c>
      <c r="J638" s="4" t="s">
        <v>221</v>
      </c>
      <c r="K638" s="4" t="s">
        <v>239</v>
      </c>
      <c r="L638" s="4" t="s">
        <v>39</v>
      </c>
      <c r="M638" s="4">
        <v>66746</v>
      </c>
      <c r="N638" s="4" t="s">
        <v>18</v>
      </c>
      <c r="O638" s="4" t="s">
        <v>331</v>
      </c>
      <c r="P638" s="4" t="s">
        <v>214</v>
      </c>
      <c r="Q638" s="4" t="s">
        <v>241</v>
      </c>
      <c r="R638" s="6">
        <v>0.154</v>
      </c>
      <c r="S638" s="6">
        <v>0.15440000000000001</v>
      </c>
      <c r="T638" s="6">
        <v>-4.0000000000001102E-4</v>
      </c>
      <c r="U638" s="7">
        <v>0.12898297269152201</v>
      </c>
      <c r="V638" s="7">
        <v>0.12931799339981201</v>
      </c>
      <c r="W638" s="7">
        <v>-3.3502070828967799E-4</v>
      </c>
    </row>
    <row r="639" spans="1:23">
      <c r="A639" s="8" t="s">
        <v>242</v>
      </c>
      <c r="B639" s="4">
        <v>62</v>
      </c>
      <c r="C639" s="4" t="s">
        <v>16</v>
      </c>
      <c r="D639" s="4" t="s">
        <v>219</v>
      </c>
      <c r="E639" s="4" t="s">
        <v>238</v>
      </c>
      <c r="F639" s="5">
        <v>990</v>
      </c>
      <c r="G639" s="4" t="s">
        <v>194</v>
      </c>
      <c r="H639" s="4" t="s">
        <v>318</v>
      </c>
      <c r="I639" s="4" t="s">
        <v>303</v>
      </c>
      <c r="J639" s="4" t="s">
        <v>221</v>
      </c>
      <c r="K639" s="4" t="s">
        <v>239</v>
      </c>
      <c r="L639" s="4" t="s">
        <v>39</v>
      </c>
      <c r="M639" s="4">
        <v>74631</v>
      </c>
      <c r="N639" s="4" t="s">
        <v>66</v>
      </c>
      <c r="O639" s="4" t="s">
        <v>360</v>
      </c>
      <c r="P639" s="4" t="s">
        <v>214</v>
      </c>
      <c r="Q639" s="4" t="s">
        <v>241</v>
      </c>
      <c r="R639" s="6">
        <v>1368</v>
      </c>
      <c r="S639" s="6">
        <v>1368</v>
      </c>
      <c r="T639" s="6">
        <v>0</v>
      </c>
      <c r="U639" s="7">
        <v>1145.77082235067</v>
      </c>
      <c r="V639" s="7">
        <v>1145.77082235067</v>
      </c>
      <c r="W639" s="7">
        <v>0</v>
      </c>
    </row>
    <row r="640" spans="1:23">
      <c r="A640" s="8" t="s">
        <v>242</v>
      </c>
      <c r="B640" s="4">
        <v>70</v>
      </c>
      <c r="C640" s="4" t="s">
        <v>33</v>
      </c>
      <c r="D640" s="4" t="s">
        <v>219</v>
      </c>
      <c r="E640" s="4" t="s">
        <v>239</v>
      </c>
      <c r="F640" s="5">
        <v>990</v>
      </c>
      <c r="G640" s="4" t="s">
        <v>194</v>
      </c>
      <c r="H640" s="4" t="s">
        <v>318</v>
      </c>
      <c r="I640" s="4" t="s">
        <v>303</v>
      </c>
      <c r="J640" s="4" t="s">
        <v>221</v>
      </c>
      <c r="K640" s="4" t="s">
        <v>239</v>
      </c>
      <c r="L640" s="4" t="s">
        <v>39</v>
      </c>
      <c r="M640" s="4">
        <v>945</v>
      </c>
      <c r="N640" s="4" t="s">
        <v>195</v>
      </c>
      <c r="O640" s="4" t="s">
        <v>470</v>
      </c>
      <c r="P640" s="4" t="s">
        <v>213</v>
      </c>
      <c r="Q640" s="4" t="s">
        <v>240</v>
      </c>
      <c r="R640" s="6">
        <v>13.47</v>
      </c>
      <c r="S640" s="6">
        <v>13.47</v>
      </c>
      <c r="T640" s="6">
        <v>0</v>
      </c>
      <c r="U640" s="7">
        <v>11.281822351654601</v>
      </c>
      <c r="V640" s="7">
        <v>11.281822351654601</v>
      </c>
      <c r="W640" s="7">
        <v>0</v>
      </c>
    </row>
    <row r="641" spans="1:23">
      <c r="A641" s="8" t="s">
        <v>242</v>
      </c>
      <c r="B641" s="4">
        <v>70</v>
      </c>
      <c r="C641" s="4" t="s">
        <v>33</v>
      </c>
      <c r="D641" s="4" t="s">
        <v>219</v>
      </c>
      <c r="E641" s="4" t="s">
        <v>239</v>
      </c>
      <c r="F641" s="5">
        <v>990</v>
      </c>
      <c r="G641" s="4" t="s">
        <v>194</v>
      </c>
      <c r="H641" s="4" t="s">
        <v>318</v>
      </c>
      <c r="I641" s="4" t="s">
        <v>303</v>
      </c>
      <c r="J641" s="4" t="s">
        <v>221</v>
      </c>
      <c r="K641" s="4" t="s">
        <v>239</v>
      </c>
      <c r="L641" s="4" t="s">
        <v>39</v>
      </c>
      <c r="M641" s="4">
        <v>20619</v>
      </c>
      <c r="N641" s="4" t="s">
        <v>87</v>
      </c>
      <c r="O641" s="4" t="s">
        <v>374</v>
      </c>
      <c r="P641" s="4" t="s">
        <v>214</v>
      </c>
      <c r="Q641" s="4" t="s">
        <v>241</v>
      </c>
      <c r="R641" s="6">
        <v>13.089</v>
      </c>
      <c r="S641" s="6">
        <v>8.2864000000000004</v>
      </c>
      <c r="T641" s="6">
        <v>4.8026</v>
      </c>
      <c r="U641" s="7">
        <v>10.9627151270087</v>
      </c>
      <c r="V641" s="7">
        <v>6.9402889929287701</v>
      </c>
      <c r="W641" s="7">
        <v>4.0224261340799004</v>
      </c>
    </row>
    <row r="642" spans="1:23">
      <c r="A642" s="8" t="s">
        <v>242</v>
      </c>
      <c r="B642" s="4">
        <v>70</v>
      </c>
      <c r="C642" s="4" t="s">
        <v>33</v>
      </c>
      <c r="D642" s="4" t="s">
        <v>219</v>
      </c>
      <c r="E642" s="4" t="s">
        <v>239</v>
      </c>
      <c r="F642" s="5">
        <v>990</v>
      </c>
      <c r="G642" s="4" t="s">
        <v>194</v>
      </c>
      <c r="H642" s="4" t="s">
        <v>318</v>
      </c>
      <c r="I642" s="4" t="s">
        <v>303</v>
      </c>
      <c r="J642" s="4" t="s">
        <v>221</v>
      </c>
      <c r="K642" s="4" t="s">
        <v>239</v>
      </c>
      <c r="L642" s="4" t="s">
        <v>39</v>
      </c>
      <c r="M642" s="4">
        <v>82368</v>
      </c>
      <c r="N642" s="4" t="s">
        <v>87</v>
      </c>
      <c r="O642" s="4" t="s">
        <v>375</v>
      </c>
      <c r="P642" s="4" t="s">
        <v>214</v>
      </c>
      <c r="Q642" s="4" t="s">
        <v>241</v>
      </c>
      <c r="R642" s="6">
        <v>135.34100000000001</v>
      </c>
      <c r="S642" s="6">
        <v>85.681399999999996</v>
      </c>
      <c r="T642" s="6">
        <v>49.659599999999998</v>
      </c>
      <c r="U642" s="7">
        <v>113.35509420158</v>
      </c>
      <c r="V642" s="7">
        <v>71.762608288126003</v>
      </c>
      <c r="W642" s="7">
        <v>41.592485913454098</v>
      </c>
    </row>
    <row r="643" spans="1:23">
      <c r="A643" s="8" t="s">
        <v>242</v>
      </c>
      <c r="B643" s="4">
        <v>81</v>
      </c>
      <c r="C643" s="4" t="s">
        <v>21</v>
      </c>
      <c r="D643" s="4" t="s">
        <v>222</v>
      </c>
      <c r="E643" s="4" t="s">
        <v>238</v>
      </c>
      <c r="F643" s="5">
        <v>990</v>
      </c>
      <c r="G643" s="4" t="s">
        <v>194</v>
      </c>
      <c r="H643" s="4" t="s">
        <v>318</v>
      </c>
      <c r="I643" s="4" t="s">
        <v>303</v>
      </c>
      <c r="J643" s="4" t="s">
        <v>221</v>
      </c>
      <c r="K643" s="4" t="s">
        <v>239</v>
      </c>
      <c r="L643" s="4" t="s">
        <v>39</v>
      </c>
      <c r="M643" s="4">
        <v>64296</v>
      </c>
      <c r="N643" s="4" t="s">
        <v>111</v>
      </c>
      <c r="O643" s="4" t="s">
        <v>395</v>
      </c>
      <c r="P643" s="4" t="s">
        <v>214</v>
      </c>
      <c r="Q643" s="4" t="s">
        <v>241</v>
      </c>
      <c r="R643" s="6">
        <v>0</v>
      </c>
      <c r="S643" s="6">
        <v>5.1379999999999999</v>
      </c>
      <c r="T643" s="6">
        <v>-5.1379999999999999</v>
      </c>
      <c r="U643" s="7">
        <v>0</v>
      </c>
      <c r="V643" s="7">
        <v>4.30334099798079</v>
      </c>
      <c r="W643" s="7">
        <v>-4.30334099798079</v>
      </c>
    </row>
    <row r="644" spans="1:23">
      <c r="A644" s="8" t="s">
        <v>242</v>
      </c>
      <c r="B644" s="4">
        <v>84</v>
      </c>
      <c r="C644" s="4" t="s">
        <v>22</v>
      </c>
      <c r="D644" s="4" t="s">
        <v>219</v>
      </c>
      <c r="E644" s="4" t="s">
        <v>238</v>
      </c>
      <c r="F644" s="5">
        <v>990</v>
      </c>
      <c r="G644" s="4" t="s">
        <v>194</v>
      </c>
      <c r="H644" s="4" t="s">
        <v>318</v>
      </c>
      <c r="I644" s="4" t="s">
        <v>303</v>
      </c>
      <c r="J644" s="4" t="s">
        <v>221</v>
      </c>
      <c r="K644" s="4" t="s">
        <v>239</v>
      </c>
      <c r="L644" s="4" t="s">
        <v>39</v>
      </c>
      <c r="M644" s="4">
        <v>395</v>
      </c>
      <c r="N644" s="4" t="s">
        <v>76</v>
      </c>
      <c r="O644" s="4" t="s">
        <v>369</v>
      </c>
      <c r="P644" s="4" t="s">
        <v>214</v>
      </c>
      <c r="Q644" s="4" t="s">
        <v>241</v>
      </c>
      <c r="R644" s="6">
        <v>0.68</v>
      </c>
      <c r="S644" s="6">
        <v>0.6825</v>
      </c>
      <c r="T644" s="6">
        <v>-2.4999999999999502E-3</v>
      </c>
      <c r="U644" s="7">
        <v>0.56953520409243696</v>
      </c>
      <c r="V644" s="7">
        <v>0.57162908351924702</v>
      </c>
      <c r="W644" s="7">
        <v>-2.0938794268103799E-3</v>
      </c>
    </row>
    <row r="645" spans="1:23">
      <c r="A645" s="8" t="s">
        <v>242</v>
      </c>
      <c r="B645" s="4">
        <v>84</v>
      </c>
      <c r="C645" s="4" t="s">
        <v>22</v>
      </c>
      <c r="D645" s="4" t="s">
        <v>219</v>
      </c>
      <c r="E645" s="4" t="s">
        <v>238</v>
      </c>
      <c r="F645" s="5">
        <v>990</v>
      </c>
      <c r="G645" s="4" t="s">
        <v>194</v>
      </c>
      <c r="H645" s="4" t="s">
        <v>318</v>
      </c>
      <c r="I645" s="4" t="s">
        <v>303</v>
      </c>
      <c r="J645" s="4" t="s">
        <v>221</v>
      </c>
      <c r="K645" s="4" t="s">
        <v>239</v>
      </c>
      <c r="L645" s="4" t="s">
        <v>39</v>
      </c>
      <c r="M645" s="4">
        <v>506</v>
      </c>
      <c r="N645" s="4" t="s">
        <v>77</v>
      </c>
      <c r="O645" s="4" t="s">
        <v>370</v>
      </c>
      <c r="P645" s="4" t="s">
        <v>214</v>
      </c>
      <c r="Q645" s="4" t="s">
        <v>241</v>
      </c>
      <c r="R645" s="6">
        <v>7.12</v>
      </c>
      <c r="S645" s="6">
        <v>7.3406000000000002</v>
      </c>
      <c r="T645" s="6">
        <v>-0.22059999999999999</v>
      </c>
      <c r="U645" s="7">
        <v>5.9633686075560997</v>
      </c>
      <c r="V645" s="7">
        <v>6.1481325281778503</v>
      </c>
      <c r="W645" s="7">
        <v>-0.18476392062175201</v>
      </c>
    </row>
    <row r="646" spans="1:23">
      <c r="A646" s="8" t="s">
        <v>242</v>
      </c>
      <c r="B646" s="4">
        <v>84</v>
      </c>
      <c r="C646" s="4" t="s">
        <v>22</v>
      </c>
      <c r="D646" s="4" t="s">
        <v>219</v>
      </c>
      <c r="E646" s="4" t="s">
        <v>238</v>
      </c>
      <c r="F646" s="5">
        <v>990</v>
      </c>
      <c r="G646" s="4" t="s">
        <v>194</v>
      </c>
      <c r="H646" s="4" t="s">
        <v>318</v>
      </c>
      <c r="I646" s="4" t="s">
        <v>303</v>
      </c>
      <c r="J646" s="4" t="s">
        <v>221</v>
      </c>
      <c r="K646" s="4" t="s">
        <v>239</v>
      </c>
      <c r="L646" s="4" t="s">
        <v>39</v>
      </c>
      <c r="M646" s="4">
        <v>944</v>
      </c>
      <c r="N646" s="4" t="s">
        <v>3</v>
      </c>
      <c r="O646" s="4" t="s">
        <v>326</v>
      </c>
      <c r="P646" s="4" t="s">
        <v>213</v>
      </c>
      <c r="Q646" s="4" t="s">
        <v>240</v>
      </c>
      <c r="R646" s="6">
        <v>5.85</v>
      </c>
      <c r="S646" s="6">
        <v>9</v>
      </c>
      <c r="T646" s="6">
        <v>-3.15</v>
      </c>
      <c r="U646" s="7">
        <v>4.8996778587363998</v>
      </c>
      <c r="V646" s="7">
        <v>7.5379659365175398</v>
      </c>
      <c r="W646" s="7">
        <v>-2.6382880777811399</v>
      </c>
    </row>
    <row r="647" spans="1:23">
      <c r="A647" s="8" t="s">
        <v>242</v>
      </c>
      <c r="B647" s="4">
        <v>84</v>
      </c>
      <c r="C647" s="4" t="s">
        <v>22</v>
      </c>
      <c r="D647" s="4" t="s">
        <v>219</v>
      </c>
      <c r="E647" s="4" t="s">
        <v>238</v>
      </c>
      <c r="F647" s="5">
        <v>990</v>
      </c>
      <c r="G647" s="4" t="s">
        <v>194</v>
      </c>
      <c r="H647" s="4" t="s">
        <v>318</v>
      </c>
      <c r="I647" s="4" t="s">
        <v>303</v>
      </c>
      <c r="J647" s="4" t="s">
        <v>221</v>
      </c>
      <c r="K647" s="4" t="s">
        <v>239</v>
      </c>
      <c r="L647" s="4" t="s">
        <v>39</v>
      </c>
      <c r="M647" s="4">
        <v>945</v>
      </c>
      <c r="N647" s="4" t="s">
        <v>195</v>
      </c>
      <c r="O647" s="4" t="s">
        <v>470</v>
      </c>
      <c r="P647" s="4" t="s">
        <v>213</v>
      </c>
      <c r="Q647" s="4" t="s">
        <v>240</v>
      </c>
      <c r="R647" s="6">
        <v>25.66</v>
      </c>
      <c r="S647" s="6">
        <v>25.66</v>
      </c>
      <c r="T647" s="6">
        <v>0</v>
      </c>
      <c r="U647" s="7">
        <v>21.491578436782198</v>
      </c>
      <c r="V647" s="7">
        <v>21.491578436782198</v>
      </c>
      <c r="W647" s="7">
        <v>0</v>
      </c>
    </row>
    <row r="648" spans="1:23">
      <c r="A648" s="8" t="s">
        <v>242</v>
      </c>
      <c r="B648" s="4">
        <v>105</v>
      </c>
      <c r="C648" s="4" t="s">
        <v>88</v>
      </c>
      <c r="D648" s="4" t="s">
        <v>222</v>
      </c>
      <c r="E648" s="4" t="s">
        <v>238</v>
      </c>
      <c r="F648" s="5">
        <v>990</v>
      </c>
      <c r="G648" s="4" t="s">
        <v>194</v>
      </c>
      <c r="H648" s="4" t="s">
        <v>318</v>
      </c>
      <c r="I648" s="4" t="s">
        <v>303</v>
      </c>
      <c r="J648" s="4" t="s">
        <v>221</v>
      </c>
      <c r="K648" s="4" t="s">
        <v>239</v>
      </c>
      <c r="L648" s="4" t="s">
        <v>39</v>
      </c>
      <c r="M648" s="4">
        <v>945</v>
      </c>
      <c r="N648" s="4" t="s">
        <v>195</v>
      </c>
      <c r="O648" s="4" t="s">
        <v>470</v>
      </c>
      <c r="P648" s="4" t="s">
        <v>213</v>
      </c>
      <c r="Q648" s="4" t="s">
        <v>240</v>
      </c>
      <c r="R648" s="6">
        <v>2.85</v>
      </c>
      <c r="S648" s="6">
        <v>2.85</v>
      </c>
      <c r="T648" s="6">
        <v>0</v>
      </c>
      <c r="U648" s="7">
        <v>2.3870225465638901</v>
      </c>
      <c r="V648" s="7">
        <v>2.3870225465638901</v>
      </c>
      <c r="W648" s="7">
        <v>0</v>
      </c>
    </row>
    <row r="649" spans="1:23">
      <c r="A649" s="8" t="s">
        <v>242</v>
      </c>
      <c r="B649" s="4">
        <v>110</v>
      </c>
      <c r="C649" s="4" t="s">
        <v>23</v>
      </c>
      <c r="D649" s="4" t="s">
        <v>219</v>
      </c>
      <c r="E649" s="4" t="s">
        <v>239</v>
      </c>
      <c r="F649" s="5">
        <v>990</v>
      </c>
      <c r="G649" s="4" t="s">
        <v>194</v>
      </c>
      <c r="H649" s="4" t="s">
        <v>318</v>
      </c>
      <c r="I649" s="4" t="s">
        <v>303</v>
      </c>
      <c r="J649" s="4" t="s">
        <v>221</v>
      </c>
      <c r="K649" s="4" t="s">
        <v>239</v>
      </c>
      <c r="L649" s="4" t="s">
        <v>39</v>
      </c>
      <c r="M649" s="4">
        <v>188</v>
      </c>
      <c r="N649" s="4" t="s">
        <v>141</v>
      </c>
      <c r="O649" s="4" t="s">
        <v>424</v>
      </c>
      <c r="P649" s="4" t="s">
        <v>214</v>
      </c>
      <c r="Q649" s="4" t="s">
        <v>241</v>
      </c>
      <c r="R649" s="6">
        <v>25777.505000000001</v>
      </c>
      <c r="S649" s="6">
        <v>22125</v>
      </c>
      <c r="T649" s="6">
        <v>3652.5050000000001</v>
      </c>
      <c r="U649" s="7">
        <v>21589.9949576012</v>
      </c>
      <c r="V649" s="7">
        <v>18530.832927272299</v>
      </c>
      <c r="W649" s="7">
        <v>3059.1620303288901</v>
      </c>
    </row>
    <row r="650" spans="1:23">
      <c r="A650" s="8" t="s">
        <v>242</v>
      </c>
      <c r="B650" s="4">
        <v>110</v>
      </c>
      <c r="C650" s="4" t="s">
        <v>23</v>
      </c>
      <c r="D650" s="4" t="s">
        <v>219</v>
      </c>
      <c r="E650" s="4" t="s">
        <v>239</v>
      </c>
      <c r="F650" s="5">
        <v>990</v>
      </c>
      <c r="G650" s="4" t="s">
        <v>194</v>
      </c>
      <c r="H650" s="4" t="s">
        <v>318</v>
      </c>
      <c r="I650" s="4" t="s">
        <v>303</v>
      </c>
      <c r="J650" s="4" t="s">
        <v>221</v>
      </c>
      <c r="K650" s="4" t="s">
        <v>239</v>
      </c>
      <c r="L650" s="4" t="s">
        <v>39</v>
      </c>
      <c r="M650" s="4">
        <v>193</v>
      </c>
      <c r="N650" s="4" t="s">
        <v>67</v>
      </c>
      <c r="O650" s="4" t="s">
        <v>361</v>
      </c>
      <c r="P650" s="4" t="s">
        <v>214</v>
      </c>
      <c r="Q650" s="4" t="s">
        <v>241</v>
      </c>
      <c r="R650" s="6">
        <v>613.6</v>
      </c>
      <c r="S650" s="6">
        <v>393.6</v>
      </c>
      <c r="T650" s="6">
        <v>220</v>
      </c>
      <c r="U650" s="7">
        <v>513.92176651635202</v>
      </c>
      <c r="V650" s="7">
        <v>329.66037695703398</v>
      </c>
      <c r="W650" s="7">
        <v>184.26138955931799</v>
      </c>
    </row>
    <row r="651" spans="1:23">
      <c r="A651" s="8" t="s">
        <v>242</v>
      </c>
      <c r="B651" s="4">
        <v>110</v>
      </c>
      <c r="C651" s="4" t="s">
        <v>23</v>
      </c>
      <c r="D651" s="4" t="s">
        <v>219</v>
      </c>
      <c r="E651" s="4" t="s">
        <v>239</v>
      </c>
      <c r="F651" s="5">
        <v>990</v>
      </c>
      <c r="G651" s="4" t="s">
        <v>194</v>
      </c>
      <c r="H651" s="4" t="s">
        <v>318</v>
      </c>
      <c r="I651" s="4" t="s">
        <v>303</v>
      </c>
      <c r="J651" s="4" t="s">
        <v>221</v>
      </c>
      <c r="K651" s="4" t="s">
        <v>239</v>
      </c>
      <c r="L651" s="4" t="s">
        <v>39</v>
      </c>
      <c r="M651" s="4">
        <v>195</v>
      </c>
      <c r="N651" s="4" t="s">
        <v>142</v>
      </c>
      <c r="O651" s="4" t="s">
        <v>425</v>
      </c>
      <c r="P651" s="4" t="s">
        <v>214</v>
      </c>
      <c r="Q651" s="4" t="s">
        <v>241</v>
      </c>
      <c r="R651" s="6">
        <v>72.486999999999995</v>
      </c>
      <c r="S651" s="6">
        <v>72.487099999999998</v>
      </c>
      <c r="T651" s="6">
        <v>-1.0000000000331999E-4</v>
      </c>
      <c r="U651" s="7">
        <v>60.711615204483003</v>
      </c>
      <c r="V651" s="7">
        <v>60.711698959660097</v>
      </c>
      <c r="W651" s="7">
        <v>-8.3755177075197496E-5</v>
      </c>
    </row>
    <row r="652" spans="1:23">
      <c r="A652" s="8" t="s">
        <v>242</v>
      </c>
      <c r="B652" s="4">
        <v>110</v>
      </c>
      <c r="C652" s="4" t="s">
        <v>23</v>
      </c>
      <c r="D652" s="4" t="s">
        <v>219</v>
      </c>
      <c r="E652" s="4" t="s">
        <v>239</v>
      </c>
      <c r="F652" s="5">
        <v>990</v>
      </c>
      <c r="G652" s="4" t="s">
        <v>194</v>
      </c>
      <c r="H652" s="4" t="s">
        <v>318</v>
      </c>
      <c r="I652" s="4" t="s">
        <v>303</v>
      </c>
      <c r="J652" s="4" t="s">
        <v>221</v>
      </c>
      <c r="K652" s="4" t="s">
        <v>239</v>
      </c>
      <c r="L652" s="4" t="s">
        <v>39</v>
      </c>
      <c r="M652" s="4">
        <v>944</v>
      </c>
      <c r="N652" s="4" t="s">
        <v>3</v>
      </c>
      <c r="O652" s="4" t="s">
        <v>326</v>
      </c>
      <c r="P652" s="4" t="s">
        <v>213</v>
      </c>
      <c r="Q652" s="4" t="s">
        <v>240</v>
      </c>
      <c r="R652" s="6">
        <v>23.77</v>
      </c>
      <c r="S652" s="6">
        <v>23.77</v>
      </c>
      <c r="T652" s="6">
        <v>0</v>
      </c>
      <c r="U652" s="7">
        <v>19.908605590113599</v>
      </c>
      <c r="V652" s="7">
        <v>19.908605590113599</v>
      </c>
      <c r="W652" s="7">
        <v>0</v>
      </c>
    </row>
    <row r="653" spans="1:23">
      <c r="A653" s="8" t="s">
        <v>242</v>
      </c>
      <c r="B653" s="4">
        <v>110</v>
      </c>
      <c r="C653" s="4" t="s">
        <v>23</v>
      </c>
      <c r="D653" s="4" t="s">
        <v>219</v>
      </c>
      <c r="E653" s="4" t="s">
        <v>239</v>
      </c>
      <c r="F653" s="5">
        <v>990</v>
      </c>
      <c r="G653" s="4" t="s">
        <v>194</v>
      </c>
      <c r="H653" s="4" t="s">
        <v>318</v>
      </c>
      <c r="I653" s="4" t="s">
        <v>303</v>
      </c>
      <c r="J653" s="4" t="s">
        <v>221</v>
      </c>
      <c r="K653" s="4" t="s">
        <v>239</v>
      </c>
      <c r="L653" s="4" t="s">
        <v>39</v>
      </c>
      <c r="M653" s="4">
        <v>945</v>
      </c>
      <c r="N653" s="4" t="s">
        <v>195</v>
      </c>
      <c r="O653" s="4" t="s">
        <v>470</v>
      </c>
      <c r="P653" s="4" t="s">
        <v>213</v>
      </c>
      <c r="Q653" s="4" t="s">
        <v>240</v>
      </c>
      <c r="R653" s="6">
        <v>38.97</v>
      </c>
      <c r="S653" s="6">
        <v>38.97</v>
      </c>
      <c r="T653" s="6">
        <v>0</v>
      </c>
      <c r="U653" s="7">
        <v>32.639392505121002</v>
      </c>
      <c r="V653" s="7">
        <v>32.639392505121002</v>
      </c>
      <c r="W653" s="7">
        <v>0</v>
      </c>
    </row>
    <row r="654" spans="1:23">
      <c r="A654" s="8" t="s">
        <v>242</v>
      </c>
      <c r="B654" s="4">
        <v>110</v>
      </c>
      <c r="C654" s="4" t="s">
        <v>23</v>
      </c>
      <c r="D654" s="4" t="s">
        <v>219</v>
      </c>
      <c r="E654" s="4" t="s">
        <v>239</v>
      </c>
      <c r="F654" s="5">
        <v>990</v>
      </c>
      <c r="G654" s="4" t="s">
        <v>194</v>
      </c>
      <c r="H654" s="4" t="s">
        <v>318</v>
      </c>
      <c r="I654" s="4" t="s">
        <v>303</v>
      </c>
      <c r="J654" s="4" t="s">
        <v>221</v>
      </c>
      <c r="K654" s="4" t="s">
        <v>239</v>
      </c>
      <c r="L654" s="4" t="s">
        <v>39</v>
      </c>
      <c r="M654" s="4">
        <v>1621</v>
      </c>
      <c r="N654" s="4" t="s">
        <v>68</v>
      </c>
      <c r="O654" s="4" t="s">
        <v>362</v>
      </c>
      <c r="P654" s="4" t="s">
        <v>214</v>
      </c>
      <c r="Q654" s="4" t="s">
        <v>241</v>
      </c>
      <c r="R654" s="6">
        <v>5.28</v>
      </c>
      <c r="S654" s="6">
        <v>5.2798999999999996</v>
      </c>
      <c r="T654" s="6">
        <v>1.00000000000655E-4</v>
      </c>
      <c r="U654" s="7">
        <v>4.4222733494236204</v>
      </c>
      <c r="V654" s="7">
        <v>4.4221895942465501</v>
      </c>
      <c r="W654" s="7">
        <v>8.3755177072965801E-5</v>
      </c>
    </row>
    <row r="655" spans="1:23">
      <c r="A655" s="8" t="s">
        <v>242</v>
      </c>
      <c r="B655" s="4">
        <v>110</v>
      </c>
      <c r="C655" s="4" t="s">
        <v>23</v>
      </c>
      <c r="D655" s="4" t="s">
        <v>219</v>
      </c>
      <c r="E655" s="4" t="s">
        <v>239</v>
      </c>
      <c r="F655" s="5">
        <v>990</v>
      </c>
      <c r="G655" s="4" t="s">
        <v>194</v>
      </c>
      <c r="H655" s="4" t="s">
        <v>318</v>
      </c>
      <c r="I655" s="4" t="s">
        <v>303</v>
      </c>
      <c r="J655" s="4" t="s">
        <v>221</v>
      </c>
      <c r="K655" s="4" t="s">
        <v>239</v>
      </c>
      <c r="L655" s="4" t="s">
        <v>39</v>
      </c>
      <c r="M655" s="4">
        <v>1702</v>
      </c>
      <c r="N655" s="4" t="s">
        <v>143</v>
      </c>
      <c r="O655" s="4" t="s">
        <v>426</v>
      </c>
      <c r="P655" s="4" t="s">
        <v>214</v>
      </c>
      <c r="Q655" s="4" t="s">
        <v>241</v>
      </c>
      <c r="R655" s="6">
        <v>2925.68</v>
      </c>
      <c r="S655" s="6">
        <v>2455.6799999999998</v>
      </c>
      <c r="T655" s="6">
        <v>470</v>
      </c>
      <c r="U655" s="7">
        <v>2450.4084645722901</v>
      </c>
      <c r="V655" s="7">
        <v>2056.7591323319298</v>
      </c>
      <c r="W655" s="7">
        <v>393.64933224036099</v>
      </c>
    </row>
    <row r="656" spans="1:23">
      <c r="A656" s="8" t="s">
        <v>242</v>
      </c>
      <c r="B656" s="4">
        <v>110</v>
      </c>
      <c r="C656" s="4" t="s">
        <v>23</v>
      </c>
      <c r="D656" s="4" t="s">
        <v>219</v>
      </c>
      <c r="E656" s="4" t="s">
        <v>239</v>
      </c>
      <c r="F656" s="5">
        <v>990</v>
      </c>
      <c r="G656" s="4" t="s">
        <v>194</v>
      </c>
      <c r="H656" s="4" t="s">
        <v>318</v>
      </c>
      <c r="I656" s="4" t="s">
        <v>303</v>
      </c>
      <c r="J656" s="4" t="s">
        <v>221</v>
      </c>
      <c r="K656" s="4" t="s">
        <v>239</v>
      </c>
      <c r="L656" s="4" t="s">
        <v>39</v>
      </c>
      <c r="M656" s="4">
        <v>20191</v>
      </c>
      <c r="N656" s="4" t="s">
        <v>173</v>
      </c>
      <c r="O656" s="4" t="s">
        <v>454</v>
      </c>
      <c r="P656" s="4" t="s">
        <v>214</v>
      </c>
      <c r="Q656" s="4" t="s">
        <v>241</v>
      </c>
      <c r="R656" s="6">
        <v>0.48099999999999998</v>
      </c>
      <c r="S656" s="6">
        <v>0.48099999999999998</v>
      </c>
      <c r="T656" s="6">
        <v>0</v>
      </c>
      <c r="U656" s="7">
        <v>0.40286240171832599</v>
      </c>
      <c r="V656" s="7">
        <v>0.40286240171832599</v>
      </c>
      <c r="W656" s="7">
        <v>0</v>
      </c>
    </row>
    <row r="657" spans="1:23">
      <c r="A657" s="8" t="s">
        <v>242</v>
      </c>
      <c r="B657" s="4">
        <v>110</v>
      </c>
      <c r="C657" s="4" t="s">
        <v>23</v>
      </c>
      <c r="D657" s="4" t="s">
        <v>219</v>
      </c>
      <c r="E657" s="4" t="s">
        <v>239</v>
      </c>
      <c r="F657" s="5">
        <v>990</v>
      </c>
      <c r="G657" s="4" t="s">
        <v>194</v>
      </c>
      <c r="H657" s="4" t="s">
        <v>318</v>
      </c>
      <c r="I657" s="4" t="s">
        <v>303</v>
      </c>
      <c r="J657" s="4" t="s">
        <v>221</v>
      </c>
      <c r="K657" s="4" t="s">
        <v>239</v>
      </c>
      <c r="L657" s="4" t="s">
        <v>39</v>
      </c>
      <c r="M657" s="4">
        <v>20310</v>
      </c>
      <c r="N657" s="4" t="s">
        <v>144</v>
      </c>
      <c r="O657" s="4" t="s">
        <v>427</v>
      </c>
      <c r="P657" s="4" t="s">
        <v>214</v>
      </c>
      <c r="Q657" s="4" t="s">
        <v>241</v>
      </c>
      <c r="R657" s="6">
        <v>8.9600000000000009</v>
      </c>
      <c r="S657" s="6">
        <v>8.9600000000000009</v>
      </c>
      <c r="T657" s="6">
        <v>0</v>
      </c>
      <c r="U657" s="7">
        <v>7.5044638656885798</v>
      </c>
      <c r="V657" s="7">
        <v>7.5044638656885798</v>
      </c>
      <c r="W657" s="7">
        <v>0</v>
      </c>
    </row>
    <row r="658" spans="1:23">
      <c r="A658" s="8" t="s">
        <v>242</v>
      </c>
      <c r="B658" s="4">
        <v>110</v>
      </c>
      <c r="C658" s="4" t="s">
        <v>23</v>
      </c>
      <c r="D658" s="4" t="s">
        <v>219</v>
      </c>
      <c r="E658" s="4" t="s">
        <v>239</v>
      </c>
      <c r="F658" s="5">
        <v>990</v>
      </c>
      <c r="G658" s="4" t="s">
        <v>194</v>
      </c>
      <c r="H658" s="4" t="s">
        <v>318</v>
      </c>
      <c r="I658" s="4" t="s">
        <v>303</v>
      </c>
      <c r="J658" s="4" t="s">
        <v>221</v>
      </c>
      <c r="K658" s="4" t="s">
        <v>239</v>
      </c>
      <c r="L658" s="4" t="s">
        <v>39</v>
      </c>
      <c r="M658" s="4">
        <v>75764</v>
      </c>
      <c r="N658" s="4" t="s">
        <v>69</v>
      </c>
      <c r="O658" s="4" t="s">
        <v>363</v>
      </c>
      <c r="P658" s="4" t="s">
        <v>214</v>
      </c>
      <c r="Q658" s="4" t="s">
        <v>241</v>
      </c>
      <c r="R658" s="6">
        <v>6.2169999999999996</v>
      </c>
      <c r="S658" s="6">
        <v>6.2165999999999997</v>
      </c>
      <c r="T658" s="6">
        <v>3.99999999999956E-4</v>
      </c>
      <c r="U658" s="7">
        <v>5.2070593585921703</v>
      </c>
      <c r="V658" s="7">
        <v>5.2067243378838803</v>
      </c>
      <c r="W658" s="7">
        <v>3.3502070828963202E-4</v>
      </c>
    </row>
    <row r="659" spans="1:23">
      <c r="A659" s="8" t="s">
        <v>242</v>
      </c>
      <c r="B659" s="4">
        <v>114</v>
      </c>
      <c r="C659" s="4" t="s">
        <v>35</v>
      </c>
      <c r="D659" s="4" t="s">
        <v>219</v>
      </c>
      <c r="E659" s="4" t="s">
        <v>238</v>
      </c>
      <c r="F659" s="5">
        <v>990</v>
      </c>
      <c r="G659" s="4" t="s">
        <v>194</v>
      </c>
      <c r="H659" s="4" t="s">
        <v>318</v>
      </c>
      <c r="I659" s="4" t="s">
        <v>303</v>
      </c>
      <c r="J659" s="4" t="s">
        <v>221</v>
      </c>
      <c r="K659" s="4" t="s">
        <v>239</v>
      </c>
      <c r="L659" s="4" t="s">
        <v>39</v>
      </c>
      <c r="M659" s="4">
        <v>945</v>
      </c>
      <c r="N659" s="4" t="s">
        <v>195</v>
      </c>
      <c r="O659" s="4" t="s">
        <v>470</v>
      </c>
      <c r="P659" s="4" t="s">
        <v>213</v>
      </c>
      <c r="Q659" s="4" t="s">
        <v>240</v>
      </c>
      <c r="R659" s="6">
        <v>14.26</v>
      </c>
      <c r="S659" s="6">
        <v>14.26</v>
      </c>
      <c r="T659" s="6">
        <v>0</v>
      </c>
      <c r="U659" s="7">
        <v>11.9434882505267</v>
      </c>
      <c r="V659" s="7">
        <v>11.9434882505267</v>
      </c>
      <c r="W659" s="7">
        <v>0</v>
      </c>
    </row>
    <row r="660" spans="1:23">
      <c r="A660" s="8" t="s">
        <v>242</v>
      </c>
      <c r="B660" s="4">
        <v>114</v>
      </c>
      <c r="C660" s="4" t="s">
        <v>35</v>
      </c>
      <c r="D660" s="4" t="s">
        <v>219</v>
      </c>
      <c r="E660" s="4" t="s">
        <v>238</v>
      </c>
      <c r="F660" s="5">
        <v>990</v>
      </c>
      <c r="G660" s="4" t="s">
        <v>194</v>
      </c>
      <c r="H660" s="4" t="s">
        <v>318</v>
      </c>
      <c r="I660" s="4" t="s">
        <v>303</v>
      </c>
      <c r="J660" s="4" t="s">
        <v>221</v>
      </c>
      <c r="K660" s="4" t="s">
        <v>239</v>
      </c>
      <c r="L660" s="4" t="s">
        <v>39</v>
      </c>
      <c r="M660" s="4">
        <v>8768</v>
      </c>
      <c r="N660" s="4" t="s">
        <v>176</v>
      </c>
      <c r="O660" s="4" t="s">
        <v>457</v>
      </c>
      <c r="P660" s="4" t="s">
        <v>214</v>
      </c>
      <c r="Q660" s="4" t="s">
        <v>241</v>
      </c>
      <c r="R660" s="6">
        <v>11.244</v>
      </c>
      <c r="S660" s="6">
        <v>16</v>
      </c>
      <c r="T660" s="6">
        <v>-4.7560000000000002</v>
      </c>
      <c r="U660" s="7">
        <v>9.4174321100225793</v>
      </c>
      <c r="V660" s="7">
        <v>13.4008283315867</v>
      </c>
      <c r="W660" s="7">
        <v>-3.9833962215641598</v>
      </c>
    </row>
    <row r="661" spans="1:23">
      <c r="A661" s="8" t="s">
        <v>242</v>
      </c>
      <c r="B661" s="4">
        <v>114</v>
      </c>
      <c r="C661" s="4" t="s">
        <v>35</v>
      </c>
      <c r="D661" s="4" t="s">
        <v>219</v>
      </c>
      <c r="E661" s="4" t="s">
        <v>238</v>
      </c>
      <c r="F661" s="5">
        <v>990</v>
      </c>
      <c r="G661" s="4" t="s">
        <v>194</v>
      </c>
      <c r="H661" s="4" t="s">
        <v>318</v>
      </c>
      <c r="I661" s="4" t="s">
        <v>303</v>
      </c>
      <c r="J661" s="4" t="s">
        <v>221</v>
      </c>
      <c r="K661" s="4" t="s">
        <v>239</v>
      </c>
      <c r="L661" s="4" t="s">
        <v>39</v>
      </c>
      <c r="M661" s="4">
        <v>10074</v>
      </c>
      <c r="N661" s="4" t="s">
        <v>177</v>
      </c>
      <c r="O661" s="4" t="s">
        <v>458</v>
      </c>
      <c r="P661" s="4" t="s">
        <v>214</v>
      </c>
      <c r="Q661" s="4" t="s">
        <v>241</v>
      </c>
      <c r="R661" s="6">
        <v>8.4329999999999998</v>
      </c>
      <c r="S661" s="6">
        <v>12</v>
      </c>
      <c r="T661" s="6">
        <v>-3.5670000000000002</v>
      </c>
      <c r="U661" s="7">
        <v>7.0630740825169402</v>
      </c>
      <c r="V661" s="7">
        <v>10.050621248690099</v>
      </c>
      <c r="W661" s="7">
        <v>-2.9875471661731199</v>
      </c>
    </row>
    <row r="662" spans="1:23">
      <c r="A662" s="8" t="s">
        <v>242</v>
      </c>
      <c r="B662" s="4">
        <v>114</v>
      </c>
      <c r="C662" s="4" t="s">
        <v>35</v>
      </c>
      <c r="D662" s="4" t="s">
        <v>219</v>
      </c>
      <c r="E662" s="4" t="s">
        <v>238</v>
      </c>
      <c r="F662" s="5">
        <v>990</v>
      </c>
      <c r="G662" s="4" t="s">
        <v>194</v>
      </c>
      <c r="H662" s="4" t="s">
        <v>318</v>
      </c>
      <c r="I662" s="4" t="s">
        <v>303</v>
      </c>
      <c r="J662" s="4" t="s">
        <v>221</v>
      </c>
      <c r="K662" s="4" t="s">
        <v>239</v>
      </c>
      <c r="L662" s="4" t="s">
        <v>39</v>
      </c>
      <c r="M662" s="4">
        <v>10917</v>
      </c>
      <c r="N662" s="4" t="s">
        <v>178</v>
      </c>
      <c r="O662" s="4" t="s">
        <v>459</v>
      </c>
      <c r="P662" s="4" t="s">
        <v>214</v>
      </c>
      <c r="Q662" s="4" t="s">
        <v>241</v>
      </c>
      <c r="R662" s="6">
        <v>0.105</v>
      </c>
      <c r="S662" s="6">
        <v>0.15</v>
      </c>
      <c r="T662" s="6">
        <v>-4.4999999999999998E-2</v>
      </c>
      <c r="U662" s="7">
        <v>8.7942935926037996E-2</v>
      </c>
      <c r="V662" s="7">
        <v>0.12563276560862599</v>
      </c>
      <c r="W662" s="7">
        <v>-3.7689829682587703E-2</v>
      </c>
    </row>
    <row r="663" spans="1:23">
      <c r="A663" s="8" t="s">
        <v>242</v>
      </c>
      <c r="B663" s="4">
        <v>114</v>
      </c>
      <c r="C663" s="4" t="s">
        <v>35</v>
      </c>
      <c r="D663" s="4" t="s">
        <v>219</v>
      </c>
      <c r="E663" s="4" t="s">
        <v>238</v>
      </c>
      <c r="F663" s="5">
        <v>990</v>
      </c>
      <c r="G663" s="4" t="s">
        <v>194</v>
      </c>
      <c r="H663" s="4" t="s">
        <v>318</v>
      </c>
      <c r="I663" s="4" t="s">
        <v>303</v>
      </c>
      <c r="J663" s="4" t="s">
        <v>221</v>
      </c>
      <c r="K663" s="4" t="s">
        <v>239</v>
      </c>
      <c r="L663" s="4" t="s">
        <v>39</v>
      </c>
      <c r="M663" s="4">
        <v>22898</v>
      </c>
      <c r="N663" s="4" t="s">
        <v>180</v>
      </c>
      <c r="O663" s="4" t="s">
        <v>461</v>
      </c>
      <c r="P663" s="4" t="s">
        <v>214</v>
      </c>
      <c r="Q663" s="4" t="s">
        <v>241</v>
      </c>
      <c r="R663" s="6">
        <v>0.49199999999999999</v>
      </c>
      <c r="S663" s="6">
        <v>0.7</v>
      </c>
      <c r="T663" s="6">
        <v>-0.20799999999999999</v>
      </c>
      <c r="U663" s="7">
        <v>0.41207547119629201</v>
      </c>
      <c r="V663" s="7">
        <v>0.58628623950692005</v>
      </c>
      <c r="W663" s="7">
        <v>-0.17421076831062801</v>
      </c>
    </row>
    <row r="664" spans="1:23">
      <c r="A664" s="8" t="s">
        <v>242</v>
      </c>
      <c r="B664" s="4">
        <v>114</v>
      </c>
      <c r="C664" s="4" t="s">
        <v>35</v>
      </c>
      <c r="D664" s="4" t="s">
        <v>219</v>
      </c>
      <c r="E664" s="4" t="s">
        <v>238</v>
      </c>
      <c r="F664" s="5">
        <v>990</v>
      </c>
      <c r="G664" s="4" t="s">
        <v>194</v>
      </c>
      <c r="H664" s="4" t="s">
        <v>318</v>
      </c>
      <c r="I664" s="4" t="s">
        <v>303</v>
      </c>
      <c r="J664" s="4" t="s">
        <v>221</v>
      </c>
      <c r="K664" s="4" t="s">
        <v>239</v>
      </c>
      <c r="L664" s="4" t="s">
        <v>39</v>
      </c>
      <c r="M664" s="4">
        <v>67169</v>
      </c>
      <c r="N664" s="4" t="s">
        <v>182</v>
      </c>
      <c r="O664" s="4" t="s">
        <v>463</v>
      </c>
      <c r="P664" s="4" t="s">
        <v>214</v>
      </c>
      <c r="Q664" s="4" t="s">
        <v>241</v>
      </c>
      <c r="R664" s="6">
        <v>19.725999999999999</v>
      </c>
      <c r="S664" s="6">
        <v>28.070399999999999</v>
      </c>
      <c r="T664" s="6">
        <v>-8.3444000000000003</v>
      </c>
      <c r="U664" s="7">
        <v>16.521546229304999</v>
      </c>
      <c r="V664" s="7">
        <v>23.5104132249358</v>
      </c>
      <c r="W664" s="7">
        <v>-6.9888669956307696</v>
      </c>
    </row>
    <row r="665" spans="1:23">
      <c r="A665" s="8" t="s">
        <v>242</v>
      </c>
      <c r="B665" s="4">
        <v>115</v>
      </c>
      <c r="C665" s="4" t="s">
        <v>36</v>
      </c>
      <c r="D665" s="4" t="s">
        <v>222</v>
      </c>
      <c r="E665" s="4" t="s">
        <v>238</v>
      </c>
      <c r="F665" s="5">
        <v>990</v>
      </c>
      <c r="G665" s="4" t="s">
        <v>194</v>
      </c>
      <c r="H665" s="4" t="s">
        <v>318</v>
      </c>
      <c r="I665" s="4" t="s">
        <v>303</v>
      </c>
      <c r="J665" s="4" t="s">
        <v>221</v>
      </c>
      <c r="K665" s="4" t="s">
        <v>239</v>
      </c>
      <c r="L665" s="4" t="s">
        <v>39</v>
      </c>
      <c r="M665" s="4">
        <v>944</v>
      </c>
      <c r="N665" s="4" t="s">
        <v>3</v>
      </c>
      <c r="O665" s="4" t="s">
        <v>326</v>
      </c>
      <c r="P665" s="4" t="s">
        <v>213</v>
      </c>
      <c r="Q665" s="4" t="s">
        <v>240</v>
      </c>
      <c r="R665" s="6">
        <v>83</v>
      </c>
      <c r="S665" s="6">
        <v>91.26</v>
      </c>
      <c r="T665" s="6">
        <v>-8.2600000000000104</v>
      </c>
      <c r="U665" s="7">
        <v>69.516796970106199</v>
      </c>
      <c r="V665" s="7">
        <v>76.434974596287901</v>
      </c>
      <c r="W665" s="7">
        <v>-6.9181776261816603</v>
      </c>
    </row>
    <row r="666" spans="1:23">
      <c r="A666" s="8" t="s">
        <v>242</v>
      </c>
      <c r="B666" s="4">
        <v>115</v>
      </c>
      <c r="C666" s="4" t="s">
        <v>36</v>
      </c>
      <c r="D666" s="4" t="s">
        <v>222</v>
      </c>
      <c r="E666" s="4" t="s">
        <v>238</v>
      </c>
      <c r="F666" s="5">
        <v>990</v>
      </c>
      <c r="G666" s="4" t="s">
        <v>194</v>
      </c>
      <c r="H666" s="4" t="s">
        <v>318</v>
      </c>
      <c r="I666" s="4" t="s">
        <v>303</v>
      </c>
      <c r="J666" s="4" t="s">
        <v>221</v>
      </c>
      <c r="K666" s="4" t="s">
        <v>239</v>
      </c>
      <c r="L666" s="4" t="s">
        <v>39</v>
      </c>
      <c r="M666" s="4">
        <v>945</v>
      </c>
      <c r="N666" s="4" t="s">
        <v>195</v>
      </c>
      <c r="O666" s="4" t="s">
        <v>470</v>
      </c>
      <c r="P666" s="4" t="s">
        <v>213</v>
      </c>
      <c r="Q666" s="4" t="s">
        <v>240</v>
      </c>
      <c r="R666" s="6">
        <v>9</v>
      </c>
      <c r="S666" s="6">
        <v>9.51</v>
      </c>
      <c r="T666" s="6">
        <v>-0.51</v>
      </c>
      <c r="U666" s="7">
        <v>7.5379659365175398</v>
      </c>
      <c r="V666" s="7">
        <v>7.96511733958687</v>
      </c>
      <c r="W666" s="7">
        <v>-0.42715140306932697</v>
      </c>
    </row>
    <row r="667" spans="1:23">
      <c r="A667" s="8" t="s">
        <v>242</v>
      </c>
      <c r="B667" s="4">
        <v>300</v>
      </c>
      <c r="C667" s="4" t="s">
        <v>24</v>
      </c>
      <c r="D667" s="4" t="s">
        <v>222</v>
      </c>
      <c r="E667" s="4" t="s">
        <v>238</v>
      </c>
      <c r="F667" s="5">
        <v>990</v>
      </c>
      <c r="G667" s="4" t="s">
        <v>194</v>
      </c>
      <c r="H667" s="4" t="s">
        <v>318</v>
      </c>
      <c r="I667" s="4" t="s">
        <v>303</v>
      </c>
      <c r="J667" s="4" t="s">
        <v>221</v>
      </c>
      <c r="K667" s="4" t="s">
        <v>239</v>
      </c>
      <c r="L667" s="4" t="s">
        <v>39</v>
      </c>
      <c r="M667" s="4">
        <v>945</v>
      </c>
      <c r="N667" s="4" t="s">
        <v>195</v>
      </c>
      <c r="O667" s="4" t="s">
        <v>470</v>
      </c>
      <c r="P667" s="4" t="s">
        <v>213</v>
      </c>
      <c r="Q667" s="4" t="s">
        <v>240</v>
      </c>
      <c r="R667" s="6">
        <v>2.66</v>
      </c>
      <c r="S667" s="6">
        <v>2.66</v>
      </c>
      <c r="T667" s="6">
        <v>0</v>
      </c>
      <c r="U667" s="7">
        <v>2.2278877101262999</v>
      </c>
      <c r="V667" s="7">
        <v>2.2278877101262999</v>
      </c>
      <c r="W667" s="7">
        <v>0</v>
      </c>
    </row>
    <row r="668" spans="1:23">
      <c r="A668" s="8" t="s">
        <v>242</v>
      </c>
      <c r="B668" s="4">
        <v>501</v>
      </c>
      <c r="C668" s="4" t="s">
        <v>25</v>
      </c>
      <c r="D668" s="4" t="s">
        <v>219</v>
      </c>
      <c r="E668" s="4" t="s">
        <v>239</v>
      </c>
      <c r="F668" s="5">
        <v>990</v>
      </c>
      <c r="G668" s="4" t="s">
        <v>194</v>
      </c>
      <c r="H668" s="4" t="s">
        <v>318</v>
      </c>
      <c r="I668" s="4" t="s">
        <v>303</v>
      </c>
      <c r="J668" s="4" t="s">
        <v>221</v>
      </c>
      <c r="K668" s="4" t="s">
        <v>239</v>
      </c>
      <c r="L668" s="4" t="s">
        <v>39</v>
      </c>
      <c r="M668" s="4">
        <v>75</v>
      </c>
      <c r="N668" s="4" t="s">
        <v>185</v>
      </c>
      <c r="O668" s="4" t="s">
        <v>464</v>
      </c>
      <c r="P668" s="4" t="s">
        <v>214</v>
      </c>
      <c r="Q668" s="4" t="s">
        <v>241</v>
      </c>
      <c r="R668" s="6">
        <v>4385.9660000000003</v>
      </c>
      <c r="S668" s="6">
        <v>4747.3595921453098</v>
      </c>
      <c r="T668" s="6">
        <v>-361.39359214530901</v>
      </c>
      <c r="U668" s="7">
        <v>3673.4735896360098</v>
      </c>
      <c r="V668" s="7">
        <v>3976.15943266568</v>
      </c>
      <c r="W668" s="7">
        <v>-302.68584302967201</v>
      </c>
    </row>
    <row r="669" spans="1:23">
      <c r="A669" s="8" t="s">
        <v>242</v>
      </c>
      <c r="B669" s="4">
        <v>501</v>
      </c>
      <c r="C669" s="4" t="s">
        <v>25</v>
      </c>
      <c r="D669" s="4" t="s">
        <v>219</v>
      </c>
      <c r="E669" s="4" t="s">
        <v>239</v>
      </c>
      <c r="F669" s="5">
        <v>990</v>
      </c>
      <c r="G669" s="4" t="s">
        <v>194</v>
      </c>
      <c r="H669" s="4" t="s">
        <v>318</v>
      </c>
      <c r="I669" s="4" t="s">
        <v>303</v>
      </c>
      <c r="J669" s="4" t="s">
        <v>221</v>
      </c>
      <c r="K669" s="4" t="s">
        <v>239</v>
      </c>
      <c r="L669" s="4" t="s">
        <v>39</v>
      </c>
      <c r="M669" s="4">
        <v>520</v>
      </c>
      <c r="N669" s="4" t="s">
        <v>191</v>
      </c>
      <c r="O669" s="4" t="s">
        <v>469</v>
      </c>
      <c r="P669" s="4" t="s">
        <v>214</v>
      </c>
      <c r="Q669" s="4" t="s">
        <v>241</v>
      </c>
      <c r="R669" s="6">
        <v>17.306000000000001</v>
      </c>
      <c r="S669" s="6">
        <v>17.306000000000001</v>
      </c>
      <c r="T669" s="6">
        <v>0</v>
      </c>
      <c r="U669" s="7">
        <v>14.494670944152499</v>
      </c>
      <c r="V669" s="7">
        <v>14.494670944152499</v>
      </c>
      <c r="W669" s="7">
        <v>0</v>
      </c>
    </row>
    <row r="670" spans="1:23">
      <c r="A670" s="8" t="s">
        <v>242</v>
      </c>
      <c r="B670" s="4">
        <v>501</v>
      </c>
      <c r="C670" s="4" t="s">
        <v>25</v>
      </c>
      <c r="D670" s="4" t="s">
        <v>219</v>
      </c>
      <c r="E670" s="4" t="s">
        <v>239</v>
      </c>
      <c r="F670" s="5">
        <v>990</v>
      </c>
      <c r="G670" s="4" t="s">
        <v>194</v>
      </c>
      <c r="H670" s="4" t="s">
        <v>318</v>
      </c>
      <c r="I670" s="4" t="s">
        <v>303</v>
      </c>
      <c r="J670" s="4" t="s">
        <v>221</v>
      </c>
      <c r="K670" s="4" t="s">
        <v>239</v>
      </c>
      <c r="L670" s="4" t="s">
        <v>39</v>
      </c>
      <c r="M670" s="4">
        <v>945</v>
      </c>
      <c r="N670" s="4" t="s">
        <v>195</v>
      </c>
      <c r="O670" s="4" t="s">
        <v>470</v>
      </c>
      <c r="P670" s="4" t="s">
        <v>213</v>
      </c>
      <c r="Q670" s="4" t="s">
        <v>240</v>
      </c>
      <c r="R670" s="6">
        <v>104.57</v>
      </c>
      <c r="S670" s="6">
        <v>104.57</v>
      </c>
      <c r="T670" s="6">
        <v>0</v>
      </c>
      <c r="U670" s="7">
        <v>87.582788664626605</v>
      </c>
      <c r="V670" s="7">
        <v>87.582788664626605</v>
      </c>
      <c r="W670" s="7">
        <v>0</v>
      </c>
    </row>
    <row r="671" spans="1:23">
      <c r="A671" s="8" t="s">
        <v>242</v>
      </c>
      <c r="B671" s="4">
        <v>501</v>
      </c>
      <c r="C671" s="4" t="s">
        <v>25</v>
      </c>
      <c r="D671" s="4" t="s">
        <v>219</v>
      </c>
      <c r="E671" s="4" t="s">
        <v>239</v>
      </c>
      <c r="F671" s="5">
        <v>990</v>
      </c>
      <c r="G671" s="4" t="s">
        <v>194</v>
      </c>
      <c r="H671" s="4" t="s">
        <v>318</v>
      </c>
      <c r="I671" s="4" t="s">
        <v>303</v>
      </c>
      <c r="J671" s="4" t="s">
        <v>221</v>
      </c>
      <c r="K671" s="4" t="s">
        <v>239</v>
      </c>
      <c r="L671" s="4" t="s">
        <v>39</v>
      </c>
      <c r="M671" s="4">
        <v>20356</v>
      </c>
      <c r="N671" s="4" t="s">
        <v>186</v>
      </c>
      <c r="O671" s="4" t="s">
        <v>465</v>
      </c>
      <c r="P671" s="4" t="s">
        <v>214</v>
      </c>
      <c r="Q671" s="4" t="s">
        <v>241</v>
      </c>
      <c r="R671" s="6">
        <v>5016.0675000000001</v>
      </c>
      <c r="S671" s="6">
        <v>5429.3799101077902</v>
      </c>
      <c r="T671" s="6">
        <v>-413.31241010778598</v>
      </c>
      <c r="U671" s="7">
        <v>4201.2162166969702</v>
      </c>
      <c r="V671" s="7">
        <v>4547.3867576450202</v>
      </c>
      <c r="W671" s="7">
        <v>-346.17054094805098</v>
      </c>
    </row>
    <row r="672" spans="1:23">
      <c r="A672" s="8" t="s">
        <v>242</v>
      </c>
      <c r="B672" s="4">
        <v>501</v>
      </c>
      <c r="C672" s="4" t="s">
        <v>25</v>
      </c>
      <c r="D672" s="4" t="s">
        <v>219</v>
      </c>
      <c r="E672" s="4" t="s">
        <v>239</v>
      </c>
      <c r="F672" s="5">
        <v>990</v>
      </c>
      <c r="G672" s="4" t="s">
        <v>194</v>
      </c>
      <c r="H672" s="4" t="s">
        <v>318</v>
      </c>
      <c r="I672" s="4" t="s">
        <v>303</v>
      </c>
      <c r="J672" s="4" t="s">
        <v>221</v>
      </c>
      <c r="K672" s="4" t="s">
        <v>239</v>
      </c>
      <c r="L672" s="4" t="s">
        <v>39</v>
      </c>
      <c r="M672" s="4">
        <v>76324</v>
      </c>
      <c r="N672" s="4" t="s">
        <v>187</v>
      </c>
      <c r="O672" s="4" t="s">
        <v>466</v>
      </c>
      <c r="P672" s="4" t="s">
        <v>214</v>
      </c>
      <c r="Q672" s="4" t="s">
        <v>241</v>
      </c>
      <c r="R672" s="6">
        <v>279.19799999999998</v>
      </c>
      <c r="S672" s="6">
        <v>302.20308218366102</v>
      </c>
      <c r="T672" s="6">
        <v>-23.005082183660601</v>
      </c>
      <c r="U672" s="7">
        <v>233.842779282647</v>
      </c>
      <c r="V672" s="7">
        <v>253.11072660122699</v>
      </c>
      <c r="W672" s="7">
        <v>-19.267947318579999</v>
      </c>
    </row>
    <row r="673" spans="1:23">
      <c r="A673" s="8" t="s">
        <v>242</v>
      </c>
      <c r="B673" s="4">
        <v>501</v>
      </c>
      <c r="C673" s="4" t="s">
        <v>25</v>
      </c>
      <c r="D673" s="4" t="s">
        <v>219</v>
      </c>
      <c r="E673" s="4" t="s">
        <v>239</v>
      </c>
      <c r="F673" s="5">
        <v>990</v>
      </c>
      <c r="G673" s="4" t="s">
        <v>194</v>
      </c>
      <c r="H673" s="4" t="s">
        <v>318</v>
      </c>
      <c r="I673" s="4" t="s">
        <v>303</v>
      </c>
      <c r="J673" s="4" t="s">
        <v>221</v>
      </c>
      <c r="K673" s="4" t="s">
        <v>239</v>
      </c>
      <c r="L673" s="4" t="s">
        <v>39</v>
      </c>
      <c r="M673" s="4">
        <v>82628</v>
      </c>
      <c r="N673" s="4" t="s">
        <v>188</v>
      </c>
      <c r="O673" s="4" t="s">
        <v>467</v>
      </c>
      <c r="P673" s="4" t="s">
        <v>214</v>
      </c>
      <c r="Q673" s="4" t="s">
        <v>241</v>
      </c>
      <c r="R673" s="6">
        <v>2.7885</v>
      </c>
      <c r="S673" s="6">
        <v>2.7885</v>
      </c>
      <c r="T673" s="6">
        <v>0</v>
      </c>
      <c r="U673" s="7">
        <v>2.33551311266435</v>
      </c>
      <c r="V673" s="7">
        <v>2.33551311266435</v>
      </c>
      <c r="W673" s="7">
        <v>0</v>
      </c>
    </row>
    <row r="674" spans="1:23">
      <c r="A674" s="8" t="s">
        <v>242</v>
      </c>
      <c r="B674" s="4">
        <v>501</v>
      </c>
      <c r="C674" s="4" t="s">
        <v>25</v>
      </c>
      <c r="D674" s="4" t="s">
        <v>219</v>
      </c>
      <c r="E674" s="4" t="s">
        <v>239</v>
      </c>
      <c r="F674" s="5">
        <v>990</v>
      </c>
      <c r="G674" s="4" t="s">
        <v>194</v>
      </c>
      <c r="H674" s="4" t="s">
        <v>318</v>
      </c>
      <c r="I674" s="4" t="s">
        <v>303</v>
      </c>
      <c r="J674" s="4" t="s">
        <v>221</v>
      </c>
      <c r="K674" s="4" t="s">
        <v>239</v>
      </c>
      <c r="L674" s="4" t="s">
        <v>39</v>
      </c>
      <c r="M674" s="4">
        <v>89790</v>
      </c>
      <c r="N674" s="4" t="s">
        <v>187</v>
      </c>
      <c r="O674" s="4" t="s">
        <v>468</v>
      </c>
      <c r="P674" s="4" t="s">
        <v>214</v>
      </c>
      <c r="Q674" s="4" t="s">
        <v>241</v>
      </c>
      <c r="R674" s="6">
        <v>44.103999999999999</v>
      </c>
      <c r="S674" s="6">
        <v>47.737578005060399</v>
      </c>
      <c r="T674" s="6">
        <v>-3.6335780050604098</v>
      </c>
      <c r="U674" s="7">
        <v>36.939383296018903</v>
      </c>
      <c r="V674" s="7">
        <v>39.982692988221601</v>
      </c>
      <c r="W674" s="7">
        <v>-3.04330969220275</v>
      </c>
    </row>
    <row r="675" spans="1:23">
      <c r="A675" s="8" t="s">
        <v>242</v>
      </c>
      <c r="B675" s="4">
        <v>502</v>
      </c>
      <c r="C675" s="4" t="s">
        <v>26</v>
      </c>
      <c r="D675" s="4" t="s">
        <v>219</v>
      </c>
      <c r="E675" s="4" t="s">
        <v>238</v>
      </c>
      <c r="F675" s="5">
        <v>990</v>
      </c>
      <c r="G675" s="4" t="s">
        <v>194</v>
      </c>
      <c r="H675" s="4" t="s">
        <v>318</v>
      </c>
      <c r="I675" s="4" t="s">
        <v>303</v>
      </c>
      <c r="J675" s="4" t="s">
        <v>221</v>
      </c>
      <c r="K675" s="4" t="s">
        <v>239</v>
      </c>
      <c r="L675" s="4" t="s">
        <v>39</v>
      </c>
      <c r="M675" s="4">
        <v>945</v>
      </c>
      <c r="N675" s="4" t="s">
        <v>195</v>
      </c>
      <c r="O675" s="4" t="s">
        <v>470</v>
      </c>
      <c r="P675" s="4" t="s">
        <v>213</v>
      </c>
      <c r="Q675" s="4" t="s">
        <v>240</v>
      </c>
      <c r="R675" s="6">
        <v>4.72</v>
      </c>
      <c r="S675" s="6">
        <v>4.72</v>
      </c>
      <c r="T675" s="6">
        <v>0</v>
      </c>
      <c r="U675" s="7">
        <v>3.95324435781809</v>
      </c>
      <c r="V675" s="7">
        <v>3.95324435781809</v>
      </c>
      <c r="W675" s="7">
        <v>0</v>
      </c>
    </row>
    <row r="676" spans="1:23">
      <c r="A676" s="8" t="s">
        <v>242</v>
      </c>
      <c r="B676" s="4">
        <v>502</v>
      </c>
      <c r="C676" s="4" t="s">
        <v>26</v>
      </c>
      <c r="D676" s="4" t="s">
        <v>219</v>
      </c>
      <c r="E676" s="4" t="s">
        <v>238</v>
      </c>
      <c r="F676" s="5">
        <v>990</v>
      </c>
      <c r="G676" s="4" t="s">
        <v>194</v>
      </c>
      <c r="H676" s="4" t="s">
        <v>318</v>
      </c>
      <c r="I676" s="4" t="s">
        <v>303</v>
      </c>
      <c r="J676" s="4" t="s">
        <v>221</v>
      </c>
      <c r="K676" s="4" t="s">
        <v>239</v>
      </c>
      <c r="L676" s="4" t="s">
        <v>39</v>
      </c>
      <c r="M676" s="4">
        <v>83791</v>
      </c>
      <c r="N676" s="4" t="s">
        <v>27</v>
      </c>
      <c r="O676" s="4" t="s">
        <v>333</v>
      </c>
      <c r="P676" s="4" t="s">
        <v>214</v>
      </c>
      <c r="Q676" s="4" t="s">
        <v>241</v>
      </c>
      <c r="R676" s="6">
        <v>40.98</v>
      </c>
      <c r="S676" s="6">
        <v>157.24760000000001</v>
      </c>
      <c r="T676" s="6">
        <v>-116.2676</v>
      </c>
      <c r="U676" s="7">
        <v>34.322871564276497</v>
      </c>
      <c r="V676" s="7">
        <v>131.70300582212599</v>
      </c>
      <c r="W676" s="7">
        <v>-97.380134257849704</v>
      </c>
    </row>
    <row r="677" spans="1:23">
      <c r="A677" s="8" t="s">
        <v>242</v>
      </c>
      <c r="B677" s="4">
        <v>2</v>
      </c>
      <c r="C677" s="4" t="s">
        <v>2</v>
      </c>
      <c r="D677" s="4" t="s">
        <v>219</v>
      </c>
      <c r="E677" s="4" t="s">
        <v>238</v>
      </c>
      <c r="F677" s="5">
        <v>997</v>
      </c>
      <c r="G677" s="4" t="s">
        <v>197</v>
      </c>
      <c r="H677" s="4" t="s">
        <v>319</v>
      </c>
      <c r="I677" s="4" t="s">
        <v>304</v>
      </c>
      <c r="J677" s="4" t="s">
        <v>220</v>
      </c>
      <c r="K677" s="4" t="s">
        <v>239</v>
      </c>
      <c r="L677" s="4" t="s">
        <v>1</v>
      </c>
      <c r="M677" s="4">
        <v>944</v>
      </c>
      <c r="N677" s="4" t="s">
        <v>3</v>
      </c>
      <c r="O677" s="4" t="s">
        <v>326</v>
      </c>
      <c r="P677" s="4" t="s">
        <v>213</v>
      </c>
      <c r="Q677" s="4" t="s">
        <v>240</v>
      </c>
      <c r="R677" s="6">
        <v>50.188000000000002</v>
      </c>
      <c r="S677" s="6">
        <v>53</v>
      </c>
      <c r="T677" s="6">
        <v>-2.8119999999999998</v>
      </c>
      <c r="U677" s="7">
        <v>32.000748768537697</v>
      </c>
      <c r="V677" s="7">
        <v>33.793729272584997</v>
      </c>
      <c r="W677" s="7">
        <v>-1.7929805040473401</v>
      </c>
    </row>
    <row r="678" spans="1:23">
      <c r="A678" s="8" t="s">
        <v>242</v>
      </c>
      <c r="B678" s="4">
        <v>16</v>
      </c>
      <c r="C678" s="4" t="s">
        <v>4</v>
      </c>
      <c r="D678" s="4" t="s">
        <v>219</v>
      </c>
      <c r="E678" s="4" t="s">
        <v>239</v>
      </c>
      <c r="F678" s="5">
        <v>997</v>
      </c>
      <c r="G678" s="4" t="s">
        <v>197</v>
      </c>
      <c r="H678" s="4" t="s">
        <v>319</v>
      </c>
      <c r="I678" s="4" t="s">
        <v>304</v>
      </c>
      <c r="J678" s="4" t="s">
        <v>220</v>
      </c>
      <c r="K678" s="4" t="s">
        <v>239</v>
      </c>
      <c r="L678" s="4" t="s">
        <v>1</v>
      </c>
      <c r="M678" s="4">
        <v>944</v>
      </c>
      <c r="N678" s="4" t="s">
        <v>3</v>
      </c>
      <c r="O678" s="4" t="s">
        <v>326</v>
      </c>
      <c r="P678" s="4" t="s">
        <v>213</v>
      </c>
      <c r="Q678" s="4" t="s">
        <v>240</v>
      </c>
      <c r="R678" s="6">
        <v>246.46799999999999</v>
      </c>
      <c r="S678" s="6">
        <v>243</v>
      </c>
      <c r="T678" s="6">
        <v>3.4679999999999902</v>
      </c>
      <c r="U678" s="7">
        <v>157.152318233122</v>
      </c>
      <c r="V678" s="7">
        <v>154.94106062713499</v>
      </c>
      <c r="W678" s="7">
        <v>2.21125760598725</v>
      </c>
    </row>
    <row r="679" spans="1:23">
      <c r="A679" s="8" t="s">
        <v>242</v>
      </c>
      <c r="B679" s="4">
        <v>17</v>
      </c>
      <c r="C679" s="4" t="s">
        <v>5</v>
      </c>
      <c r="D679" s="4" t="s">
        <v>219</v>
      </c>
      <c r="E679" s="4" t="s">
        <v>238</v>
      </c>
      <c r="F679" s="5">
        <v>997</v>
      </c>
      <c r="G679" s="4" t="s">
        <v>197</v>
      </c>
      <c r="H679" s="4" t="s">
        <v>319</v>
      </c>
      <c r="I679" s="4" t="s">
        <v>304</v>
      </c>
      <c r="J679" s="4" t="s">
        <v>220</v>
      </c>
      <c r="K679" s="4" t="s">
        <v>239</v>
      </c>
      <c r="L679" s="4" t="s">
        <v>1</v>
      </c>
      <c r="M679" s="4">
        <v>944</v>
      </c>
      <c r="N679" s="4" t="s">
        <v>3</v>
      </c>
      <c r="O679" s="4" t="s">
        <v>326</v>
      </c>
      <c r="P679" s="4" t="s">
        <v>213</v>
      </c>
      <c r="Q679" s="4" t="s">
        <v>240</v>
      </c>
      <c r="R679" s="6">
        <v>480</v>
      </c>
      <c r="S679" s="6">
        <v>480</v>
      </c>
      <c r="T679" s="6">
        <v>0</v>
      </c>
      <c r="U679" s="7">
        <v>306.0564160536</v>
      </c>
      <c r="V679" s="7">
        <v>306.0564160536</v>
      </c>
      <c r="W679" s="7">
        <v>0</v>
      </c>
    </row>
    <row r="680" spans="1:23">
      <c r="A680" s="8" t="s">
        <v>242</v>
      </c>
      <c r="B680" s="4">
        <v>19</v>
      </c>
      <c r="C680" s="4" t="s">
        <v>6</v>
      </c>
      <c r="D680" s="4" t="s">
        <v>219</v>
      </c>
      <c r="E680" s="4" t="s">
        <v>238</v>
      </c>
      <c r="F680" s="5">
        <v>997</v>
      </c>
      <c r="G680" s="4" t="s">
        <v>197</v>
      </c>
      <c r="H680" s="4" t="s">
        <v>319</v>
      </c>
      <c r="I680" s="4" t="s">
        <v>304</v>
      </c>
      <c r="J680" s="4" t="s">
        <v>220</v>
      </c>
      <c r="K680" s="4" t="s">
        <v>239</v>
      </c>
      <c r="L680" s="4" t="s">
        <v>1</v>
      </c>
      <c r="M680" s="4">
        <v>944</v>
      </c>
      <c r="N680" s="4" t="s">
        <v>3</v>
      </c>
      <c r="O680" s="4" t="s">
        <v>326</v>
      </c>
      <c r="P680" s="4" t="s">
        <v>213</v>
      </c>
      <c r="Q680" s="4" t="s">
        <v>240</v>
      </c>
      <c r="R680" s="6">
        <v>39.539000000000001</v>
      </c>
      <c r="S680" s="6">
        <v>43</v>
      </c>
      <c r="T680" s="6">
        <v>-3.4609999999999999</v>
      </c>
      <c r="U680" s="7">
        <v>25.210759654881901</v>
      </c>
      <c r="V680" s="7">
        <v>27.417553938135001</v>
      </c>
      <c r="W680" s="7">
        <v>-2.20679428325314</v>
      </c>
    </row>
    <row r="681" spans="1:23">
      <c r="A681" s="8" t="s">
        <v>242</v>
      </c>
      <c r="B681" s="4">
        <v>21</v>
      </c>
      <c r="C681" s="4" t="s">
        <v>29</v>
      </c>
      <c r="D681" s="4" t="s">
        <v>222</v>
      </c>
      <c r="E681" s="4" t="s">
        <v>238</v>
      </c>
      <c r="F681" s="5">
        <v>997</v>
      </c>
      <c r="G681" s="4" t="s">
        <v>197</v>
      </c>
      <c r="H681" s="4" t="s">
        <v>319</v>
      </c>
      <c r="I681" s="4" t="s">
        <v>304</v>
      </c>
      <c r="J681" s="4" t="s">
        <v>220</v>
      </c>
      <c r="K681" s="4" t="s">
        <v>239</v>
      </c>
      <c r="L681" s="4" t="s">
        <v>1</v>
      </c>
      <c r="M681" s="4">
        <v>944</v>
      </c>
      <c r="N681" s="4" t="s">
        <v>3</v>
      </c>
      <c r="O681" s="4" t="s">
        <v>326</v>
      </c>
      <c r="P681" s="4" t="s">
        <v>213</v>
      </c>
      <c r="Q681" s="4" t="s">
        <v>240</v>
      </c>
      <c r="R681" s="6">
        <v>18.725000000000001</v>
      </c>
      <c r="S681" s="6">
        <v>26</v>
      </c>
      <c r="T681" s="6">
        <v>-7.2750000000000004</v>
      </c>
      <c r="U681" s="7">
        <v>11.9393883137576</v>
      </c>
      <c r="V681" s="7">
        <v>16.578055869570001</v>
      </c>
      <c r="W681" s="7">
        <v>-4.6386675558123702</v>
      </c>
    </row>
    <row r="682" spans="1:23">
      <c r="A682" s="8" t="s">
        <v>242</v>
      </c>
      <c r="B682" s="4">
        <v>23</v>
      </c>
      <c r="C682" s="4" t="s">
        <v>8</v>
      </c>
      <c r="D682" s="4" t="s">
        <v>219</v>
      </c>
      <c r="E682" s="4" t="s">
        <v>239</v>
      </c>
      <c r="F682" s="5">
        <v>997</v>
      </c>
      <c r="G682" s="4" t="s">
        <v>197</v>
      </c>
      <c r="H682" s="4" t="s">
        <v>319</v>
      </c>
      <c r="I682" s="4" t="s">
        <v>304</v>
      </c>
      <c r="J682" s="4" t="s">
        <v>220</v>
      </c>
      <c r="K682" s="4" t="s">
        <v>239</v>
      </c>
      <c r="L682" s="4" t="s">
        <v>1</v>
      </c>
      <c r="M682" s="4">
        <v>944</v>
      </c>
      <c r="N682" s="4" t="s">
        <v>3</v>
      </c>
      <c r="O682" s="4" t="s">
        <v>326</v>
      </c>
      <c r="P682" s="4" t="s">
        <v>213</v>
      </c>
      <c r="Q682" s="4" t="s">
        <v>240</v>
      </c>
      <c r="R682" s="6">
        <v>75.129000000000005</v>
      </c>
      <c r="S682" s="6">
        <v>90</v>
      </c>
      <c r="T682" s="6">
        <v>-14.871</v>
      </c>
      <c r="U682" s="7">
        <v>47.903567670189403</v>
      </c>
      <c r="V682" s="7">
        <v>57.385578010049997</v>
      </c>
      <c r="W682" s="7">
        <v>-9.4820103398605902</v>
      </c>
    </row>
    <row r="683" spans="1:23">
      <c r="A683" s="8" t="s">
        <v>242</v>
      </c>
      <c r="B683" s="4">
        <v>27</v>
      </c>
      <c r="C683" s="4" t="s">
        <v>83</v>
      </c>
      <c r="D683" s="4" t="s">
        <v>222</v>
      </c>
      <c r="E683" s="4" t="s">
        <v>238</v>
      </c>
      <c r="F683" s="5">
        <v>997</v>
      </c>
      <c r="G683" s="4" t="s">
        <v>197</v>
      </c>
      <c r="H683" s="4" t="s">
        <v>319</v>
      </c>
      <c r="I683" s="4" t="s">
        <v>304</v>
      </c>
      <c r="J683" s="4" t="s">
        <v>220</v>
      </c>
      <c r="K683" s="4" t="s">
        <v>239</v>
      </c>
      <c r="L683" s="4" t="s">
        <v>1</v>
      </c>
      <c r="M683" s="4">
        <v>944</v>
      </c>
      <c r="N683" s="4" t="s">
        <v>3</v>
      </c>
      <c r="O683" s="4" t="s">
        <v>326</v>
      </c>
      <c r="P683" s="4" t="s">
        <v>213</v>
      </c>
      <c r="Q683" s="4" t="s">
        <v>240</v>
      </c>
      <c r="R683" s="6">
        <v>20.687000000000001</v>
      </c>
      <c r="S683" s="6">
        <v>23.27</v>
      </c>
      <c r="T683" s="6">
        <v>-2.5830000000000002</v>
      </c>
      <c r="U683" s="7">
        <v>13.190393914376701</v>
      </c>
      <c r="V683" s="7">
        <v>14.8373600032652</v>
      </c>
      <c r="W683" s="7">
        <v>-1.6469660888884301</v>
      </c>
    </row>
    <row r="684" spans="1:23">
      <c r="A684" s="8" t="s">
        <v>242</v>
      </c>
      <c r="B684" s="4">
        <v>32</v>
      </c>
      <c r="C684" s="4" t="s">
        <v>9</v>
      </c>
      <c r="D684" s="4" t="s">
        <v>222</v>
      </c>
      <c r="E684" s="4" t="s">
        <v>238</v>
      </c>
      <c r="F684" s="5">
        <v>997</v>
      </c>
      <c r="G684" s="4" t="s">
        <v>197</v>
      </c>
      <c r="H684" s="4" t="s">
        <v>319</v>
      </c>
      <c r="I684" s="4" t="s">
        <v>304</v>
      </c>
      <c r="J684" s="4" t="s">
        <v>220</v>
      </c>
      <c r="K684" s="4" t="s">
        <v>239</v>
      </c>
      <c r="L684" s="4" t="s">
        <v>1</v>
      </c>
      <c r="M684" s="4">
        <v>944</v>
      </c>
      <c r="N684" s="4" t="s">
        <v>3</v>
      </c>
      <c r="O684" s="4" t="s">
        <v>326</v>
      </c>
      <c r="P684" s="4" t="s">
        <v>213</v>
      </c>
      <c r="Q684" s="4" t="s">
        <v>240</v>
      </c>
      <c r="R684" s="6">
        <v>5.8999999999999997E-2</v>
      </c>
      <c r="S684" s="6">
        <v>0.06</v>
      </c>
      <c r="T684" s="6">
        <v>-1E-3</v>
      </c>
      <c r="U684" s="7">
        <v>3.7619434473254998E-2</v>
      </c>
      <c r="V684" s="7">
        <v>3.8257052006700001E-2</v>
      </c>
      <c r="W684" s="7">
        <v>-6.37617533445001E-4</v>
      </c>
    </row>
    <row r="685" spans="1:23">
      <c r="A685" s="8" t="s">
        <v>242</v>
      </c>
      <c r="B685" s="4">
        <v>43</v>
      </c>
      <c r="C685" s="4" t="s">
        <v>86</v>
      </c>
      <c r="D685" s="4" t="s">
        <v>222</v>
      </c>
      <c r="E685" s="4" t="s">
        <v>238</v>
      </c>
      <c r="F685" s="5">
        <v>997</v>
      </c>
      <c r="G685" s="4" t="s">
        <v>197</v>
      </c>
      <c r="H685" s="4" t="s">
        <v>319</v>
      </c>
      <c r="I685" s="4" t="s">
        <v>304</v>
      </c>
      <c r="J685" s="4" t="s">
        <v>220</v>
      </c>
      <c r="K685" s="4" t="s">
        <v>239</v>
      </c>
      <c r="L685" s="4" t="s">
        <v>1</v>
      </c>
      <c r="M685" s="4">
        <v>944</v>
      </c>
      <c r="N685" s="4" t="s">
        <v>3</v>
      </c>
      <c r="O685" s="4" t="s">
        <v>326</v>
      </c>
      <c r="P685" s="4" t="s">
        <v>213</v>
      </c>
      <c r="Q685" s="4" t="s">
        <v>240</v>
      </c>
      <c r="R685" s="6">
        <v>0.38900000000000001</v>
      </c>
      <c r="S685" s="6">
        <v>0.39</v>
      </c>
      <c r="T685" s="6">
        <v>-1E-3</v>
      </c>
      <c r="U685" s="7">
        <v>0.24803322051010501</v>
      </c>
      <c r="V685" s="7">
        <v>0.24867083804355</v>
      </c>
      <c r="W685" s="7">
        <v>-6.37617533445001E-4</v>
      </c>
    </row>
    <row r="686" spans="1:23">
      <c r="A686" s="8" t="s">
        <v>242</v>
      </c>
      <c r="B686" s="4">
        <v>45</v>
      </c>
      <c r="C686" s="4" t="s">
        <v>10</v>
      </c>
      <c r="D686" s="4" t="s">
        <v>222</v>
      </c>
      <c r="E686" s="4" t="s">
        <v>238</v>
      </c>
      <c r="F686" s="5">
        <v>997</v>
      </c>
      <c r="G686" s="4" t="s">
        <v>197</v>
      </c>
      <c r="H686" s="4" t="s">
        <v>319</v>
      </c>
      <c r="I686" s="4" t="s">
        <v>304</v>
      </c>
      <c r="J686" s="4" t="s">
        <v>220</v>
      </c>
      <c r="K686" s="4" t="s">
        <v>239</v>
      </c>
      <c r="L686" s="4" t="s">
        <v>1</v>
      </c>
      <c r="M686" s="4">
        <v>15633</v>
      </c>
      <c r="N686" s="4" t="s">
        <v>11</v>
      </c>
      <c r="O686" s="4" t="s">
        <v>328</v>
      </c>
      <c r="P686" s="4" t="s">
        <v>213</v>
      </c>
      <c r="Q686" s="4" t="s">
        <v>241</v>
      </c>
      <c r="R686" s="6">
        <v>14.826000000000001</v>
      </c>
      <c r="S686" s="6">
        <v>20</v>
      </c>
      <c r="T686" s="6">
        <v>-5.1740000000000004</v>
      </c>
      <c r="U686" s="7">
        <v>9.4533175508555694</v>
      </c>
      <c r="V686" s="7">
        <v>12.7523506689</v>
      </c>
      <c r="W686" s="7">
        <v>-3.2990331180444299</v>
      </c>
    </row>
    <row r="687" spans="1:23">
      <c r="A687" s="8" t="s">
        <v>242</v>
      </c>
      <c r="B687" s="4">
        <v>46</v>
      </c>
      <c r="C687" s="4" t="s">
        <v>12</v>
      </c>
      <c r="D687" s="4" t="s">
        <v>222</v>
      </c>
      <c r="E687" s="4" t="s">
        <v>238</v>
      </c>
      <c r="F687" s="5">
        <v>997</v>
      </c>
      <c r="G687" s="4" t="s">
        <v>197</v>
      </c>
      <c r="H687" s="4" t="s">
        <v>319</v>
      </c>
      <c r="I687" s="4" t="s">
        <v>304</v>
      </c>
      <c r="J687" s="4" t="s">
        <v>220</v>
      </c>
      <c r="K687" s="4" t="s">
        <v>239</v>
      </c>
      <c r="L687" s="4" t="s">
        <v>1</v>
      </c>
      <c r="M687" s="4">
        <v>944</v>
      </c>
      <c r="N687" s="4" t="s">
        <v>3</v>
      </c>
      <c r="O687" s="4" t="s">
        <v>326</v>
      </c>
      <c r="P687" s="4" t="s">
        <v>213</v>
      </c>
      <c r="Q687" s="4" t="s">
        <v>240</v>
      </c>
      <c r="R687" s="6">
        <v>10.8</v>
      </c>
      <c r="S687" s="6">
        <v>10.8</v>
      </c>
      <c r="T687" s="6">
        <v>0</v>
      </c>
      <c r="U687" s="7">
        <v>6.8862693612059998</v>
      </c>
      <c r="V687" s="7">
        <v>6.8862693612059998</v>
      </c>
      <c r="W687" s="7">
        <v>0</v>
      </c>
    </row>
    <row r="688" spans="1:23">
      <c r="A688" s="8" t="s">
        <v>242</v>
      </c>
      <c r="B688" s="4">
        <v>56</v>
      </c>
      <c r="C688" s="4" t="s">
        <v>13</v>
      </c>
      <c r="D688" s="4" t="s">
        <v>219</v>
      </c>
      <c r="E688" s="4" t="s">
        <v>239</v>
      </c>
      <c r="F688" s="5">
        <v>997</v>
      </c>
      <c r="G688" s="4" t="s">
        <v>197</v>
      </c>
      <c r="H688" s="4" t="s">
        <v>319</v>
      </c>
      <c r="I688" s="4" t="s">
        <v>304</v>
      </c>
      <c r="J688" s="4" t="s">
        <v>220</v>
      </c>
      <c r="K688" s="4" t="s">
        <v>239</v>
      </c>
      <c r="L688" s="4" t="s">
        <v>1</v>
      </c>
      <c r="M688" s="4">
        <v>944</v>
      </c>
      <c r="N688" s="4" t="s">
        <v>3</v>
      </c>
      <c r="O688" s="4" t="s">
        <v>326</v>
      </c>
      <c r="P688" s="4" t="s">
        <v>213</v>
      </c>
      <c r="Q688" s="4" t="s">
        <v>240</v>
      </c>
      <c r="R688" s="6">
        <v>190</v>
      </c>
      <c r="S688" s="6">
        <v>194.4</v>
      </c>
      <c r="T688" s="6">
        <v>-4.4000000000000101</v>
      </c>
      <c r="U688" s="7">
        <v>121.14733135455</v>
      </c>
      <c r="V688" s="7">
        <v>123.952848501708</v>
      </c>
      <c r="W688" s="7">
        <v>-2.805517147158</v>
      </c>
    </row>
    <row r="689" spans="1:23">
      <c r="A689" s="8" t="s">
        <v>242</v>
      </c>
      <c r="B689" s="4">
        <v>61</v>
      </c>
      <c r="C689" s="4" t="s">
        <v>14</v>
      </c>
      <c r="D689" s="4" t="s">
        <v>219</v>
      </c>
      <c r="E689" s="4" t="s">
        <v>238</v>
      </c>
      <c r="F689" s="5">
        <v>997</v>
      </c>
      <c r="G689" s="4" t="s">
        <v>197</v>
      </c>
      <c r="H689" s="4" t="s">
        <v>319</v>
      </c>
      <c r="I689" s="4" t="s">
        <v>304</v>
      </c>
      <c r="J689" s="4" t="s">
        <v>220</v>
      </c>
      <c r="K689" s="4" t="s">
        <v>239</v>
      </c>
      <c r="L689" s="4" t="s">
        <v>1</v>
      </c>
      <c r="M689" s="4">
        <v>944</v>
      </c>
      <c r="N689" s="4" t="s">
        <v>3</v>
      </c>
      <c r="O689" s="4" t="s">
        <v>326</v>
      </c>
      <c r="P689" s="4" t="s">
        <v>213</v>
      </c>
      <c r="Q689" s="4" t="s">
        <v>240</v>
      </c>
      <c r="R689" s="6">
        <v>72.542000000000002</v>
      </c>
      <c r="S689" s="6">
        <v>75</v>
      </c>
      <c r="T689" s="6">
        <v>-2.4580000000000002</v>
      </c>
      <c r="U689" s="7">
        <v>46.2540511111672</v>
      </c>
      <c r="V689" s="7">
        <v>47.821315008375002</v>
      </c>
      <c r="W689" s="7">
        <v>-1.5672638972078099</v>
      </c>
    </row>
    <row r="690" spans="1:23">
      <c r="A690" s="8" t="s">
        <v>242</v>
      </c>
      <c r="B690" s="4">
        <v>62</v>
      </c>
      <c r="C690" s="4" t="s">
        <v>16</v>
      </c>
      <c r="D690" s="4" t="s">
        <v>219</v>
      </c>
      <c r="E690" s="4" t="s">
        <v>238</v>
      </c>
      <c r="F690" s="5">
        <v>997</v>
      </c>
      <c r="G690" s="4" t="s">
        <v>197</v>
      </c>
      <c r="H690" s="4" t="s">
        <v>319</v>
      </c>
      <c r="I690" s="4" t="s">
        <v>304</v>
      </c>
      <c r="J690" s="4" t="s">
        <v>220</v>
      </c>
      <c r="K690" s="4" t="s">
        <v>239</v>
      </c>
      <c r="L690" s="4" t="s">
        <v>1</v>
      </c>
      <c r="M690" s="4">
        <v>944</v>
      </c>
      <c r="N690" s="4" t="s">
        <v>3</v>
      </c>
      <c r="O690" s="4" t="s">
        <v>326</v>
      </c>
      <c r="P690" s="4" t="s">
        <v>213</v>
      </c>
      <c r="Q690" s="4" t="s">
        <v>240</v>
      </c>
      <c r="R690" s="6">
        <v>318.98</v>
      </c>
      <c r="S690" s="6">
        <v>480</v>
      </c>
      <c r="T690" s="6">
        <v>-161.02000000000001</v>
      </c>
      <c r="U690" s="7">
        <v>203.38724081828599</v>
      </c>
      <c r="V690" s="7">
        <v>306.0564160536</v>
      </c>
      <c r="W690" s="7">
        <v>-102.669175235314</v>
      </c>
    </row>
    <row r="691" spans="1:23">
      <c r="A691" s="8" t="s">
        <v>242</v>
      </c>
      <c r="B691" s="4">
        <v>71</v>
      </c>
      <c r="C691" s="4" t="s">
        <v>20</v>
      </c>
      <c r="D691" s="4" t="s">
        <v>219</v>
      </c>
      <c r="E691" s="4" t="s">
        <v>239</v>
      </c>
      <c r="F691" s="5">
        <v>997</v>
      </c>
      <c r="G691" s="4" t="s">
        <v>197</v>
      </c>
      <c r="H691" s="4" t="s">
        <v>319</v>
      </c>
      <c r="I691" s="4" t="s">
        <v>304</v>
      </c>
      <c r="J691" s="4" t="s">
        <v>220</v>
      </c>
      <c r="K691" s="4" t="s">
        <v>239</v>
      </c>
      <c r="L691" s="4" t="s">
        <v>1</v>
      </c>
      <c r="M691" s="4">
        <v>944</v>
      </c>
      <c r="N691" s="4" t="s">
        <v>3</v>
      </c>
      <c r="O691" s="4" t="s">
        <v>326</v>
      </c>
      <c r="P691" s="4" t="s">
        <v>213</v>
      </c>
      <c r="Q691" s="4" t="s">
        <v>240</v>
      </c>
      <c r="R691" s="6">
        <v>171</v>
      </c>
      <c r="S691" s="6">
        <v>171</v>
      </c>
      <c r="T691" s="6">
        <v>0</v>
      </c>
      <c r="U691" s="7">
        <v>109.03259821909499</v>
      </c>
      <c r="V691" s="7">
        <v>109.03259821909499</v>
      </c>
      <c r="W691" s="7">
        <v>0</v>
      </c>
    </row>
    <row r="692" spans="1:23">
      <c r="A692" s="8" t="s">
        <v>242</v>
      </c>
      <c r="B692" s="4">
        <v>81</v>
      </c>
      <c r="C692" s="4" t="s">
        <v>21</v>
      </c>
      <c r="D692" s="4" t="s">
        <v>222</v>
      </c>
      <c r="E692" s="4" t="s">
        <v>238</v>
      </c>
      <c r="F692" s="5">
        <v>997</v>
      </c>
      <c r="G692" s="4" t="s">
        <v>197</v>
      </c>
      <c r="H692" s="4" t="s">
        <v>319</v>
      </c>
      <c r="I692" s="4" t="s">
        <v>304</v>
      </c>
      <c r="J692" s="4" t="s">
        <v>220</v>
      </c>
      <c r="K692" s="4" t="s">
        <v>239</v>
      </c>
      <c r="L692" s="4" t="s">
        <v>1</v>
      </c>
      <c r="M692" s="4">
        <v>944</v>
      </c>
      <c r="N692" s="4" t="s">
        <v>3</v>
      </c>
      <c r="O692" s="4" t="s">
        <v>326</v>
      </c>
      <c r="P692" s="4" t="s">
        <v>213</v>
      </c>
      <c r="Q692" s="4" t="s">
        <v>240</v>
      </c>
      <c r="R692" s="6">
        <v>10</v>
      </c>
      <c r="S692" s="6">
        <v>10</v>
      </c>
      <c r="T692" s="6">
        <v>0</v>
      </c>
      <c r="U692" s="7">
        <v>6.3761753344500001</v>
      </c>
      <c r="V692" s="7">
        <v>6.3761753344500001</v>
      </c>
      <c r="W692" s="7">
        <v>0</v>
      </c>
    </row>
    <row r="693" spans="1:23">
      <c r="A693" s="8" t="s">
        <v>242</v>
      </c>
      <c r="B693" s="4">
        <v>84</v>
      </c>
      <c r="C693" s="4" t="s">
        <v>22</v>
      </c>
      <c r="D693" s="4" t="s">
        <v>219</v>
      </c>
      <c r="E693" s="4" t="s">
        <v>238</v>
      </c>
      <c r="F693" s="5">
        <v>997</v>
      </c>
      <c r="G693" s="4" t="s">
        <v>197</v>
      </c>
      <c r="H693" s="4" t="s">
        <v>319</v>
      </c>
      <c r="I693" s="4" t="s">
        <v>304</v>
      </c>
      <c r="J693" s="4" t="s">
        <v>220</v>
      </c>
      <c r="K693" s="4" t="s">
        <v>239</v>
      </c>
      <c r="L693" s="4" t="s">
        <v>1</v>
      </c>
      <c r="M693" s="4">
        <v>944</v>
      </c>
      <c r="N693" s="4" t="s">
        <v>3</v>
      </c>
      <c r="O693" s="4" t="s">
        <v>326</v>
      </c>
      <c r="P693" s="4" t="s">
        <v>213</v>
      </c>
      <c r="Q693" s="4" t="s">
        <v>240</v>
      </c>
      <c r="R693" s="6">
        <v>12.46</v>
      </c>
      <c r="S693" s="6">
        <v>13</v>
      </c>
      <c r="T693" s="6">
        <v>-0.53999999999999904</v>
      </c>
      <c r="U693" s="7">
        <v>7.9447144667247001</v>
      </c>
      <c r="V693" s="7">
        <v>8.2890279347850004</v>
      </c>
      <c r="W693" s="7">
        <v>-0.344313468060299</v>
      </c>
    </row>
    <row r="694" spans="1:23">
      <c r="A694" s="8" t="s">
        <v>242</v>
      </c>
      <c r="B694" s="4">
        <v>110</v>
      </c>
      <c r="C694" s="4" t="s">
        <v>23</v>
      </c>
      <c r="D694" s="4" t="s">
        <v>219</v>
      </c>
      <c r="E694" s="4" t="s">
        <v>239</v>
      </c>
      <c r="F694" s="5">
        <v>997</v>
      </c>
      <c r="G694" s="4" t="s">
        <v>197</v>
      </c>
      <c r="H694" s="4" t="s">
        <v>319</v>
      </c>
      <c r="I694" s="4" t="s">
        <v>304</v>
      </c>
      <c r="J694" s="4" t="s">
        <v>220</v>
      </c>
      <c r="K694" s="4" t="s">
        <v>239</v>
      </c>
      <c r="L694" s="4" t="s">
        <v>1</v>
      </c>
      <c r="M694" s="4">
        <v>944</v>
      </c>
      <c r="N694" s="4" t="s">
        <v>3</v>
      </c>
      <c r="O694" s="4" t="s">
        <v>326</v>
      </c>
      <c r="P694" s="4" t="s">
        <v>213</v>
      </c>
      <c r="Q694" s="4" t="s">
        <v>240</v>
      </c>
      <c r="R694" s="6">
        <v>406.125</v>
      </c>
      <c r="S694" s="6">
        <v>345</v>
      </c>
      <c r="T694" s="6">
        <v>61.125</v>
      </c>
      <c r="U694" s="7">
        <v>258.95242077035101</v>
      </c>
      <c r="V694" s="7">
        <v>219.978049038525</v>
      </c>
      <c r="W694" s="7">
        <v>38.974371731825599</v>
      </c>
    </row>
    <row r="695" spans="1:23">
      <c r="A695" s="8" t="s">
        <v>242</v>
      </c>
      <c r="B695" s="4">
        <v>114</v>
      </c>
      <c r="C695" s="4" t="s">
        <v>35</v>
      </c>
      <c r="D695" s="4" t="s">
        <v>219</v>
      </c>
      <c r="E695" s="4" t="s">
        <v>238</v>
      </c>
      <c r="F695" s="5">
        <v>997</v>
      </c>
      <c r="G695" s="4" t="s">
        <v>197</v>
      </c>
      <c r="H695" s="4" t="s">
        <v>319</v>
      </c>
      <c r="I695" s="4" t="s">
        <v>304</v>
      </c>
      <c r="J695" s="4" t="s">
        <v>220</v>
      </c>
      <c r="K695" s="4" t="s">
        <v>239</v>
      </c>
      <c r="L695" s="4" t="s">
        <v>1</v>
      </c>
      <c r="M695" s="4">
        <v>944</v>
      </c>
      <c r="N695" s="4" t="s">
        <v>3</v>
      </c>
      <c r="O695" s="4" t="s">
        <v>326</v>
      </c>
      <c r="P695" s="4" t="s">
        <v>213</v>
      </c>
      <c r="Q695" s="4" t="s">
        <v>240</v>
      </c>
      <c r="R695" s="6">
        <v>31.265000000000001</v>
      </c>
      <c r="S695" s="6">
        <v>44</v>
      </c>
      <c r="T695" s="6">
        <v>-12.734999999999999</v>
      </c>
      <c r="U695" s="7">
        <v>19.935112183157901</v>
      </c>
      <c r="V695" s="7">
        <v>28.05517147158</v>
      </c>
      <c r="W695" s="7">
        <v>-8.1200592884220804</v>
      </c>
    </row>
    <row r="696" spans="1:23">
      <c r="A696" s="8" t="s">
        <v>242</v>
      </c>
      <c r="B696" s="4">
        <v>115</v>
      </c>
      <c r="C696" s="4" t="s">
        <v>36</v>
      </c>
      <c r="D696" s="4" t="s">
        <v>222</v>
      </c>
      <c r="E696" s="4" t="s">
        <v>238</v>
      </c>
      <c r="F696" s="5">
        <v>997</v>
      </c>
      <c r="G696" s="4" t="s">
        <v>197</v>
      </c>
      <c r="H696" s="4" t="s">
        <v>319</v>
      </c>
      <c r="I696" s="4" t="s">
        <v>304</v>
      </c>
      <c r="J696" s="4" t="s">
        <v>220</v>
      </c>
      <c r="K696" s="4" t="s">
        <v>239</v>
      </c>
      <c r="L696" s="4" t="s">
        <v>1</v>
      </c>
      <c r="M696" s="4">
        <v>944</v>
      </c>
      <c r="N696" s="4" t="s">
        <v>3</v>
      </c>
      <c r="O696" s="4" t="s">
        <v>326</v>
      </c>
      <c r="P696" s="4" t="s">
        <v>213</v>
      </c>
      <c r="Q696" s="4" t="s">
        <v>240</v>
      </c>
      <c r="R696" s="6">
        <v>4.8</v>
      </c>
      <c r="S696" s="6">
        <v>4.8</v>
      </c>
      <c r="T696" s="6">
        <v>0</v>
      </c>
      <c r="U696" s="7">
        <v>3.0605641605359999</v>
      </c>
      <c r="V696" s="7">
        <v>3.0605641605359999</v>
      </c>
      <c r="W696" s="7">
        <v>0</v>
      </c>
    </row>
    <row r="697" spans="1:23">
      <c r="A697" s="8" t="s">
        <v>242</v>
      </c>
      <c r="B697" s="4">
        <v>300</v>
      </c>
      <c r="C697" s="4" t="s">
        <v>24</v>
      </c>
      <c r="D697" s="4" t="s">
        <v>222</v>
      </c>
      <c r="E697" s="4" t="s">
        <v>238</v>
      </c>
      <c r="F697" s="5">
        <v>997</v>
      </c>
      <c r="G697" s="4" t="s">
        <v>197</v>
      </c>
      <c r="H697" s="4" t="s">
        <v>319</v>
      </c>
      <c r="I697" s="4" t="s">
        <v>304</v>
      </c>
      <c r="J697" s="4" t="s">
        <v>220</v>
      </c>
      <c r="K697" s="4" t="s">
        <v>239</v>
      </c>
      <c r="L697" s="4" t="s">
        <v>1</v>
      </c>
      <c r="M697" s="4">
        <v>944</v>
      </c>
      <c r="N697" s="4" t="s">
        <v>3</v>
      </c>
      <c r="O697" s="4" t="s">
        <v>326</v>
      </c>
      <c r="P697" s="4" t="s">
        <v>213</v>
      </c>
      <c r="Q697" s="4" t="s">
        <v>240</v>
      </c>
      <c r="R697" s="6">
        <v>0.01</v>
      </c>
      <c r="S697" s="6">
        <v>0.01</v>
      </c>
      <c r="T697" s="6">
        <v>0</v>
      </c>
      <c r="U697" s="7">
        <v>6.3761753344500002E-3</v>
      </c>
      <c r="V697" s="7">
        <v>6.3761753344500002E-3</v>
      </c>
      <c r="W697" s="7">
        <v>0</v>
      </c>
    </row>
    <row r="698" spans="1:23">
      <c r="A698" s="8" t="s">
        <v>242</v>
      </c>
      <c r="B698" s="4">
        <v>501</v>
      </c>
      <c r="C698" s="4" t="s">
        <v>25</v>
      </c>
      <c r="D698" s="4" t="s">
        <v>219</v>
      </c>
      <c r="E698" s="4" t="s">
        <v>239</v>
      </c>
      <c r="F698" s="5">
        <v>997</v>
      </c>
      <c r="G698" s="4" t="s">
        <v>197</v>
      </c>
      <c r="H698" s="4" t="s">
        <v>319</v>
      </c>
      <c r="I698" s="4" t="s">
        <v>304</v>
      </c>
      <c r="J698" s="4" t="s">
        <v>220</v>
      </c>
      <c r="K698" s="4" t="s">
        <v>239</v>
      </c>
      <c r="L698" s="4" t="s">
        <v>1</v>
      </c>
      <c r="M698" s="4">
        <v>944</v>
      </c>
      <c r="N698" s="4" t="s">
        <v>3</v>
      </c>
      <c r="O698" s="4" t="s">
        <v>326</v>
      </c>
      <c r="P698" s="4" t="s">
        <v>213</v>
      </c>
      <c r="Q698" s="4" t="s">
        <v>240</v>
      </c>
      <c r="R698" s="6">
        <v>340.19900000000001</v>
      </c>
      <c r="S698" s="6">
        <v>370</v>
      </c>
      <c r="T698" s="6">
        <v>-29.800999999999998</v>
      </c>
      <c r="U698" s="7">
        <v>216.916847260456</v>
      </c>
      <c r="V698" s="7">
        <v>235.91848737465</v>
      </c>
      <c r="W698" s="7">
        <v>-19.001640114194402</v>
      </c>
    </row>
    <row r="699" spans="1:23">
      <c r="A699" s="8" t="s">
        <v>242</v>
      </c>
      <c r="B699" s="4">
        <v>502</v>
      </c>
      <c r="C699" s="4" t="s">
        <v>26</v>
      </c>
      <c r="D699" s="4" t="s">
        <v>219</v>
      </c>
      <c r="E699" s="4" t="s">
        <v>238</v>
      </c>
      <c r="F699" s="5">
        <v>997</v>
      </c>
      <c r="G699" s="4" t="s">
        <v>197</v>
      </c>
      <c r="H699" s="4" t="s">
        <v>319</v>
      </c>
      <c r="I699" s="4" t="s">
        <v>304</v>
      </c>
      <c r="J699" s="4" t="s">
        <v>220</v>
      </c>
      <c r="K699" s="4" t="s">
        <v>239</v>
      </c>
      <c r="L699" s="4" t="s">
        <v>1</v>
      </c>
      <c r="M699" s="4">
        <v>944</v>
      </c>
      <c r="N699" s="4" t="s">
        <v>3</v>
      </c>
      <c r="O699" s="4" t="s">
        <v>326</v>
      </c>
      <c r="P699" s="4" t="s">
        <v>213</v>
      </c>
      <c r="Q699" s="4" t="s">
        <v>240</v>
      </c>
      <c r="R699" s="6">
        <v>46.83</v>
      </c>
      <c r="S699" s="6">
        <v>64</v>
      </c>
      <c r="T699" s="6">
        <v>-17.170000000000002</v>
      </c>
      <c r="U699" s="7">
        <v>29.859629091229401</v>
      </c>
      <c r="V699" s="7">
        <v>40.807522140480003</v>
      </c>
      <c r="W699" s="7">
        <v>-10.9478930492507</v>
      </c>
    </row>
    <row r="700" spans="1:23">
      <c r="A700" s="8" t="s">
        <v>242</v>
      </c>
      <c r="B700" s="4">
        <v>34</v>
      </c>
      <c r="C700" s="4" t="s">
        <v>51</v>
      </c>
      <c r="D700" s="4" t="s">
        <v>222</v>
      </c>
      <c r="E700" s="4" t="s">
        <v>238</v>
      </c>
      <c r="F700" s="5">
        <v>1462</v>
      </c>
      <c r="G700" s="4" t="s">
        <v>198</v>
      </c>
      <c r="H700" s="4" t="s">
        <v>320</v>
      </c>
      <c r="I700" s="4" t="s">
        <v>305</v>
      </c>
      <c r="J700" s="4" t="s">
        <v>220</v>
      </c>
      <c r="K700" s="4" t="s">
        <v>238</v>
      </c>
      <c r="L700" s="4" t="s">
        <v>39</v>
      </c>
      <c r="M700" s="4">
        <v>944</v>
      </c>
      <c r="N700" s="4" t="s">
        <v>3</v>
      </c>
      <c r="O700" s="4" t="s">
        <v>326</v>
      </c>
      <c r="P700" s="4" t="s">
        <v>213</v>
      </c>
      <c r="Q700" s="4" t="s">
        <v>240</v>
      </c>
      <c r="R700" s="6">
        <v>82</v>
      </c>
      <c r="S700" s="6">
        <v>82</v>
      </c>
      <c r="T700" s="6">
        <v>0</v>
      </c>
      <c r="U700" s="7">
        <v>99.8251923633388</v>
      </c>
      <c r="V700" s="7">
        <v>99.8251923633388</v>
      </c>
      <c r="W700" s="7">
        <v>0</v>
      </c>
    </row>
    <row r="701" spans="1:23">
      <c r="A701" s="8" t="s">
        <v>242</v>
      </c>
      <c r="B701" s="4">
        <v>797</v>
      </c>
      <c r="C701" s="4" t="s">
        <v>92</v>
      </c>
      <c r="D701" s="4" t="s">
        <v>222</v>
      </c>
      <c r="E701" s="4" t="s">
        <v>238</v>
      </c>
      <c r="F701" s="5">
        <v>1462</v>
      </c>
      <c r="G701" s="4" t="s">
        <v>198</v>
      </c>
      <c r="H701" s="4" t="s">
        <v>320</v>
      </c>
      <c r="I701" s="4" t="s">
        <v>305</v>
      </c>
      <c r="J701" s="4" t="s">
        <v>220</v>
      </c>
      <c r="K701" s="4" t="s">
        <v>238</v>
      </c>
      <c r="L701" s="4" t="s">
        <v>39</v>
      </c>
      <c r="M701" s="4">
        <v>944</v>
      </c>
      <c r="N701" s="4" t="s">
        <v>3</v>
      </c>
      <c r="O701" s="4" t="s">
        <v>326</v>
      </c>
      <c r="P701" s="4" t="s">
        <v>213</v>
      </c>
      <c r="Q701" s="4" t="s">
        <v>240</v>
      </c>
      <c r="R701" s="6">
        <v>10</v>
      </c>
      <c r="S701" s="6">
        <v>10</v>
      </c>
      <c r="T701" s="6">
        <v>0</v>
      </c>
      <c r="U701" s="7">
        <v>12.173803946748601</v>
      </c>
      <c r="V701" s="7">
        <v>12.173803946748601</v>
      </c>
      <c r="W701" s="7">
        <v>0</v>
      </c>
    </row>
    <row r="702" spans="1:23">
      <c r="A702" s="8" t="s">
        <v>242</v>
      </c>
      <c r="B702" s="4">
        <v>61</v>
      </c>
      <c r="C702" s="4" t="s">
        <v>14</v>
      </c>
      <c r="D702" s="4" t="s">
        <v>219</v>
      </c>
      <c r="E702" s="4" t="s">
        <v>238</v>
      </c>
      <c r="F702" s="5">
        <v>16155</v>
      </c>
      <c r="G702" s="4" t="s">
        <v>199</v>
      </c>
      <c r="H702" s="4" t="s">
        <v>237</v>
      </c>
      <c r="I702" s="4" t="s">
        <v>236</v>
      </c>
      <c r="J702" s="4" t="s">
        <v>220</v>
      </c>
      <c r="K702" s="4" t="s">
        <v>238</v>
      </c>
      <c r="L702" s="4" t="s">
        <v>1</v>
      </c>
      <c r="M702" s="4">
        <v>944</v>
      </c>
      <c r="N702" s="4" t="s">
        <v>3</v>
      </c>
      <c r="O702" s="4" t="s">
        <v>326</v>
      </c>
      <c r="P702" s="4" t="s">
        <v>213</v>
      </c>
      <c r="Q702" s="4" t="s">
        <v>240</v>
      </c>
      <c r="R702" s="6">
        <v>63</v>
      </c>
      <c r="S702" s="6">
        <v>63</v>
      </c>
      <c r="T702" s="6">
        <v>0</v>
      </c>
      <c r="U702" s="7">
        <v>18.900775472039999</v>
      </c>
      <c r="V702" s="7">
        <v>18.900775472039999</v>
      </c>
      <c r="W702" s="7">
        <v>0</v>
      </c>
    </row>
    <row r="703" spans="1:23">
      <c r="A703" s="8" t="s">
        <v>242</v>
      </c>
      <c r="B703" s="4">
        <v>2</v>
      </c>
      <c r="C703" s="4" t="s">
        <v>2</v>
      </c>
      <c r="D703" s="4" t="s">
        <v>219</v>
      </c>
      <c r="E703" s="4" t="s">
        <v>238</v>
      </c>
      <c r="F703" s="5">
        <v>20042</v>
      </c>
      <c r="G703" s="4" t="s">
        <v>200</v>
      </c>
      <c r="H703" s="4" t="s">
        <v>234</v>
      </c>
      <c r="I703" s="4" t="s">
        <v>217</v>
      </c>
      <c r="J703" s="4" t="s">
        <v>220</v>
      </c>
      <c r="K703" s="4" t="s">
        <v>238</v>
      </c>
      <c r="L703" s="4" t="s">
        <v>1</v>
      </c>
      <c r="M703" s="4">
        <v>1068</v>
      </c>
      <c r="N703" s="4" t="s">
        <v>117</v>
      </c>
      <c r="O703" s="4" t="s">
        <v>400</v>
      </c>
      <c r="P703" s="4" t="s">
        <v>214</v>
      </c>
      <c r="Q703" s="4" t="s">
        <v>241</v>
      </c>
      <c r="R703" s="6">
        <v>3.0000000000000001E-3</v>
      </c>
      <c r="S703" s="6">
        <v>2.8E-3</v>
      </c>
      <c r="T703" s="6">
        <v>2.0000000000000001E-4</v>
      </c>
      <c r="U703" s="7">
        <v>2.1977644875000001E-2</v>
      </c>
      <c r="V703" s="7">
        <v>2.0512468549999999E-2</v>
      </c>
      <c r="W703" s="7">
        <v>1.4651763249999999E-3</v>
      </c>
    </row>
    <row r="704" spans="1:23">
      <c r="A704" s="8" t="s">
        <v>242</v>
      </c>
      <c r="B704" s="4">
        <v>2</v>
      </c>
      <c r="C704" s="4" t="s">
        <v>2</v>
      </c>
      <c r="D704" s="4" t="s">
        <v>219</v>
      </c>
      <c r="E704" s="4" t="s">
        <v>238</v>
      </c>
      <c r="F704" s="5">
        <v>20042</v>
      </c>
      <c r="G704" s="4" t="s">
        <v>200</v>
      </c>
      <c r="H704" s="4" t="s">
        <v>234</v>
      </c>
      <c r="I704" s="4" t="s">
        <v>217</v>
      </c>
      <c r="J704" s="4" t="s">
        <v>220</v>
      </c>
      <c r="K704" s="4" t="s">
        <v>238</v>
      </c>
      <c r="L704" s="4" t="s">
        <v>1</v>
      </c>
      <c r="M704" s="4">
        <v>1484</v>
      </c>
      <c r="N704" s="4" t="s">
        <v>150</v>
      </c>
      <c r="O704" s="4" t="s">
        <v>431</v>
      </c>
      <c r="P704" s="4" t="s">
        <v>214</v>
      </c>
      <c r="Q704" s="4" t="s">
        <v>241</v>
      </c>
      <c r="R704" s="6">
        <v>0.53400000000000003</v>
      </c>
      <c r="S704" s="6">
        <v>0.53439999999999999</v>
      </c>
      <c r="T704" s="6">
        <v>-3.99999999999956E-4</v>
      </c>
      <c r="U704" s="7">
        <v>3.91202078775</v>
      </c>
      <c r="V704" s="7">
        <v>3.9149511403999999</v>
      </c>
      <c r="W704" s="7">
        <v>-2.9303526499996802E-3</v>
      </c>
    </row>
    <row r="705" spans="1:23">
      <c r="A705" s="8" t="s">
        <v>242</v>
      </c>
      <c r="B705" s="4">
        <v>2</v>
      </c>
      <c r="C705" s="4" t="s">
        <v>2</v>
      </c>
      <c r="D705" s="4" t="s">
        <v>219</v>
      </c>
      <c r="E705" s="4" t="s">
        <v>238</v>
      </c>
      <c r="F705" s="5">
        <v>20042</v>
      </c>
      <c r="G705" s="4" t="s">
        <v>200</v>
      </c>
      <c r="H705" s="4" t="s">
        <v>234</v>
      </c>
      <c r="I705" s="4" t="s">
        <v>217</v>
      </c>
      <c r="J705" s="4" t="s">
        <v>220</v>
      </c>
      <c r="K705" s="4" t="s">
        <v>238</v>
      </c>
      <c r="L705" s="4" t="s">
        <v>1</v>
      </c>
      <c r="M705" s="4">
        <v>1741</v>
      </c>
      <c r="N705" s="4" t="s">
        <v>151</v>
      </c>
      <c r="O705" s="4" t="s">
        <v>432</v>
      </c>
      <c r="P705" s="4" t="s">
        <v>214</v>
      </c>
      <c r="Q705" s="4" t="s">
        <v>241</v>
      </c>
      <c r="R705" s="6">
        <v>0.53</v>
      </c>
      <c r="S705" s="6">
        <v>0.53</v>
      </c>
      <c r="T705" s="6">
        <v>0</v>
      </c>
      <c r="U705" s="7">
        <v>3.8827172612499998</v>
      </c>
      <c r="V705" s="7">
        <v>3.8827172612499998</v>
      </c>
      <c r="W705" s="7">
        <v>0</v>
      </c>
    </row>
    <row r="706" spans="1:23">
      <c r="A706" s="8" t="s">
        <v>242</v>
      </c>
      <c r="B706" s="4">
        <v>2</v>
      </c>
      <c r="C706" s="4" t="s">
        <v>2</v>
      </c>
      <c r="D706" s="4" t="s">
        <v>219</v>
      </c>
      <c r="E706" s="4" t="s">
        <v>238</v>
      </c>
      <c r="F706" s="5">
        <v>20042</v>
      </c>
      <c r="G706" s="4" t="s">
        <v>200</v>
      </c>
      <c r="H706" s="4" t="s">
        <v>234</v>
      </c>
      <c r="I706" s="4" t="s">
        <v>217</v>
      </c>
      <c r="J706" s="4" t="s">
        <v>220</v>
      </c>
      <c r="K706" s="4" t="s">
        <v>238</v>
      </c>
      <c r="L706" s="4" t="s">
        <v>1</v>
      </c>
      <c r="M706" s="4">
        <v>11328</v>
      </c>
      <c r="N706" s="4" t="s">
        <v>152</v>
      </c>
      <c r="O706" s="4" t="s">
        <v>433</v>
      </c>
      <c r="P706" s="4" t="s">
        <v>214</v>
      </c>
      <c r="Q706" s="4" t="s">
        <v>241</v>
      </c>
      <c r="R706" s="6">
        <v>12.041</v>
      </c>
      <c r="S706" s="6">
        <v>1.3632</v>
      </c>
      <c r="T706" s="6">
        <v>10.6778</v>
      </c>
      <c r="U706" s="7">
        <v>88.210940646625005</v>
      </c>
      <c r="V706" s="7">
        <v>9.9866418312</v>
      </c>
      <c r="W706" s="7">
        <v>78.224298815425001</v>
      </c>
    </row>
    <row r="707" spans="1:23">
      <c r="A707" s="8" t="s">
        <v>242</v>
      </c>
      <c r="B707" s="4">
        <v>2</v>
      </c>
      <c r="C707" s="4" t="s">
        <v>2</v>
      </c>
      <c r="D707" s="4" t="s">
        <v>219</v>
      </c>
      <c r="E707" s="4" t="s">
        <v>238</v>
      </c>
      <c r="F707" s="5">
        <v>20042</v>
      </c>
      <c r="G707" s="4" t="s">
        <v>200</v>
      </c>
      <c r="H707" s="4" t="s">
        <v>234</v>
      </c>
      <c r="I707" s="4" t="s">
        <v>217</v>
      </c>
      <c r="J707" s="4" t="s">
        <v>220</v>
      </c>
      <c r="K707" s="4" t="s">
        <v>238</v>
      </c>
      <c r="L707" s="4" t="s">
        <v>1</v>
      </c>
      <c r="M707" s="4">
        <v>20135</v>
      </c>
      <c r="N707" s="4" t="s">
        <v>118</v>
      </c>
      <c r="O707" s="4" t="s">
        <v>401</v>
      </c>
      <c r="P707" s="4" t="s">
        <v>214</v>
      </c>
      <c r="Q707" s="4" t="s">
        <v>241</v>
      </c>
      <c r="R707" s="6">
        <v>0.14099999999999999</v>
      </c>
      <c r="S707" s="6">
        <v>0.14080000000000001</v>
      </c>
      <c r="T707" s="6">
        <v>1.99999999999978E-4</v>
      </c>
      <c r="U707" s="7">
        <v>1.0329493091249999</v>
      </c>
      <c r="V707" s="7">
        <v>1.0314841328</v>
      </c>
      <c r="W707" s="7">
        <v>1.4651763249998401E-3</v>
      </c>
    </row>
    <row r="708" spans="1:23">
      <c r="A708" s="8" t="s">
        <v>242</v>
      </c>
      <c r="B708" s="4">
        <v>2</v>
      </c>
      <c r="C708" s="4" t="s">
        <v>2</v>
      </c>
      <c r="D708" s="4" t="s">
        <v>219</v>
      </c>
      <c r="E708" s="4" t="s">
        <v>238</v>
      </c>
      <c r="F708" s="5">
        <v>20042</v>
      </c>
      <c r="G708" s="4" t="s">
        <v>200</v>
      </c>
      <c r="H708" s="4" t="s">
        <v>234</v>
      </c>
      <c r="I708" s="4" t="s">
        <v>217</v>
      </c>
      <c r="J708" s="4" t="s">
        <v>220</v>
      </c>
      <c r="K708" s="4" t="s">
        <v>238</v>
      </c>
      <c r="L708" s="4" t="s">
        <v>1</v>
      </c>
      <c r="M708" s="4">
        <v>30325</v>
      </c>
      <c r="N708" s="4" t="s">
        <v>119</v>
      </c>
      <c r="O708" s="4" t="s">
        <v>402</v>
      </c>
      <c r="P708" s="4" t="s">
        <v>214</v>
      </c>
      <c r="Q708" s="4" t="s">
        <v>241</v>
      </c>
      <c r="R708" s="6">
        <v>0.307</v>
      </c>
      <c r="S708" s="6">
        <v>0.30730000000000002</v>
      </c>
      <c r="T708" s="6">
        <v>-3.0000000000002198E-4</v>
      </c>
      <c r="U708" s="7">
        <v>2.2490456588750001</v>
      </c>
      <c r="V708" s="7">
        <v>2.2512434233624998</v>
      </c>
      <c r="W708" s="7">
        <v>-2.1977644875001601E-3</v>
      </c>
    </row>
    <row r="709" spans="1:23">
      <c r="A709" s="8" t="s">
        <v>242</v>
      </c>
      <c r="B709" s="4">
        <v>16</v>
      </c>
      <c r="C709" s="4" t="s">
        <v>4</v>
      </c>
      <c r="D709" s="4" t="s">
        <v>219</v>
      </c>
      <c r="E709" s="4" t="s">
        <v>239</v>
      </c>
      <c r="F709" s="5">
        <v>20042</v>
      </c>
      <c r="G709" s="4" t="s">
        <v>200</v>
      </c>
      <c r="H709" s="4" t="s">
        <v>234</v>
      </c>
      <c r="I709" s="4" t="s">
        <v>217</v>
      </c>
      <c r="J709" s="4" t="s">
        <v>220</v>
      </c>
      <c r="K709" s="4" t="s">
        <v>238</v>
      </c>
      <c r="L709" s="4" t="s">
        <v>1</v>
      </c>
      <c r="M709" s="4">
        <v>528</v>
      </c>
      <c r="N709" s="4" t="s">
        <v>94</v>
      </c>
      <c r="O709" s="4" t="s">
        <v>377</v>
      </c>
      <c r="P709" s="4" t="s">
        <v>214</v>
      </c>
      <c r="Q709" s="4" t="s">
        <v>241</v>
      </c>
      <c r="R709" s="6">
        <v>0.64100000000000001</v>
      </c>
      <c r="S709" s="6">
        <v>7.9399999999999998E-2</v>
      </c>
      <c r="T709" s="6">
        <v>0.56159999999999999</v>
      </c>
      <c r="U709" s="7">
        <v>4.6958901216250002</v>
      </c>
      <c r="V709" s="7">
        <v>0.58167500102500003</v>
      </c>
      <c r="W709" s="7">
        <v>4.1142151205999999</v>
      </c>
    </row>
    <row r="710" spans="1:23">
      <c r="A710" s="8" t="s">
        <v>242</v>
      </c>
      <c r="B710" s="4">
        <v>16</v>
      </c>
      <c r="C710" s="4" t="s">
        <v>4</v>
      </c>
      <c r="D710" s="4" t="s">
        <v>219</v>
      </c>
      <c r="E710" s="4" t="s">
        <v>239</v>
      </c>
      <c r="F710" s="5">
        <v>20042</v>
      </c>
      <c r="G710" s="4" t="s">
        <v>200</v>
      </c>
      <c r="H710" s="4" t="s">
        <v>234</v>
      </c>
      <c r="I710" s="4" t="s">
        <v>217</v>
      </c>
      <c r="J710" s="4" t="s">
        <v>220</v>
      </c>
      <c r="K710" s="4" t="s">
        <v>238</v>
      </c>
      <c r="L710" s="4" t="s">
        <v>1</v>
      </c>
      <c r="M710" s="4">
        <v>572</v>
      </c>
      <c r="N710" s="4" t="s">
        <v>40</v>
      </c>
      <c r="O710" s="4" t="s">
        <v>334</v>
      </c>
      <c r="P710" s="4" t="s">
        <v>214</v>
      </c>
      <c r="Q710" s="4" t="s">
        <v>241</v>
      </c>
      <c r="R710" s="6">
        <v>2.2250000000000001</v>
      </c>
      <c r="S710" s="6">
        <v>0.27600000000000002</v>
      </c>
      <c r="T710" s="6">
        <v>1.9490000000000001</v>
      </c>
      <c r="U710" s="7">
        <v>16.300086615624998</v>
      </c>
      <c r="V710" s="7">
        <v>2.0219433284999999</v>
      </c>
      <c r="W710" s="7">
        <v>14.278143287124999</v>
      </c>
    </row>
    <row r="711" spans="1:23">
      <c r="A711" s="8" t="s">
        <v>242</v>
      </c>
      <c r="B711" s="4">
        <v>16</v>
      </c>
      <c r="C711" s="4" t="s">
        <v>4</v>
      </c>
      <c r="D711" s="4" t="s">
        <v>219</v>
      </c>
      <c r="E711" s="4" t="s">
        <v>239</v>
      </c>
      <c r="F711" s="5">
        <v>20042</v>
      </c>
      <c r="G711" s="4" t="s">
        <v>200</v>
      </c>
      <c r="H711" s="4" t="s">
        <v>234</v>
      </c>
      <c r="I711" s="4" t="s">
        <v>217</v>
      </c>
      <c r="J711" s="4" t="s">
        <v>220</v>
      </c>
      <c r="K711" s="4" t="s">
        <v>238</v>
      </c>
      <c r="L711" s="4" t="s">
        <v>1</v>
      </c>
      <c r="M711" s="4">
        <v>613</v>
      </c>
      <c r="N711" s="4" t="s">
        <v>41</v>
      </c>
      <c r="O711" s="4" t="s">
        <v>335</v>
      </c>
      <c r="P711" s="4" t="s">
        <v>214</v>
      </c>
      <c r="Q711" s="4" t="s">
        <v>241</v>
      </c>
      <c r="R711" s="6">
        <v>1.1950000000000001</v>
      </c>
      <c r="S711" s="6">
        <v>0.1482</v>
      </c>
      <c r="T711" s="6">
        <v>1.0468</v>
      </c>
      <c r="U711" s="7">
        <v>8.7544285418750007</v>
      </c>
      <c r="V711" s="7">
        <v>1.085695656825</v>
      </c>
      <c r="W711" s="7">
        <v>7.6687328850499998</v>
      </c>
    </row>
    <row r="712" spans="1:23">
      <c r="A712" s="8" t="s">
        <v>242</v>
      </c>
      <c r="B712" s="4">
        <v>16</v>
      </c>
      <c r="C712" s="4" t="s">
        <v>4</v>
      </c>
      <c r="D712" s="4" t="s">
        <v>219</v>
      </c>
      <c r="E712" s="4" t="s">
        <v>239</v>
      </c>
      <c r="F712" s="5">
        <v>20042</v>
      </c>
      <c r="G712" s="4" t="s">
        <v>200</v>
      </c>
      <c r="H712" s="4" t="s">
        <v>234</v>
      </c>
      <c r="I712" s="4" t="s">
        <v>217</v>
      </c>
      <c r="J712" s="4" t="s">
        <v>220</v>
      </c>
      <c r="K712" s="4" t="s">
        <v>238</v>
      </c>
      <c r="L712" s="4" t="s">
        <v>1</v>
      </c>
      <c r="M712" s="4">
        <v>619</v>
      </c>
      <c r="N712" s="4" t="s">
        <v>95</v>
      </c>
      <c r="O712" s="4" t="s">
        <v>378</v>
      </c>
      <c r="P712" s="4" t="s">
        <v>214</v>
      </c>
      <c r="Q712" s="4" t="s">
        <v>241</v>
      </c>
      <c r="R712" s="6">
        <v>0.28899999999999998</v>
      </c>
      <c r="S712" s="6">
        <v>3.5799999999999998E-2</v>
      </c>
      <c r="T712" s="6">
        <v>0.25319999999999998</v>
      </c>
      <c r="U712" s="7">
        <v>2.1171797896250002</v>
      </c>
      <c r="V712" s="7">
        <v>0.262266562175</v>
      </c>
      <c r="W712" s="7">
        <v>1.85491322745</v>
      </c>
    </row>
    <row r="713" spans="1:23">
      <c r="A713" s="8" t="s">
        <v>242</v>
      </c>
      <c r="B713" s="4">
        <v>16</v>
      </c>
      <c r="C713" s="4" t="s">
        <v>4</v>
      </c>
      <c r="D713" s="4" t="s">
        <v>219</v>
      </c>
      <c r="E713" s="4" t="s">
        <v>239</v>
      </c>
      <c r="F713" s="5">
        <v>20042</v>
      </c>
      <c r="G713" s="4" t="s">
        <v>200</v>
      </c>
      <c r="H713" s="4" t="s">
        <v>234</v>
      </c>
      <c r="I713" s="4" t="s">
        <v>217</v>
      </c>
      <c r="J713" s="4" t="s">
        <v>220</v>
      </c>
      <c r="K713" s="4" t="s">
        <v>238</v>
      </c>
      <c r="L713" s="4" t="s">
        <v>1</v>
      </c>
      <c r="M713" s="4">
        <v>1015</v>
      </c>
      <c r="N713" s="4" t="s">
        <v>96</v>
      </c>
      <c r="O713" s="4" t="s">
        <v>379</v>
      </c>
      <c r="P713" s="4" t="s">
        <v>214</v>
      </c>
      <c r="Q713" s="4" t="s">
        <v>241</v>
      </c>
      <c r="R713" s="6">
        <v>0.67700000000000005</v>
      </c>
      <c r="S713" s="6">
        <v>8.3900000000000002E-2</v>
      </c>
      <c r="T713" s="6">
        <v>0.59309999999999996</v>
      </c>
      <c r="U713" s="7">
        <v>4.9596218601249999</v>
      </c>
      <c r="V713" s="7">
        <v>0.6146414683375</v>
      </c>
      <c r="W713" s="7">
        <v>4.3449803917874998</v>
      </c>
    </row>
    <row r="714" spans="1:23">
      <c r="A714" s="8" t="s">
        <v>242</v>
      </c>
      <c r="B714" s="4">
        <v>16</v>
      </c>
      <c r="C714" s="4" t="s">
        <v>4</v>
      </c>
      <c r="D714" s="4" t="s">
        <v>219</v>
      </c>
      <c r="E714" s="4" t="s">
        <v>239</v>
      </c>
      <c r="F714" s="5">
        <v>20042</v>
      </c>
      <c r="G714" s="4" t="s">
        <v>200</v>
      </c>
      <c r="H714" s="4" t="s">
        <v>234</v>
      </c>
      <c r="I714" s="4" t="s">
        <v>217</v>
      </c>
      <c r="J714" s="4" t="s">
        <v>220</v>
      </c>
      <c r="K714" s="4" t="s">
        <v>238</v>
      </c>
      <c r="L714" s="4" t="s">
        <v>1</v>
      </c>
      <c r="M714" s="4">
        <v>8804</v>
      </c>
      <c r="N714" s="4" t="s">
        <v>43</v>
      </c>
      <c r="O714" s="4" t="s">
        <v>337</v>
      </c>
      <c r="P714" s="4" t="s">
        <v>214</v>
      </c>
      <c r="Q714" s="4" t="s">
        <v>241</v>
      </c>
      <c r="R714" s="6">
        <v>3.1760000000000002</v>
      </c>
      <c r="S714" s="6">
        <v>0.39389999999999997</v>
      </c>
      <c r="T714" s="6">
        <v>2.7820999999999998</v>
      </c>
      <c r="U714" s="7">
        <v>23.267000040999999</v>
      </c>
      <c r="V714" s="7">
        <v>2.8856647720874999</v>
      </c>
      <c r="W714" s="7">
        <v>20.381335268912501</v>
      </c>
    </row>
    <row r="715" spans="1:23">
      <c r="A715" s="8" t="s">
        <v>242</v>
      </c>
      <c r="B715" s="4">
        <v>16</v>
      </c>
      <c r="C715" s="4" t="s">
        <v>4</v>
      </c>
      <c r="D715" s="4" t="s">
        <v>219</v>
      </c>
      <c r="E715" s="4" t="s">
        <v>239</v>
      </c>
      <c r="F715" s="5">
        <v>20042</v>
      </c>
      <c r="G715" s="4" t="s">
        <v>200</v>
      </c>
      <c r="H715" s="4" t="s">
        <v>234</v>
      </c>
      <c r="I715" s="4" t="s">
        <v>217</v>
      </c>
      <c r="J715" s="4" t="s">
        <v>220</v>
      </c>
      <c r="K715" s="4" t="s">
        <v>238</v>
      </c>
      <c r="L715" s="4" t="s">
        <v>1</v>
      </c>
      <c r="M715" s="4">
        <v>8991</v>
      </c>
      <c r="N715" s="4" t="s">
        <v>97</v>
      </c>
      <c r="O715" s="4" t="s">
        <v>380</v>
      </c>
      <c r="P715" s="4" t="s">
        <v>214</v>
      </c>
      <c r="Q715" s="4" t="s">
        <v>241</v>
      </c>
      <c r="R715" s="6">
        <v>0.63100000000000001</v>
      </c>
      <c r="S715" s="6">
        <v>7.8200000000000006E-2</v>
      </c>
      <c r="T715" s="6">
        <v>0.55279999999999996</v>
      </c>
      <c r="U715" s="7">
        <v>4.6226313053750001</v>
      </c>
      <c r="V715" s="7">
        <v>0.57288394307500001</v>
      </c>
      <c r="W715" s="7">
        <v>4.0497473622999998</v>
      </c>
    </row>
    <row r="716" spans="1:23">
      <c r="A716" s="8" t="s">
        <v>242</v>
      </c>
      <c r="B716" s="4">
        <v>16</v>
      </c>
      <c r="C716" s="4" t="s">
        <v>4</v>
      </c>
      <c r="D716" s="4" t="s">
        <v>219</v>
      </c>
      <c r="E716" s="4" t="s">
        <v>239</v>
      </c>
      <c r="F716" s="5">
        <v>20042</v>
      </c>
      <c r="G716" s="4" t="s">
        <v>200</v>
      </c>
      <c r="H716" s="4" t="s">
        <v>234</v>
      </c>
      <c r="I716" s="4" t="s">
        <v>217</v>
      </c>
      <c r="J716" s="4" t="s">
        <v>220</v>
      </c>
      <c r="K716" s="4" t="s">
        <v>238</v>
      </c>
      <c r="L716" s="4" t="s">
        <v>1</v>
      </c>
      <c r="M716" s="4">
        <v>20327</v>
      </c>
      <c r="N716" s="4" t="s">
        <v>44</v>
      </c>
      <c r="O716" s="4" t="s">
        <v>338</v>
      </c>
      <c r="P716" s="4" t="s">
        <v>214</v>
      </c>
      <c r="Q716" s="4" t="s">
        <v>241</v>
      </c>
      <c r="R716" s="6">
        <v>3.2229999999999999</v>
      </c>
      <c r="S716" s="6">
        <v>0.39979999999999999</v>
      </c>
      <c r="T716" s="6">
        <v>2.8231999999999999</v>
      </c>
      <c r="U716" s="7">
        <v>23.611316477374999</v>
      </c>
      <c r="V716" s="7">
        <v>2.9288874736750001</v>
      </c>
      <c r="W716" s="7">
        <v>20.682429003700001</v>
      </c>
    </row>
    <row r="717" spans="1:23">
      <c r="A717" s="8" t="s">
        <v>242</v>
      </c>
      <c r="B717" s="4">
        <v>16</v>
      </c>
      <c r="C717" s="4" t="s">
        <v>4</v>
      </c>
      <c r="D717" s="4" t="s">
        <v>219</v>
      </c>
      <c r="E717" s="4" t="s">
        <v>239</v>
      </c>
      <c r="F717" s="5">
        <v>20042</v>
      </c>
      <c r="G717" s="4" t="s">
        <v>200</v>
      </c>
      <c r="H717" s="4" t="s">
        <v>234</v>
      </c>
      <c r="I717" s="4" t="s">
        <v>217</v>
      </c>
      <c r="J717" s="4" t="s">
        <v>220</v>
      </c>
      <c r="K717" s="4" t="s">
        <v>238</v>
      </c>
      <c r="L717" s="4" t="s">
        <v>1</v>
      </c>
      <c r="M717" s="4">
        <v>30356</v>
      </c>
      <c r="N717" s="4" t="s">
        <v>98</v>
      </c>
      <c r="O717" s="4" t="s">
        <v>381</v>
      </c>
      <c r="P717" s="4" t="s">
        <v>214</v>
      </c>
      <c r="Q717" s="4" t="s">
        <v>241</v>
      </c>
      <c r="R717" s="6">
        <v>0.45100000000000001</v>
      </c>
      <c r="S717" s="6">
        <v>5.5800000000000002E-2</v>
      </c>
      <c r="T717" s="6">
        <v>0.3952</v>
      </c>
      <c r="U717" s="7">
        <v>3.303972612875</v>
      </c>
      <c r="V717" s="7">
        <v>0.40878419467499999</v>
      </c>
      <c r="W717" s="7">
        <v>2.8951884182000001</v>
      </c>
    </row>
    <row r="718" spans="1:23">
      <c r="A718" s="8" t="s">
        <v>242</v>
      </c>
      <c r="B718" s="4">
        <v>16</v>
      </c>
      <c r="C718" s="4" t="s">
        <v>4</v>
      </c>
      <c r="D718" s="4" t="s">
        <v>219</v>
      </c>
      <c r="E718" s="4" t="s">
        <v>239</v>
      </c>
      <c r="F718" s="5">
        <v>20042</v>
      </c>
      <c r="G718" s="4" t="s">
        <v>200</v>
      </c>
      <c r="H718" s="4" t="s">
        <v>234</v>
      </c>
      <c r="I718" s="4" t="s">
        <v>217</v>
      </c>
      <c r="J718" s="4" t="s">
        <v>220</v>
      </c>
      <c r="K718" s="4" t="s">
        <v>238</v>
      </c>
      <c r="L718" s="4" t="s">
        <v>1</v>
      </c>
      <c r="M718" s="4">
        <v>30633</v>
      </c>
      <c r="N718" s="4" t="s">
        <v>45</v>
      </c>
      <c r="O718" s="4" t="s">
        <v>339</v>
      </c>
      <c r="P718" s="4" t="s">
        <v>214</v>
      </c>
      <c r="Q718" s="4" t="s">
        <v>241</v>
      </c>
      <c r="R718" s="6">
        <v>5.0999999999999997E-2</v>
      </c>
      <c r="S718" s="6">
        <v>6.3E-3</v>
      </c>
      <c r="T718" s="6">
        <v>4.4699999999999997E-2</v>
      </c>
      <c r="U718" s="7">
        <v>0.37361996287499999</v>
      </c>
      <c r="V718" s="7">
        <v>4.6153054237499998E-2</v>
      </c>
      <c r="W718" s="7">
        <v>0.3274669086375</v>
      </c>
    </row>
    <row r="719" spans="1:23">
      <c r="A719" s="8" t="s">
        <v>242</v>
      </c>
      <c r="B719" s="4">
        <v>16</v>
      </c>
      <c r="C719" s="4" t="s">
        <v>4</v>
      </c>
      <c r="D719" s="4" t="s">
        <v>219</v>
      </c>
      <c r="E719" s="4" t="s">
        <v>239</v>
      </c>
      <c r="F719" s="5">
        <v>20042</v>
      </c>
      <c r="G719" s="4" t="s">
        <v>200</v>
      </c>
      <c r="H719" s="4" t="s">
        <v>234</v>
      </c>
      <c r="I719" s="4" t="s">
        <v>217</v>
      </c>
      <c r="J719" s="4" t="s">
        <v>220</v>
      </c>
      <c r="K719" s="4" t="s">
        <v>238</v>
      </c>
      <c r="L719" s="4" t="s">
        <v>1</v>
      </c>
      <c r="M719" s="4">
        <v>39498</v>
      </c>
      <c r="N719" s="4" t="s">
        <v>95</v>
      </c>
      <c r="O719" s="4" t="s">
        <v>382</v>
      </c>
      <c r="P719" s="4" t="s">
        <v>214</v>
      </c>
      <c r="Q719" s="4" t="s">
        <v>241</v>
      </c>
      <c r="R719" s="6">
        <v>0.19500000000000001</v>
      </c>
      <c r="S719" s="6">
        <v>2.4199999999999999E-2</v>
      </c>
      <c r="T719" s="6">
        <v>0.17080000000000001</v>
      </c>
      <c r="U719" s="7">
        <v>1.428546916875</v>
      </c>
      <c r="V719" s="7">
        <v>0.17728633532499999</v>
      </c>
      <c r="W719" s="7">
        <v>1.25126058155</v>
      </c>
    </row>
    <row r="720" spans="1:23">
      <c r="A720" s="8" t="s">
        <v>242</v>
      </c>
      <c r="B720" s="4">
        <v>16</v>
      </c>
      <c r="C720" s="4" t="s">
        <v>4</v>
      </c>
      <c r="D720" s="4" t="s">
        <v>219</v>
      </c>
      <c r="E720" s="4" t="s">
        <v>239</v>
      </c>
      <c r="F720" s="5">
        <v>20042</v>
      </c>
      <c r="G720" s="4" t="s">
        <v>200</v>
      </c>
      <c r="H720" s="4" t="s">
        <v>234</v>
      </c>
      <c r="I720" s="4" t="s">
        <v>217</v>
      </c>
      <c r="J720" s="4" t="s">
        <v>220</v>
      </c>
      <c r="K720" s="4" t="s">
        <v>238</v>
      </c>
      <c r="L720" s="4" t="s">
        <v>1</v>
      </c>
      <c r="M720" s="4">
        <v>89220</v>
      </c>
      <c r="N720" s="4" t="s">
        <v>46</v>
      </c>
      <c r="O720" s="4" t="s">
        <v>340</v>
      </c>
      <c r="P720" s="4" t="s">
        <v>214</v>
      </c>
      <c r="Q720" s="4" t="s">
        <v>241</v>
      </c>
      <c r="R720" s="6">
        <v>2.5659999999999998</v>
      </c>
      <c r="S720" s="6">
        <v>0.31830000000000003</v>
      </c>
      <c r="T720" s="6">
        <v>2.2477</v>
      </c>
      <c r="U720" s="7">
        <v>18.798212249750001</v>
      </c>
      <c r="V720" s="7">
        <v>2.3318281212374998</v>
      </c>
      <c r="W720" s="7">
        <v>16.466384128512502</v>
      </c>
    </row>
    <row r="721" spans="1:23">
      <c r="A721" s="8" t="s">
        <v>242</v>
      </c>
      <c r="B721" s="4">
        <v>17</v>
      </c>
      <c r="C721" s="4" t="s">
        <v>5</v>
      </c>
      <c r="D721" s="4" t="s">
        <v>219</v>
      </c>
      <c r="E721" s="4" t="s">
        <v>238</v>
      </c>
      <c r="F721" s="5">
        <v>20042</v>
      </c>
      <c r="G721" s="4" t="s">
        <v>200</v>
      </c>
      <c r="H721" s="4" t="s">
        <v>234</v>
      </c>
      <c r="I721" s="4" t="s">
        <v>217</v>
      </c>
      <c r="J721" s="4" t="s">
        <v>220</v>
      </c>
      <c r="K721" s="4" t="s">
        <v>238</v>
      </c>
      <c r="L721" s="4" t="s">
        <v>1</v>
      </c>
      <c r="M721" s="4">
        <v>220</v>
      </c>
      <c r="N721" s="4" t="s">
        <v>122</v>
      </c>
      <c r="O721" s="4" t="s">
        <v>405</v>
      </c>
      <c r="P721" s="4" t="s">
        <v>214</v>
      </c>
      <c r="Q721" s="4" t="s">
        <v>241</v>
      </c>
      <c r="R721" s="6">
        <v>6.9000000000000006E-2</v>
      </c>
      <c r="S721" s="6">
        <v>1.1999999999999999E-3</v>
      </c>
      <c r="T721" s="6">
        <v>6.7799999999999999E-2</v>
      </c>
      <c r="U721" s="7">
        <v>0.50548583212499998</v>
      </c>
      <c r="V721" s="7">
        <v>8.7910579500000002E-3</v>
      </c>
      <c r="W721" s="7">
        <v>0.49669477417500002</v>
      </c>
    </row>
    <row r="722" spans="1:23">
      <c r="A722" s="8" t="s">
        <v>242</v>
      </c>
      <c r="B722" s="4">
        <v>17</v>
      </c>
      <c r="C722" s="4" t="s">
        <v>5</v>
      </c>
      <c r="D722" s="4" t="s">
        <v>219</v>
      </c>
      <c r="E722" s="4" t="s">
        <v>238</v>
      </c>
      <c r="F722" s="5">
        <v>20042</v>
      </c>
      <c r="G722" s="4" t="s">
        <v>200</v>
      </c>
      <c r="H722" s="4" t="s">
        <v>234</v>
      </c>
      <c r="I722" s="4" t="s">
        <v>217</v>
      </c>
      <c r="J722" s="4" t="s">
        <v>220</v>
      </c>
      <c r="K722" s="4" t="s">
        <v>238</v>
      </c>
      <c r="L722" s="4" t="s">
        <v>1</v>
      </c>
      <c r="M722" s="4">
        <v>629</v>
      </c>
      <c r="N722" s="4" t="s">
        <v>47</v>
      </c>
      <c r="O722" s="4" t="s">
        <v>341</v>
      </c>
      <c r="P722" s="4" t="s">
        <v>214</v>
      </c>
      <c r="Q722" s="4" t="s">
        <v>241</v>
      </c>
      <c r="R722" s="6">
        <v>9.2170000000000005</v>
      </c>
      <c r="S722" s="6">
        <v>0.16</v>
      </c>
      <c r="T722" s="6">
        <v>9.0570000000000004</v>
      </c>
      <c r="U722" s="7">
        <v>67.522650937625002</v>
      </c>
      <c r="V722" s="7">
        <v>1.17214106</v>
      </c>
      <c r="W722" s="7">
        <v>66.350509877625001</v>
      </c>
    </row>
    <row r="723" spans="1:23">
      <c r="A723" s="8" t="s">
        <v>242</v>
      </c>
      <c r="B723" s="4">
        <v>17</v>
      </c>
      <c r="C723" s="4" t="s">
        <v>5</v>
      </c>
      <c r="D723" s="4" t="s">
        <v>219</v>
      </c>
      <c r="E723" s="4" t="s">
        <v>238</v>
      </c>
      <c r="F723" s="5">
        <v>20042</v>
      </c>
      <c r="G723" s="4" t="s">
        <v>200</v>
      </c>
      <c r="H723" s="4" t="s">
        <v>234</v>
      </c>
      <c r="I723" s="4" t="s">
        <v>217</v>
      </c>
      <c r="J723" s="4" t="s">
        <v>220</v>
      </c>
      <c r="K723" s="4" t="s">
        <v>238</v>
      </c>
      <c r="L723" s="4" t="s">
        <v>1</v>
      </c>
      <c r="M723" s="4">
        <v>636</v>
      </c>
      <c r="N723" s="4" t="s">
        <v>123</v>
      </c>
      <c r="O723" s="4" t="s">
        <v>406</v>
      </c>
      <c r="P723" s="4" t="s">
        <v>214</v>
      </c>
      <c r="Q723" s="4" t="s">
        <v>241</v>
      </c>
      <c r="R723" s="6">
        <v>2.3E-2</v>
      </c>
      <c r="S723" s="6">
        <v>2.9999999999999997E-4</v>
      </c>
      <c r="T723" s="6">
        <v>2.2700000000000001E-2</v>
      </c>
      <c r="U723" s="7">
        <v>0.168495277375</v>
      </c>
      <c r="V723" s="7">
        <v>2.1977644875000001E-3</v>
      </c>
      <c r="W723" s="7">
        <v>0.1662975128875</v>
      </c>
    </row>
    <row r="724" spans="1:23">
      <c r="A724" s="8" t="s">
        <v>242</v>
      </c>
      <c r="B724" s="4">
        <v>17</v>
      </c>
      <c r="C724" s="4" t="s">
        <v>5</v>
      </c>
      <c r="D724" s="4" t="s">
        <v>219</v>
      </c>
      <c r="E724" s="4" t="s">
        <v>238</v>
      </c>
      <c r="F724" s="5">
        <v>20042</v>
      </c>
      <c r="G724" s="4" t="s">
        <v>200</v>
      </c>
      <c r="H724" s="4" t="s">
        <v>234</v>
      </c>
      <c r="I724" s="4" t="s">
        <v>217</v>
      </c>
      <c r="J724" s="4" t="s">
        <v>220</v>
      </c>
      <c r="K724" s="4" t="s">
        <v>238</v>
      </c>
      <c r="L724" s="4" t="s">
        <v>1</v>
      </c>
      <c r="M724" s="4">
        <v>654</v>
      </c>
      <c r="N724" s="4" t="s">
        <v>124</v>
      </c>
      <c r="O724" s="4" t="s">
        <v>407</v>
      </c>
      <c r="P724" s="4" t="s">
        <v>214</v>
      </c>
      <c r="Q724" s="4" t="s">
        <v>241</v>
      </c>
      <c r="R724" s="6">
        <v>3.5000000000000003E-2</v>
      </c>
      <c r="S724" s="6">
        <v>5.9999999999999995E-4</v>
      </c>
      <c r="T724" s="6">
        <v>3.44E-2</v>
      </c>
      <c r="U724" s="7">
        <v>0.256405856875</v>
      </c>
      <c r="V724" s="7">
        <v>4.3955289750000001E-3</v>
      </c>
      <c r="W724" s="7">
        <v>0.2520103279</v>
      </c>
    </row>
    <row r="725" spans="1:23">
      <c r="A725" s="8" t="s">
        <v>242</v>
      </c>
      <c r="B725" s="4">
        <v>17</v>
      </c>
      <c r="C725" s="4" t="s">
        <v>5</v>
      </c>
      <c r="D725" s="4" t="s">
        <v>219</v>
      </c>
      <c r="E725" s="4" t="s">
        <v>238</v>
      </c>
      <c r="F725" s="5">
        <v>20042</v>
      </c>
      <c r="G725" s="4" t="s">
        <v>200</v>
      </c>
      <c r="H725" s="4" t="s">
        <v>234</v>
      </c>
      <c r="I725" s="4" t="s">
        <v>217</v>
      </c>
      <c r="J725" s="4" t="s">
        <v>220</v>
      </c>
      <c r="K725" s="4" t="s">
        <v>238</v>
      </c>
      <c r="L725" s="4" t="s">
        <v>1</v>
      </c>
      <c r="M725" s="4">
        <v>1035</v>
      </c>
      <c r="N725" s="4" t="s">
        <v>48</v>
      </c>
      <c r="O725" s="4" t="s">
        <v>342</v>
      </c>
      <c r="P725" s="4" t="s">
        <v>214</v>
      </c>
      <c r="Q725" s="4" t="s">
        <v>241</v>
      </c>
      <c r="R725" s="6">
        <v>8.1000000000000003E-2</v>
      </c>
      <c r="S725" s="6">
        <v>1.2999999999999999E-3</v>
      </c>
      <c r="T725" s="6">
        <v>7.9699999999999993E-2</v>
      </c>
      <c r="U725" s="7">
        <v>0.59339641162500001</v>
      </c>
      <c r="V725" s="7">
        <v>9.5236461125000008E-3</v>
      </c>
      <c r="W725" s="7">
        <v>0.5838727655125</v>
      </c>
    </row>
    <row r="726" spans="1:23">
      <c r="A726" s="8" t="s">
        <v>242</v>
      </c>
      <c r="B726" s="4">
        <v>17</v>
      </c>
      <c r="C726" s="4" t="s">
        <v>5</v>
      </c>
      <c r="D726" s="4" t="s">
        <v>219</v>
      </c>
      <c r="E726" s="4" t="s">
        <v>238</v>
      </c>
      <c r="F726" s="5">
        <v>20042</v>
      </c>
      <c r="G726" s="4" t="s">
        <v>200</v>
      </c>
      <c r="H726" s="4" t="s">
        <v>234</v>
      </c>
      <c r="I726" s="4" t="s">
        <v>217</v>
      </c>
      <c r="J726" s="4" t="s">
        <v>220</v>
      </c>
      <c r="K726" s="4" t="s">
        <v>238</v>
      </c>
      <c r="L726" s="4" t="s">
        <v>1</v>
      </c>
      <c r="M726" s="4">
        <v>12842</v>
      </c>
      <c r="N726" s="4" t="s">
        <v>125</v>
      </c>
      <c r="O726" s="4" t="s">
        <v>408</v>
      </c>
      <c r="P726" s="4" t="s">
        <v>214</v>
      </c>
      <c r="Q726" s="4" t="s">
        <v>241</v>
      </c>
      <c r="R726" s="6">
        <v>2.3E-2</v>
      </c>
      <c r="S726" s="6">
        <v>2.9999999999999997E-4</v>
      </c>
      <c r="T726" s="6">
        <v>2.2700000000000001E-2</v>
      </c>
      <c r="U726" s="7">
        <v>0.168495277375</v>
      </c>
      <c r="V726" s="7">
        <v>2.1977644875000001E-3</v>
      </c>
      <c r="W726" s="7">
        <v>0.1662975128875</v>
      </c>
    </row>
    <row r="727" spans="1:23">
      <c r="A727" s="8" t="s">
        <v>242</v>
      </c>
      <c r="B727" s="4">
        <v>17</v>
      </c>
      <c r="C727" s="4" t="s">
        <v>5</v>
      </c>
      <c r="D727" s="4" t="s">
        <v>219</v>
      </c>
      <c r="E727" s="4" t="s">
        <v>238</v>
      </c>
      <c r="F727" s="5">
        <v>20042</v>
      </c>
      <c r="G727" s="4" t="s">
        <v>200</v>
      </c>
      <c r="H727" s="4" t="s">
        <v>234</v>
      </c>
      <c r="I727" s="4" t="s">
        <v>217</v>
      </c>
      <c r="J727" s="4" t="s">
        <v>220</v>
      </c>
      <c r="K727" s="4" t="s">
        <v>238</v>
      </c>
      <c r="L727" s="4" t="s">
        <v>1</v>
      </c>
      <c r="M727" s="4">
        <v>20108</v>
      </c>
      <c r="N727" s="4" t="s">
        <v>49</v>
      </c>
      <c r="O727" s="4" t="s">
        <v>343</v>
      </c>
      <c r="P727" s="4" t="s">
        <v>214</v>
      </c>
      <c r="Q727" s="4" t="s">
        <v>241</v>
      </c>
      <c r="R727" s="6">
        <v>1.2E-2</v>
      </c>
      <c r="S727" s="6">
        <v>1E-4</v>
      </c>
      <c r="T727" s="6">
        <v>1.1900000000000001E-2</v>
      </c>
      <c r="U727" s="7">
        <v>8.7910579500000002E-2</v>
      </c>
      <c r="V727" s="7">
        <v>7.3258816249999995E-4</v>
      </c>
      <c r="W727" s="7">
        <v>8.7177991337499997E-2</v>
      </c>
    </row>
    <row r="728" spans="1:23">
      <c r="A728" s="8" t="s">
        <v>242</v>
      </c>
      <c r="B728" s="4">
        <v>17</v>
      </c>
      <c r="C728" s="4" t="s">
        <v>5</v>
      </c>
      <c r="D728" s="4" t="s">
        <v>219</v>
      </c>
      <c r="E728" s="4" t="s">
        <v>238</v>
      </c>
      <c r="F728" s="5">
        <v>20042</v>
      </c>
      <c r="G728" s="4" t="s">
        <v>200</v>
      </c>
      <c r="H728" s="4" t="s">
        <v>234</v>
      </c>
      <c r="I728" s="4" t="s">
        <v>217</v>
      </c>
      <c r="J728" s="4" t="s">
        <v>220</v>
      </c>
      <c r="K728" s="4" t="s">
        <v>238</v>
      </c>
      <c r="L728" s="4" t="s">
        <v>1</v>
      </c>
      <c r="M728" s="4">
        <v>22612</v>
      </c>
      <c r="N728" s="4" t="s">
        <v>50</v>
      </c>
      <c r="O728" s="4" t="s">
        <v>344</v>
      </c>
      <c r="P728" s="4" t="s">
        <v>214</v>
      </c>
      <c r="Q728" s="4" t="s">
        <v>241</v>
      </c>
      <c r="R728" s="6">
        <v>6.0000000000000001E-3</v>
      </c>
      <c r="S728" s="6">
        <v>0</v>
      </c>
      <c r="T728" s="6">
        <v>6.0000000000000001E-3</v>
      </c>
      <c r="U728" s="7">
        <v>4.3955289750000001E-2</v>
      </c>
      <c r="V728" s="7">
        <v>0</v>
      </c>
      <c r="W728" s="7">
        <v>4.3955289750000001E-2</v>
      </c>
    </row>
    <row r="729" spans="1:23">
      <c r="A729" s="8" t="s">
        <v>242</v>
      </c>
      <c r="B729" s="4">
        <v>17</v>
      </c>
      <c r="C729" s="4" t="s">
        <v>5</v>
      </c>
      <c r="D729" s="4" t="s">
        <v>219</v>
      </c>
      <c r="E729" s="4" t="s">
        <v>238</v>
      </c>
      <c r="F729" s="5">
        <v>20042</v>
      </c>
      <c r="G729" s="4" t="s">
        <v>200</v>
      </c>
      <c r="H729" s="4" t="s">
        <v>234</v>
      </c>
      <c r="I729" s="4" t="s">
        <v>217</v>
      </c>
      <c r="J729" s="4" t="s">
        <v>220</v>
      </c>
      <c r="K729" s="4" t="s">
        <v>238</v>
      </c>
      <c r="L729" s="4" t="s">
        <v>1</v>
      </c>
      <c r="M729" s="4">
        <v>30139</v>
      </c>
      <c r="N729" s="4" t="s">
        <v>126</v>
      </c>
      <c r="O729" s="4" t="s">
        <v>409</v>
      </c>
      <c r="P729" s="4" t="s">
        <v>214</v>
      </c>
      <c r="Q729" s="4" t="s">
        <v>241</v>
      </c>
      <c r="R729" s="6">
        <v>0.3</v>
      </c>
      <c r="S729" s="6">
        <v>5.1999999999999998E-3</v>
      </c>
      <c r="T729" s="6">
        <v>0.29480000000000001</v>
      </c>
      <c r="U729" s="7">
        <v>2.1977644875000002</v>
      </c>
      <c r="V729" s="7">
        <v>3.8094584450000003E-2</v>
      </c>
      <c r="W729" s="7">
        <v>2.1596699030500002</v>
      </c>
    </row>
    <row r="730" spans="1:23">
      <c r="A730" s="8" t="s">
        <v>242</v>
      </c>
      <c r="B730" s="4">
        <v>19</v>
      </c>
      <c r="C730" s="4" t="s">
        <v>6</v>
      </c>
      <c r="D730" s="4" t="s">
        <v>219</v>
      </c>
      <c r="E730" s="4" t="s">
        <v>238</v>
      </c>
      <c r="F730" s="5">
        <v>20042</v>
      </c>
      <c r="G730" s="4" t="s">
        <v>200</v>
      </c>
      <c r="H730" s="4" t="s">
        <v>234</v>
      </c>
      <c r="I730" s="4" t="s">
        <v>217</v>
      </c>
      <c r="J730" s="4" t="s">
        <v>220</v>
      </c>
      <c r="K730" s="4" t="s">
        <v>238</v>
      </c>
      <c r="L730" s="4" t="s">
        <v>1</v>
      </c>
      <c r="M730" s="4">
        <v>58673</v>
      </c>
      <c r="N730" s="4" t="s">
        <v>127</v>
      </c>
      <c r="O730" s="4" t="s">
        <v>410</v>
      </c>
      <c r="P730" s="4" t="s">
        <v>214</v>
      </c>
      <c r="Q730" s="4" t="s">
        <v>241</v>
      </c>
      <c r="R730" s="6">
        <v>0.25700000000000001</v>
      </c>
      <c r="S730" s="6">
        <v>0.28570000000000001</v>
      </c>
      <c r="T730" s="6">
        <v>-2.87E-2</v>
      </c>
      <c r="U730" s="7">
        <v>1.8827515776249999</v>
      </c>
      <c r="V730" s="7">
        <v>2.0930043802624998</v>
      </c>
      <c r="W730" s="7">
        <v>-0.21025280263750001</v>
      </c>
    </row>
    <row r="731" spans="1:23">
      <c r="A731" s="8" t="s">
        <v>242</v>
      </c>
      <c r="B731" s="4">
        <v>19</v>
      </c>
      <c r="C731" s="4" t="s">
        <v>6</v>
      </c>
      <c r="D731" s="4" t="s">
        <v>219</v>
      </c>
      <c r="E731" s="4" t="s">
        <v>238</v>
      </c>
      <c r="F731" s="5">
        <v>20042</v>
      </c>
      <c r="G731" s="4" t="s">
        <v>200</v>
      </c>
      <c r="H731" s="4" t="s">
        <v>234</v>
      </c>
      <c r="I731" s="4" t="s">
        <v>217</v>
      </c>
      <c r="J731" s="4" t="s">
        <v>220</v>
      </c>
      <c r="K731" s="4" t="s">
        <v>238</v>
      </c>
      <c r="L731" s="4" t="s">
        <v>1</v>
      </c>
      <c r="M731" s="4">
        <v>66394</v>
      </c>
      <c r="N731" s="4" t="s">
        <v>128</v>
      </c>
      <c r="O731" s="4" t="s">
        <v>411</v>
      </c>
      <c r="P731" s="4" t="s">
        <v>214</v>
      </c>
      <c r="Q731" s="4" t="s">
        <v>241</v>
      </c>
      <c r="R731" s="6">
        <v>4.2999999999999997E-2</v>
      </c>
      <c r="S731" s="6">
        <v>4.3400000000000001E-2</v>
      </c>
      <c r="T731" s="6">
        <v>-4.0000000000000501E-4</v>
      </c>
      <c r="U731" s="7">
        <v>0.31501290987500002</v>
      </c>
      <c r="V731" s="7">
        <v>0.31794326252499999</v>
      </c>
      <c r="W731" s="7">
        <v>-2.9303526500000301E-3</v>
      </c>
    </row>
    <row r="732" spans="1:23">
      <c r="A732" s="8" t="s">
        <v>242</v>
      </c>
      <c r="B732" s="4">
        <v>19</v>
      </c>
      <c r="C732" s="4" t="s">
        <v>6</v>
      </c>
      <c r="D732" s="4" t="s">
        <v>219</v>
      </c>
      <c r="E732" s="4" t="s">
        <v>238</v>
      </c>
      <c r="F732" s="5">
        <v>20042</v>
      </c>
      <c r="G732" s="4" t="s">
        <v>200</v>
      </c>
      <c r="H732" s="4" t="s">
        <v>234</v>
      </c>
      <c r="I732" s="4" t="s">
        <v>217</v>
      </c>
      <c r="J732" s="4" t="s">
        <v>220</v>
      </c>
      <c r="K732" s="4" t="s">
        <v>238</v>
      </c>
      <c r="L732" s="4" t="s">
        <v>1</v>
      </c>
      <c r="M732" s="4">
        <v>83759</v>
      </c>
      <c r="N732" s="4" t="s">
        <v>7</v>
      </c>
      <c r="O732" s="4" t="s">
        <v>327</v>
      </c>
      <c r="P732" s="4" t="s">
        <v>214</v>
      </c>
      <c r="Q732" s="4" t="s">
        <v>241</v>
      </c>
      <c r="R732" s="6">
        <v>0.2</v>
      </c>
      <c r="S732" s="6">
        <v>0.20019999999999999</v>
      </c>
      <c r="T732" s="6">
        <v>-1.99999999999978E-4</v>
      </c>
      <c r="U732" s="7">
        <v>1.4651763250000001</v>
      </c>
      <c r="V732" s="7">
        <v>1.466641501325</v>
      </c>
      <c r="W732" s="7">
        <v>-1.4651763249998401E-3</v>
      </c>
    </row>
    <row r="733" spans="1:23">
      <c r="A733" s="8" t="s">
        <v>242</v>
      </c>
      <c r="B733" s="4">
        <v>46</v>
      </c>
      <c r="C733" s="4" t="s">
        <v>12</v>
      </c>
      <c r="D733" s="4" t="s">
        <v>222</v>
      </c>
      <c r="E733" s="4" t="s">
        <v>238</v>
      </c>
      <c r="F733" s="5">
        <v>20042</v>
      </c>
      <c r="G733" s="4" t="s">
        <v>200</v>
      </c>
      <c r="H733" s="4" t="s">
        <v>234</v>
      </c>
      <c r="I733" s="4" t="s">
        <v>217</v>
      </c>
      <c r="J733" s="4" t="s">
        <v>220</v>
      </c>
      <c r="K733" s="4" t="s">
        <v>238</v>
      </c>
      <c r="L733" s="4" t="s">
        <v>1</v>
      </c>
      <c r="M733" s="4">
        <v>941</v>
      </c>
      <c r="N733" s="4" t="s">
        <v>201</v>
      </c>
      <c r="O733" s="4" t="s">
        <v>472</v>
      </c>
      <c r="P733" s="4" t="s">
        <v>214</v>
      </c>
      <c r="Q733" s="4" t="s">
        <v>241</v>
      </c>
      <c r="R733" s="6">
        <v>2.9000000000000001E-2</v>
      </c>
      <c r="S733" s="6">
        <v>2.1999999999999999E-2</v>
      </c>
      <c r="T733" s="6">
        <v>7.0000000000000001E-3</v>
      </c>
      <c r="U733" s="7">
        <v>0.21245056712499999</v>
      </c>
      <c r="V733" s="7">
        <v>0.16116939575</v>
      </c>
      <c r="W733" s="7">
        <v>5.1281171374999997E-2</v>
      </c>
    </row>
    <row r="734" spans="1:23">
      <c r="A734" s="8" t="s">
        <v>242</v>
      </c>
      <c r="B734" s="4">
        <v>46</v>
      </c>
      <c r="C734" s="4" t="s">
        <v>12</v>
      </c>
      <c r="D734" s="4" t="s">
        <v>222</v>
      </c>
      <c r="E734" s="4" t="s">
        <v>238</v>
      </c>
      <c r="F734" s="5">
        <v>20042</v>
      </c>
      <c r="G734" s="4" t="s">
        <v>200</v>
      </c>
      <c r="H734" s="4" t="s">
        <v>234</v>
      </c>
      <c r="I734" s="4" t="s">
        <v>217</v>
      </c>
      <c r="J734" s="4" t="s">
        <v>220</v>
      </c>
      <c r="K734" s="4" t="s">
        <v>238</v>
      </c>
      <c r="L734" s="4" t="s">
        <v>1</v>
      </c>
      <c r="M734" s="4">
        <v>969</v>
      </c>
      <c r="N734" s="4" t="s">
        <v>158</v>
      </c>
      <c r="O734" s="4" t="s">
        <v>439</v>
      </c>
      <c r="P734" s="4" t="s">
        <v>214</v>
      </c>
      <c r="Q734" s="4" t="s">
        <v>241</v>
      </c>
      <c r="R734" s="6">
        <v>2.1999999999999999E-2</v>
      </c>
      <c r="S734" s="6">
        <v>1.7000000000000001E-2</v>
      </c>
      <c r="T734" s="6">
        <v>5.0000000000000001E-3</v>
      </c>
      <c r="U734" s="7">
        <v>0.16116939575</v>
      </c>
      <c r="V734" s="7">
        <v>0.124539987625</v>
      </c>
      <c r="W734" s="7">
        <v>3.6629408124999999E-2</v>
      </c>
    </row>
    <row r="735" spans="1:23">
      <c r="A735" s="8" t="s">
        <v>242</v>
      </c>
      <c r="B735" s="4">
        <v>46</v>
      </c>
      <c r="C735" s="4" t="s">
        <v>12</v>
      </c>
      <c r="D735" s="4" t="s">
        <v>222</v>
      </c>
      <c r="E735" s="4" t="s">
        <v>238</v>
      </c>
      <c r="F735" s="5">
        <v>20042</v>
      </c>
      <c r="G735" s="4" t="s">
        <v>200</v>
      </c>
      <c r="H735" s="4" t="s">
        <v>234</v>
      </c>
      <c r="I735" s="4" t="s">
        <v>217</v>
      </c>
      <c r="J735" s="4" t="s">
        <v>220</v>
      </c>
      <c r="K735" s="4" t="s">
        <v>238</v>
      </c>
      <c r="L735" s="4" t="s">
        <v>1</v>
      </c>
      <c r="M735" s="4">
        <v>1175</v>
      </c>
      <c r="N735" s="4" t="s">
        <v>159</v>
      </c>
      <c r="O735" s="4" t="s">
        <v>440</v>
      </c>
      <c r="P735" s="4" t="s">
        <v>214</v>
      </c>
      <c r="Q735" s="4" t="s">
        <v>241</v>
      </c>
      <c r="R735" s="6">
        <v>3.9E-2</v>
      </c>
      <c r="S735" s="6">
        <v>0.03</v>
      </c>
      <c r="T735" s="6">
        <v>8.9999999999999993E-3</v>
      </c>
      <c r="U735" s="7">
        <v>0.28570938337500001</v>
      </c>
      <c r="V735" s="7">
        <v>0.21977644874999999</v>
      </c>
      <c r="W735" s="7">
        <v>6.5932934624999995E-2</v>
      </c>
    </row>
    <row r="736" spans="1:23">
      <c r="A736" s="8" t="s">
        <v>242</v>
      </c>
      <c r="B736" s="4">
        <v>46</v>
      </c>
      <c r="C736" s="4" t="s">
        <v>12</v>
      </c>
      <c r="D736" s="4" t="s">
        <v>222</v>
      </c>
      <c r="E736" s="4" t="s">
        <v>238</v>
      </c>
      <c r="F736" s="5">
        <v>20042</v>
      </c>
      <c r="G736" s="4" t="s">
        <v>200</v>
      </c>
      <c r="H736" s="4" t="s">
        <v>234</v>
      </c>
      <c r="I736" s="4" t="s">
        <v>217</v>
      </c>
      <c r="J736" s="4" t="s">
        <v>220</v>
      </c>
      <c r="K736" s="4" t="s">
        <v>238</v>
      </c>
      <c r="L736" s="4" t="s">
        <v>1</v>
      </c>
      <c r="M736" s="4">
        <v>18571</v>
      </c>
      <c r="N736" s="4" t="s">
        <v>161</v>
      </c>
      <c r="O736" s="4" t="s">
        <v>442</v>
      </c>
      <c r="P736" s="4" t="s">
        <v>214</v>
      </c>
      <c r="Q736" s="4" t="s">
        <v>241</v>
      </c>
      <c r="R736" s="6">
        <v>5.2999999999999999E-2</v>
      </c>
      <c r="S736" s="6">
        <v>4.0500000000000001E-2</v>
      </c>
      <c r="T736" s="6">
        <v>1.2500000000000001E-2</v>
      </c>
      <c r="U736" s="7">
        <v>0.38827172612499999</v>
      </c>
      <c r="V736" s="7">
        <v>0.2966982058125</v>
      </c>
      <c r="W736" s="7">
        <v>9.1573520312500004E-2</v>
      </c>
    </row>
    <row r="737" spans="1:23">
      <c r="A737" s="8" t="s">
        <v>242</v>
      </c>
      <c r="B737" s="4">
        <v>46</v>
      </c>
      <c r="C737" s="4" t="s">
        <v>12</v>
      </c>
      <c r="D737" s="4" t="s">
        <v>222</v>
      </c>
      <c r="E737" s="4" t="s">
        <v>238</v>
      </c>
      <c r="F737" s="5">
        <v>20042</v>
      </c>
      <c r="G737" s="4" t="s">
        <v>200</v>
      </c>
      <c r="H737" s="4" t="s">
        <v>234</v>
      </c>
      <c r="I737" s="4" t="s">
        <v>217</v>
      </c>
      <c r="J737" s="4" t="s">
        <v>220</v>
      </c>
      <c r="K737" s="4" t="s">
        <v>238</v>
      </c>
      <c r="L737" s="4" t="s">
        <v>1</v>
      </c>
      <c r="M737" s="4">
        <v>29969</v>
      </c>
      <c r="N737" s="4" t="s">
        <v>162</v>
      </c>
      <c r="O737" s="4" t="s">
        <v>443</v>
      </c>
      <c r="P737" s="4" t="s">
        <v>214</v>
      </c>
      <c r="Q737" s="4" t="s">
        <v>241</v>
      </c>
      <c r="R737" s="6">
        <v>8.9999999999999993E-3</v>
      </c>
      <c r="S737" s="6">
        <v>5.7999999999999996E-3</v>
      </c>
      <c r="T737" s="6">
        <v>3.2000000000000002E-3</v>
      </c>
      <c r="U737" s="7">
        <v>6.5932934624999995E-2</v>
      </c>
      <c r="V737" s="7">
        <v>4.2490113425000003E-2</v>
      </c>
      <c r="W737" s="7">
        <v>2.3442821199999998E-2</v>
      </c>
    </row>
    <row r="738" spans="1:23">
      <c r="A738" s="8" t="s">
        <v>242</v>
      </c>
      <c r="B738" s="4">
        <v>46</v>
      </c>
      <c r="C738" s="4" t="s">
        <v>12</v>
      </c>
      <c r="D738" s="4" t="s">
        <v>222</v>
      </c>
      <c r="E738" s="4" t="s">
        <v>238</v>
      </c>
      <c r="F738" s="5">
        <v>20042</v>
      </c>
      <c r="G738" s="4" t="s">
        <v>200</v>
      </c>
      <c r="H738" s="4" t="s">
        <v>234</v>
      </c>
      <c r="I738" s="4" t="s">
        <v>217</v>
      </c>
      <c r="J738" s="4" t="s">
        <v>220</v>
      </c>
      <c r="K738" s="4" t="s">
        <v>238</v>
      </c>
      <c r="L738" s="4" t="s">
        <v>1</v>
      </c>
      <c r="M738" s="4">
        <v>67242</v>
      </c>
      <c r="N738" s="4" t="s">
        <v>163</v>
      </c>
      <c r="O738" s="4" t="s">
        <v>444</v>
      </c>
      <c r="P738" s="4" t="s">
        <v>214</v>
      </c>
      <c r="Q738" s="4" t="s">
        <v>241</v>
      </c>
      <c r="R738" s="6">
        <v>8.2000000000000003E-2</v>
      </c>
      <c r="S738" s="6">
        <v>6.2E-2</v>
      </c>
      <c r="T738" s="6">
        <v>0.02</v>
      </c>
      <c r="U738" s="7">
        <v>0.60072229325000004</v>
      </c>
      <c r="V738" s="7">
        <v>0.45420466074999999</v>
      </c>
      <c r="W738" s="7">
        <v>0.14651763249999999</v>
      </c>
    </row>
    <row r="739" spans="1:23">
      <c r="A739" s="8" t="s">
        <v>242</v>
      </c>
      <c r="B739" s="4">
        <v>56</v>
      </c>
      <c r="C739" s="4" t="s">
        <v>13</v>
      </c>
      <c r="D739" s="4" t="s">
        <v>219</v>
      </c>
      <c r="E739" s="4" t="s">
        <v>239</v>
      </c>
      <c r="F739" s="5">
        <v>20042</v>
      </c>
      <c r="G739" s="4" t="s">
        <v>200</v>
      </c>
      <c r="H739" s="4" t="s">
        <v>234</v>
      </c>
      <c r="I739" s="4" t="s">
        <v>217</v>
      </c>
      <c r="J739" s="4" t="s">
        <v>220</v>
      </c>
      <c r="K739" s="4" t="s">
        <v>238</v>
      </c>
      <c r="L739" s="4" t="s">
        <v>1</v>
      </c>
      <c r="M739" s="4">
        <v>13536</v>
      </c>
      <c r="N739" s="4" t="s">
        <v>105</v>
      </c>
      <c r="O739" s="4" t="s">
        <v>389</v>
      </c>
      <c r="P739" s="4" t="s">
        <v>214</v>
      </c>
      <c r="Q739" s="4" t="s">
        <v>241</v>
      </c>
      <c r="R739" s="6">
        <v>0.45300000000000001</v>
      </c>
      <c r="S739" s="6">
        <v>0.45960000000000001</v>
      </c>
      <c r="T739" s="6">
        <v>-6.5999999999999904E-3</v>
      </c>
      <c r="U739" s="7">
        <v>3.3186243761249998</v>
      </c>
      <c r="V739" s="7">
        <v>3.3669751948500002</v>
      </c>
      <c r="W739" s="7">
        <v>-4.8350818725000001E-2</v>
      </c>
    </row>
    <row r="740" spans="1:23">
      <c r="A740" s="8" t="s">
        <v>242</v>
      </c>
      <c r="B740" s="4">
        <v>56</v>
      </c>
      <c r="C740" s="4" t="s">
        <v>13</v>
      </c>
      <c r="D740" s="4" t="s">
        <v>219</v>
      </c>
      <c r="E740" s="4" t="s">
        <v>239</v>
      </c>
      <c r="F740" s="5">
        <v>20042</v>
      </c>
      <c r="G740" s="4" t="s">
        <v>200</v>
      </c>
      <c r="H740" s="4" t="s">
        <v>234</v>
      </c>
      <c r="I740" s="4" t="s">
        <v>217</v>
      </c>
      <c r="J740" s="4" t="s">
        <v>220</v>
      </c>
      <c r="K740" s="4" t="s">
        <v>238</v>
      </c>
      <c r="L740" s="4" t="s">
        <v>1</v>
      </c>
      <c r="M740" s="4">
        <v>13537</v>
      </c>
      <c r="N740" s="4" t="s">
        <v>106</v>
      </c>
      <c r="O740" s="4" t="s">
        <v>390</v>
      </c>
      <c r="P740" s="4" t="s">
        <v>214</v>
      </c>
      <c r="Q740" s="4" t="s">
        <v>241</v>
      </c>
      <c r="R740" s="6">
        <v>0.64500000000000002</v>
      </c>
      <c r="S740" s="6">
        <v>0.65359999999999996</v>
      </c>
      <c r="T740" s="6">
        <v>-8.5999999999999393E-3</v>
      </c>
      <c r="U740" s="7">
        <v>4.7251936481249999</v>
      </c>
      <c r="V740" s="7">
        <v>4.7881962300999996</v>
      </c>
      <c r="W740" s="7">
        <v>-6.3002581974999597E-2</v>
      </c>
    </row>
    <row r="741" spans="1:23">
      <c r="A741" s="8" t="s">
        <v>242</v>
      </c>
      <c r="B741" s="4">
        <v>56</v>
      </c>
      <c r="C741" s="4" t="s">
        <v>13</v>
      </c>
      <c r="D741" s="4" t="s">
        <v>219</v>
      </c>
      <c r="E741" s="4" t="s">
        <v>239</v>
      </c>
      <c r="F741" s="5">
        <v>20042</v>
      </c>
      <c r="G741" s="4" t="s">
        <v>200</v>
      </c>
      <c r="H741" s="4" t="s">
        <v>234</v>
      </c>
      <c r="I741" s="4" t="s">
        <v>217</v>
      </c>
      <c r="J741" s="4" t="s">
        <v>220</v>
      </c>
      <c r="K741" s="4" t="s">
        <v>238</v>
      </c>
      <c r="L741" s="4" t="s">
        <v>1</v>
      </c>
      <c r="M741" s="4">
        <v>15791</v>
      </c>
      <c r="N741" s="4" t="s">
        <v>107</v>
      </c>
      <c r="O741" s="4" t="s">
        <v>391</v>
      </c>
      <c r="P741" s="4" t="s">
        <v>214</v>
      </c>
      <c r="Q741" s="4" t="s">
        <v>241</v>
      </c>
      <c r="R741" s="6">
        <v>0.54200000000000004</v>
      </c>
      <c r="S741" s="6">
        <v>0.54969999999999997</v>
      </c>
      <c r="T741" s="6">
        <v>-7.69999999999993E-3</v>
      </c>
      <c r="U741" s="7">
        <v>3.9706278407500002</v>
      </c>
      <c r="V741" s="7">
        <v>4.0270371292625002</v>
      </c>
      <c r="W741" s="7">
        <v>-5.6409288512499503E-2</v>
      </c>
    </row>
    <row r="742" spans="1:23">
      <c r="A742" s="8" t="s">
        <v>242</v>
      </c>
      <c r="B742" s="4">
        <v>61</v>
      </c>
      <c r="C742" s="4" t="s">
        <v>14</v>
      </c>
      <c r="D742" s="4" t="s">
        <v>219</v>
      </c>
      <c r="E742" s="4" t="s">
        <v>238</v>
      </c>
      <c r="F742" s="5">
        <v>20042</v>
      </c>
      <c r="G742" s="4" t="s">
        <v>200</v>
      </c>
      <c r="H742" s="4" t="s">
        <v>234</v>
      </c>
      <c r="I742" s="4" t="s">
        <v>217</v>
      </c>
      <c r="J742" s="4" t="s">
        <v>220</v>
      </c>
      <c r="K742" s="4" t="s">
        <v>238</v>
      </c>
      <c r="L742" s="4" t="s">
        <v>1</v>
      </c>
      <c r="M742" s="4">
        <v>244</v>
      </c>
      <c r="N742" s="4" t="s">
        <v>58</v>
      </c>
      <c r="O742" s="4" t="s">
        <v>351</v>
      </c>
      <c r="P742" s="4" t="s">
        <v>214</v>
      </c>
      <c r="Q742" s="4" t="s">
        <v>241</v>
      </c>
      <c r="R742" s="6">
        <v>0.34499999999999997</v>
      </c>
      <c r="S742" s="6">
        <v>0.34510000000000002</v>
      </c>
      <c r="T742" s="6">
        <v>-1.00000000000044E-4</v>
      </c>
      <c r="U742" s="7">
        <v>2.5274291606250001</v>
      </c>
      <c r="V742" s="7">
        <v>2.5281617487874999</v>
      </c>
      <c r="W742" s="7">
        <v>-7.3258816250032597E-4</v>
      </c>
    </row>
    <row r="743" spans="1:23">
      <c r="A743" s="8" t="s">
        <v>242</v>
      </c>
      <c r="B743" s="4">
        <v>61</v>
      </c>
      <c r="C743" s="4" t="s">
        <v>14</v>
      </c>
      <c r="D743" s="4" t="s">
        <v>219</v>
      </c>
      <c r="E743" s="4" t="s">
        <v>238</v>
      </c>
      <c r="F743" s="5">
        <v>20042</v>
      </c>
      <c r="G743" s="4" t="s">
        <v>200</v>
      </c>
      <c r="H743" s="4" t="s">
        <v>234</v>
      </c>
      <c r="I743" s="4" t="s">
        <v>217</v>
      </c>
      <c r="J743" s="4" t="s">
        <v>220</v>
      </c>
      <c r="K743" s="4" t="s">
        <v>238</v>
      </c>
      <c r="L743" s="4" t="s">
        <v>1</v>
      </c>
      <c r="M743" s="4">
        <v>66214</v>
      </c>
      <c r="N743" s="4" t="s">
        <v>15</v>
      </c>
      <c r="O743" s="4" t="s">
        <v>329</v>
      </c>
      <c r="P743" s="4" t="s">
        <v>214</v>
      </c>
      <c r="Q743" s="4" t="s">
        <v>241</v>
      </c>
      <c r="R743" s="6">
        <v>1.7070000000000001</v>
      </c>
      <c r="S743" s="6">
        <v>2.6162000000000001</v>
      </c>
      <c r="T743" s="6">
        <v>-0.90920000000000001</v>
      </c>
      <c r="U743" s="7">
        <v>12.505279933875</v>
      </c>
      <c r="V743" s="7">
        <v>19.165971507325001</v>
      </c>
      <c r="W743" s="7">
        <v>-6.6606915734500003</v>
      </c>
    </row>
    <row r="744" spans="1:23">
      <c r="A744" s="8" t="s">
        <v>242</v>
      </c>
      <c r="B744" s="4">
        <v>61</v>
      </c>
      <c r="C744" s="4" t="s">
        <v>14</v>
      </c>
      <c r="D744" s="4" t="s">
        <v>219</v>
      </c>
      <c r="E744" s="4" t="s">
        <v>238</v>
      </c>
      <c r="F744" s="5">
        <v>20042</v>
      </c>
      <c r="G744" s="4" t="s">
        <v>200</v>
      </c>
      <c r="H744" s="4" t="s">
        <v>234</v>
      </c>
      <c r="I744" s="4" t="s">
        <v>217</v>
      </c>
      <c r="J744" s="4" t="s">
        <v>220</v>
      </c>
      <c r="K744" s="4" t="s">
        <v>238</v>
      </c>
      <c r="L744" s="4" t="s">
        <v>1</v>
      </c>
      <c r="M744" s="4">
        <v>75153</v>
      </c>
      <c r="N744" s="4" t="s">
        <v>140</v>
      </c>
      <c r="O744" s="4" t="s">
        <v>423</v>
      </c>
      <c r="P744" s="4" t="s">
        <v>214</v>
      </c>
      <c r="Q744" s="4" t="s">
        <v>241</v>
      </c>
      <c r="R744" s="6">
        <v>0.497</v>
      </c>
      <c r="S744" s="6">
        <v>0.4965</v>
      </c>
      <c r="T744" s="6">
        <v>5.0000000000000001E-4</v>
      </c>
      <c r="U744" s="7">
        <v>3.6409631676249998</v>
      </c>
      <c r="V744" s="7">
        <v>3.6373002268125001</v>
      </c>
      <c r="W744" s="7">
        <v>3.6629408125E-3</v>
      </c>
    </row>
    <row r="745" spans="1:23">
      <c r="A745" s="8" t="s">
        <v>242</v>
      </c>
      <c r="B745" s="4">
        <v>62</v>
      </c>
      <c r="C745" s="4" t="s">
        <v>16</v>
      </c>
      <c r="D745" s="4" t="s">
        <v>219</v>
      </c>
      <c r="E745" s="4" t="s">
        <v>238</v>
      </c>
      <c r="F745" s="5">
        <v>20042</v>
      </c>
      <c r="G745" s="4" t="s">
        <v>200</v>
      </c>
      <c r="H745" s="4" t="s">
        <v>234</v>
      </c>
      <c r="I745" s="4" t="s">
        <v>217</v>
      </c>
      <c r="J745" s="4" t="s">
        <v>220</v>
      </c>
      <c r="K745" s="4" t="s">
        <v>238</v>
      </c>
      <c r="L745" s="4" t="s">
        <v>1</v>
      </c>
      <c r="M745" s="4">
        <v>74631</v>
      </c>
      <c r="N745" s="4" t="s">
        <v>66</v>
      </c>
      <c r="O745" s="4" t="s">
        <v>360</v>
      </c>
      <c r="P745" s="4" t="s">
        <v>214</v>
      </c>
      <c r="Q745" s="4" t="s">
        <v>241</v>
      </c>
      <c r="R745" s="6">
        <v>4.5</v>
      </c>
      <c r="S745" s="6">
        <v>4.5</v>
      </c>
      <c r="T745" s="6">
        <v>0</v>
      </c>
      <c r="U745" s="7">
        <v>32.966467312500001</v>
      </c>
      <c r="V745" s="7">
        <v>32.966467312500001</v>
      </c>
      <c r="W745" s="7">
        <v>0</v>
      </c>
    </row>
    <row r="746" spans="1:23">
      <c r="A746" s="8" t="s">
        <v>242</v>
      </c>
      <c r="B746" s="4">
        <v>62</v>
      </c>
      <c r="C746" s="4" t="s">
        <v>16</v>
      </c>
      <c r="D746" s="4" t="s">
        <v>219</v>
      </c>
      <c r="E746" s="4" t="s">
        <v>238</v>
      </c>
      <c r="F746" s="5">
        <v>20042</v>
      </c>
      <c r="G746" s="4" t="s">
        <v>200</v>
      </c>
      <c r="H746" s="4" t="s">
        <v>234</v>
      </c>
      <c r="I746" s="4" t="s">
        <v>217</v>
      </c>
      <c r="J746" s="4" t="s">
        <v>220</v>
      </c>
      <c r="K746" s="4" t="s">
        <v>238</v>
      </c>
      <c r="L746" s="4" t="s">
        <v>1</v>
      </c>
      <c r="M746" s="4">
        <v>75900</v>
      </c>
      <c r="N746" s="4" t="s">
        <v>19</v>
      </c>
      <c r="O746" s="4" t="s">
        <v>332</v>
      </c>
      <c r="P746" s="4" t="s">
        <v>214</v>
      </c>
      <c r="Q746" s="4" t="s">
        <v>241</v>
      </c>
      <c r="R746" s="6">
        <v>0.40500000000000003</v>
      </c>
      <c r="S746" s="6">
        <v>0.40460000000000002</v>
      </c>
      <c r="T746" s="6">
        <v>4.0000000000001102E-4</v>
      </c>
      <c r="U746" s="7">
        <v>2.9669820581250002</v>
      </c>
      <c r="V746" s="7">
        <v>2.9640517054750002</v>
      </c>
      <c r="W746" s="7">
        <v>2.93035265000008E-3</v>
      </c>
    </row>
    <row r="747" spans="1:23">
      <c r="A747" s="8" t="s">
        <v>242</v>
      </c>
      <c r="B747" s="4">
        <v>70</v>
      </c>
      <c r="C747" s="4" t="s">
        <v>33</v>
      </c>
      <c r="D747" s="4" t="s">
        <v>219</v>
      </c>
      <c r="E747" s="4" t="s">
        <v>239</v>
      </c>
      <c r="F747" s="5">
        <v>20042</v>
      </c>
      <c r="G747" s="4" t="s">
        <v>200</v>
      </c>
      <c r="H747" s="4" t="s">
        <v>234</v>
      </c>
      <c r="I747" s="4" t="s">
        <v>217</v>
      </c>
      <c r="J747" s="4" t="s">
        <v>220</v>
      </c>
      <c r="K747" s="4" t="s">
        <v>238</v>
      </c>
      <c r="L747" s="4" t="s">
        <v>1</v>
      </c>
      <c r="M747" s="4">
        <v>20619</v>
      </c>
      <c r="N747" s="4" t="s">
        <v>87</v>
      </c>
      <c r="O747" s="4" t="s">
        <v>374</v>
      </c>
      <c r="P747" s="4" t="s">
        <v>214</v>
      </c>
      <c r="Q747" s="4" t="s">
        <v>241</v>
      </c>
      <c r="R747" s="6">
        <v>3.4000000000000002E-2</v>
      </c>
      <c r="S747" s="6">
        <v>2.5399999999999999E-2</v>
      </c>
      <c r="T747" s="6">
        <v>8.6E-3</v>
      </c>
      <c r="U747" s="7">
        <v>0.24907997525</v>
      </c>
      <c r="V747" s="7">
        <v>0.186077393275</v>
      </c>
      <c r="W747" s="7">
        <v>6.3002581974999999E-2</v>
      </c>
    </row>
    <row r="748" spans="1:23">
      <c r="A748" s="8" t="s">
        <v>242</v>
      </c>
      <c r="B748" s="4">
        <v>70</v>
      </c>
      <c r="C748" s="4" t="s">
        <v>33</v>
      </c>
      <c r="D748" s="4" t="s">
        <v>219</v>
      </c>
      <c r="E748" s="4" t="s">
        <v>239</v>
      </c>
      <c r="F748" s="5">
        <v>20042</v>
      </c>
      <c r="G748" s="4" t="s">
        <v>200</v>
      </c>
      <c r="H748" s="4" t="s">
        <v>234</v>
      </c>
      <c r="I748" s="4" t="s">
        <v>217</v>
      </c>
      <c r="J748" s="4" t="s">
        <v>220</v>
      </c>
      <c r="K748" s="4" t="s">
        <v>238</v>
      </c>
      <c r="L748" s="4" t="s">
        <v>1</v>
      </c>
      <c r="M748" s="4">
        <v>82368</v>
      </c>
      <c r="N748" s="4" t="s">
        <v>87</v>
      </c>
      <c r="O748" s="4" t="s">
        <v>375</v>
      </c>
      <c r="P748" s="4" t="s">
        <v>214</v>
      </c>
      <c r="Q748" s="4" t="s">
        <v>241</v>
      </c>
      <c r="R748" s="6">
        <v>0.35399999999999998</v>
      </c>
      <c r="S748" s="6">
        <v>0.2636</v>
      </c>
      <c r="T748" s="6">
        <v>9.0399999999999994E-2</v>
      </c>
      <c r="U748" s="7">
        <v>2.5933620952499998</v>
      </c>
      <c r="V748" s="7">
        <v>1.93110239635</v>
      </c>
      <c r="W748" s="7">
        <v>0.66225969890000003</v>
      </c>
    </row>
    <row r="749" spans="1:23">
      <c r="A749" s="8" t="s">
        <v>242</v>
      </c>
      <c r="B749" s="4">
        <v>71</v>
      </c>
      <c r="C749" s="4" t="s">
        <v>20</v>
      </c>
      <c r="D749" s="4" t="s">
        <v>219</v>
      </c>
      <c r="E749" s="4" t="s">
        <v>239</v>
      </c>
      <c r="F749" s="5">
        <v>20042</v>
      </c>
      <c r="G749" s="4" t="s">
        <v>200</v>
      </c>
      <c r="H749" s="4" t="s">
        <v>234</v>
      </c>
      <c r="I749" s="4" t="s">
        <v>217</v>
      </c>
      <c r="J749" s="4" t="s">
        <v>220</v>
      </c>
      <c r="K749" s="4" t="s">
        <v>238</v>
      </c>
      <c r="L749" s="4" t="s">
        <v>1</v>
      </c>
      <c r="M749" s="4">
        <v>20127</v>
      </c>
      <c r="N749" s="4" t="s">
        <v>72</v>
      </c>
      <c r="O749" s="4" t="s">
        <v>365</v>
      </c>
      <c r="P749" s="4" t="s">
        <v>214</v>
      </c>
      <c r="Q749" s="4" t="s">
        <v>241</v>
      </c>
      <c r="R749" s="6">
        <v>0</v>
      </c>
      <c r="S749" s="6">
        <v>5.9499999999999997E-2</v>
      </c>
      <c r="T749" s="6">
        <v>-5.9499999999999997E-2</v>
      </c>
      <c r="U749" s="7">
        <v>0</v>
      </c>
      <c r="V749" s="7">
        <v>0.43588995668750002</v>
      </c>
      <c r="W749" s="7">
        <v>-0.43588995668750002</v>
      </c>
    </row>
    <row r="750" spans="1:23">
      <c r="A750" s="8" t="s">
        <v>242</v>
      </c>
      <c r="B750" s="4">
        <v>84</v>
      </c>
      <c r="C750" s="4" t="s">
        <v>22</v>
      </c>
      <c r="D750" s="4" t="s">
        <v>219</v>
      </c>
      <c r="E750" s="4" t="s">
        <v>238</v>
      </c>
      <c r="F750" s="5">
        <v>20042</v>
      </c>
      <c r="G750" s="4" t="s">
        <v>200</v>
      </c>
      <c r="H750" s="4" t="s">
        <v>234</v>
      </c>
      <c r="I750" s="4" t="s">
        <v>217</v>
      </c>
      <c r="J750" s="4" t="s">
        <v>220</v>
      </c>
      <c r="K750" s="4" t="s">
        <v>238</v>
      </c>
      <c r="L750" s="4" t="s">
        <v>1</v>
      </c>
      <c r="M750" s="4">
        <v>395</v>
      </c>
      <c r="N750" s="4" t="s">
        <v>76</v>
      </c>
      <c r="O750" s="4" t="s">
        <v>369</v>
      </c>
      <c r="P750" s="4" t="s">
        <v>214</v>
      </c>
      <c r="Q750" s="4" t="s">
        <v>241</v>
      </c>
      <c r="R750" s="6">
        <v>0.45</v>
      </c>
      <c r="S750" s="6">
        <v>0.45500000000000002</v>
      </c>
      <c r="T750" s="6">
        <v>-5.0000000000000001E-3</v>
      </c>
      <c r="U750" s="7">
        <v>3.2966467312500001</v>
      </c>
      <c r="V750" s="7">
        <v>3.3332761393750001</v>
      </c>
      <c r="W750" s="7">
        <v>-3.6629408124999999E-2</v>
      </c>
    </row>
    <row r="751" spans="1:23">
      <c r="A751" s="8" t="s">
        <v>242</v>
      </c>
      <c r="B751" s="4">
        <v>84</v>
      </c>
      <c r="C751" s="4" t="s">
        <v>22</v>
      </c>
      <c r="D751" s="4" t="s">
        <v>219</v>
      </c>
      <c r="E751" s="4" t="s">
        <v>238</v>
      </c>
      <c r="F751" s="5">
        <v>20042</v>
      </c>
      <c r="G751" s="4" t="s">
        <v>200</v>
      </c>
      <c r="H751" s="4" t="s">
        <v>234</v>
      </c>
      <c r="I751" s="4" t="s">
        <v>217</v>
      </c>
      <c r="J751" s="4" t="s">
        <v>220</v>
      </c>
      <c r="K751" s="4" t="s">
        <v>238</v>
      </c>
      <c r="L751" s="4" t="s">
        <v>1</v>
      </c>
      <c r="M751" s="4">
        <v>506</v>
      </c>
      <c r="N751" s="4" t="s">
        <v>77</v>
      </c>
      <c r="O751" s="4" t="s">
        <v>370</v>
      </c>
      <c r="P751" s="4" t="s">
        <v>214</v>
      </c>
      <c r="Q751" s="4" t="s">
        <v>241</v>
      </c>
      <c r="R751" s="6">
        <v>2.2040000000000002</v>
      </c>
      <c r="S751" s="6">
        <v>3.6703000000000001</v>
      </c>
      <c r="T751" s="6">
        <v>-1.4662999999999999</v>
      </c>
      <c r="U751" s="7">
        <v>16.146243101500001</v>
      </c>
      <c r="V751" s="7">
        <v>26.888183328237499</v>
      </c>
      <c r="W751" s="7">
        <v>-10.741940226737499</v>
      </c>
    </row>
    <row r="752" spans="1:23">
      <c r="A752" s="8" t="s">
        <v>242</v>
      </c>
      <c r="B752" s="4">
        <v>84</v>
      </c>
      <c r="C752" s="4" t="s">
        <v>22</v>
      </c>
      <c r="D752" s="4" t="s">
        <v>219</v>
      </c>
      <c r="E752" s="4" t="s">
        <v>238</v>
      </c>
      <c r="F752" s="5">
        <v>20042</v>
      </c>
      <c r="G752" s="4" t="s">
        <v>200</v>
      </c>
      <c r="H752" s="4" t="s">
        <v>234</v>
      </c>
      <c r="I752" s="4" t="s">
        <v>217</v>
      </c>
      <c r="J752" s="4" t="s">
        <v>220</v>
      </c>
      <c r="K752" s="4" t="s">
        <v>238</v>
      </c>
      <c r="L752" s="4" t="s">
        <v>1</v>
      </c>
      <c r="M752" s="4">
        <v>944</v>
      </c>
      <c r="N752" s="4" t="s">
        <v>3</v>
      </c>
      <c r="O752" s="4" t="s">
        <v>326</v>
      </c>
      <c r="P752" s="4" t="s">
        <v>213</v>
      </c>
      <c r="Q752" s="4" t="s">
        <v>240</v>
      </c>
      <c r="R752" s="6">
        <v>0</v>
      </c>
      <c r="S752" s="6">
        <v>2</v>
      </c>
      <c r="T752" s="6">
        <v>-2</v>
      </c>
      <c r="U752" s="7">
        <v>0</v>
      </c>
      <c r="V752" s="7">
        <v>14.65176325</v>
      </c>
      <c r="W752" s="7">
        <v>-14.65176325</v>
      </c>
    </row>
    <row r="753" spans="1:23">
      <c r="A753" s="8" t="s">
        <v>242</v>
      </c>
      <c r="B753" s="4">
        <v>110</v>
      </c>
      <c r="C753" s="4" t="s">
        <v>23</v>
      </c>
      <c r="D753" s="4" t="s">
        <v>219</v>
      </c>
      <c r="E753" s="4" t="s">
        <v>239</v>
      </c>
      <c r="F753" s="5">
        <v>20042</v>
      </c>
      <c r="G753" s="4" t="s">
        <v>200</v>
      </c>
      <c r="H753" s="4" t="s">
        <v>234</v>
      </c>
      <c r="I753" s="4" t="s">
        <v>217</v>
      </c>
      <c r="J753" s="4" t="s">
        <v>220</v>
      </c>
      <c r="K753" s="4" t="s">
        <v>238</v>
      </c>
      <c r="L753" s="4" t="s">
        <v>1</v>
      </c>
      <c r="M753" s="4">
        <v>193</v>
      </c>
      <c r="N753" s="4" t="s">
        <v>67</v>
      </c>
      <c r="O753" s="4" t="s">
        <v>361</v>
      </c>
      <c r="P753" s="4" t="s">
        <v>214</v>
      </c>
      <c r="Q753" s="4" t="s">
        <v>241</v>
      </c>
      <c r="R753" s="6">
        <v>0.88700000000000001</v>
      </c>
      <c r="S753" s="6">
        <v>0.88719999999999999</v>
      </c>
      <c r="T753" s="6">
        <v>-1.99999999999978E-4</v>
      </c>
      <c r="U753" s="7">
        <v>6.4980570013749999</v>
      </c>
      <c r="V753" s="7">
        <v>6.4995221777000003</v>
      </c>
      <c r="W753" s="7">
        <v>-1.4651763249998401E-3</v>
      </c>
    </row>
    <row r="754" spans="1:23">
      <c r="A754" s="8" t="s">
        <v>242</v>
      </c>
      <c r="B754" s="4">
        <v>110</v>
      </c>
      <c r="C754" s="4" t="s">
        <v>23</v>
      </c>
      <c r="D754" s="4" t="s">
        <v>219</v>
      </c>
      <c r="E754" s="4" t="s">
        <v>239</v>
      </c>
      <c r="F754" s="5">
        <v>20042</v>
      </c>
      <c r="G754" s="4" t="s">
        <v>200</v>
      </c>
      <c r="H754" s="4" t="s">
        <v>234</v>
      </c>
      <c r="I754" s="4" t="s">
        <v>217</v>
      </c>
      <c r="J754" s="4" t="s">
        <v>220</v>
      </c>
      <c r="K754" s="4" t="s">
        <v>238</v>
      </c>
      <c r="L754" s="4" t="s">
        <v>1</v>
      </c>
      <c r="M754" s="4">
        <v>195</v>
      </c>
      <c r="N754" s="4" t="s">
        <v>142</v>
      </c>
      <c r="O754" s="4" t="s">
        <v>425</v>
      </c>
      <c r="P754" s="4" t="s">
        <v>214</v>
      </c>
      <c r="Q754" s="4" t="s">
        <v>241</v>
      </c>
      <c r="R754" s="6">
        <v>0.16300000000000001</v>
      </c>
      <c r="S754" s="6">
        <v>0.16259999999999999</v>
      </c>
      <c r="T754" s="6">
        <v>4.0000000000001102E-4</v>
      </c>
      <c r="U754" s="7">
        <v>1.1941187048749999</v>
      </c>
      <c r="V754" s="7">
        <v>1.191188352225</v>
      </c>
      <c r="W754" s="7">
        <v>2.93035265000008E-3</v>
      </c>
    </row>
    <row r="755" spans="1:23">
      <c r="A755" s="8" t="s">
        <v>242</v>
      </c>
      <c r="B755" s="4">
        <v>110</v>
      </c>
      <c r="C755" s="4" t="s">
        <v>23</v>
      </c>
      <c r="D755" s="4" t="s">
        <v>219</v>
      </c>
      <c r="E755" s="4" t="s">
        <v>239</v>
      </c>
      <c r="F755" s="5">
        <v>20042</v>
      </c>
      <c r="G755" s="4" t="s">
        <v>200</v>
      </c>
      <c r="H755" s="4" t="s">
        <v>234</v>
      </c>
      <c r="I755" s="4" t="s">
        <v>217</v>
      </c>
      <c r="J755" s="4" t="s">
        <v>220</v>
      </c>
      <c r="K755" s="4" t="s">
        <v>238</v>
      </c>
      <c r="L755" s="4" t="s">
        <v>1</v>
      </c>
      <c r="M755" s="4">
        <v>1621</v>
      </c>
      <c r="N755" s="4" t="s">
        <v>68</v>
      </c>
      <c r="O755" s="4" t="s">
        <v>362</v>
      </c>
      <c r="P755" s="4" t="s">
        <v>214</v>
      </c>
      <c r="Q755" s="4" t="s">
        <v>241</v>
      </c>
      <c r="R755" s="6">
        <v>5.2999999999999999E-2</v>
      </c>
      <c r="S755" s="6">
        <v>5.2699999999999997E-2</v>
      </c>
      <c r="T755" s="6">
        <v>3.0000000000000198E-4</v>
      </c>
      <c r="U755" s="7">
        <v>0.38827172612499999</v>
      </c>
      <c r="V755" s="7">
        <v>0.38607396163750002</v>
      </c>
      <c r="W755" s="7">
        <v>2.19776448750001E-3</v>
      </c>
    </row>
    <row r="756" spans="1:23">
      <c r="A756" s="8" t="s">
        <v>242</v>
      </c>
      <c r="B756" s="4">
        <v>110</v>
      </c>
      <c r="C756" s="4" t="s">
        <v>23</v>
      </c>
      <c r="D756" s="4" t="s">
        <v>219</v>
      </c>
      <c r="E756" s="4" t="s">
        <v>239</v>
      </c>
      <c r="F756" s="5">
        <v>20042</v>
      </c>
      <c r="G756" s="4" t="s">
        <v>200</v>
      </c>
      <c r="H756" s="4" t="s">
        <v>234</v>
      </c>
      <c r="I756" s="4" t="s">
        <v>217</v>
      </c>
      <c r="J756" s="4" t="s">
        <v>220</v>
      </c>
      <c r="K756" s="4" t="s">
        <v>238</v>
      </c>
      <c r="L756" s="4" t="s">
        <v>1</v>
      </c>
      <c r="M756" s="4">
        <v>1702</v>
      </c>
      <c r="N756" s="4" t="s">
        <v>143</v>
      </c>
      <c r="O756" s="4" t="s">
        <v>426</v>
      </c>
      <c r="P756" s="4" t="s">
        <v>214</v>
      </c>
      <c r="Q756" s="4" t="s">
        <v>241</v>
      </c>
      <c r="R756" s="6">
        <v>50.348999999999997</v>
      </c>
      <c r="S756" s="6">
        <v>50.648400000000002</v>
      </c>
      <c r="T756" s="6">
        <v>-0.29940000000000599</v>
      </c>
      <c r="U756" s="7">
        <v>368.850813937125</v>
      </c>
      <c r="V756" s="7">
        <v>371.04418289565001</v>
      </c>
      <c r="W756" s="7">
        <v>-2.1933689585250402</v>
      </c>
    </row>
    <row r="757" spans="1:23">
      <c r="A757" s="8" t="s">
        <v>242</v>
      </c>
      <c r="B757" s="4">
        <v>110</v>
      </c>
      <c r="C757" s="4" t="s">
        <v>23</v>
      </c>
      <c r="D757" s="4" t="s">
        <v>219</v>
      </c>
      <c r="E757" s="4" t="s">
        <v>239</v>
      </c>
      <c r="F757" s="5">
        <v>20042</v>
      </c>
      <c r="G757" s="4" t="s">
        <v>200</v>
      </c>
      <c r="H757" s="4" t="s">
        <v>234</v>
      </c>
      <c r="I757" s="4" t="s">
        <v>217</v>
      </c>
      <c r="J757" s="4" t="s">
        <v>220</v>
      </c>
      <c r="K757" s="4" t="s">
        <v>238</v>
      </c>
      <c r="L757" s="4" t="s">
        <v>1</v>
      </c>
      <c r="M757" s="4">
        <v>20191</v>
      </c>
      <c r="N757" s="4" t="s">
        <v>173</v>
      </c>
      <c r="O757" s="4" t="s">
        <v>454</v>
      </c>
      <c r="P757" s="4" t="s">
        <v>214</v>
      </c>
      <c r="Q757" s="4" t="s">
        <v>241</v>
      </c>
      <c r="R757" s="6">
        <v>1.0999999999999999E-2</v>
      </c>
      <c r="S757" s="6">
        <v>1.11E-2</v>
      </c>
      <c r="T757" s="6">
        <v>-1.0000000000000099E-4</v>
      </c>
      <c r="U757" s="7">
        <v>8.0584697875E-2</v>
      </c>
      <c r="V757" s="7">
        <v>8.1317286037500006E-2</v>
      </c>
      <c r="W757" s="7">
        <v>-7.3258816250000797E-4</v>
      </c>
    </row>
    <row r="758" spans="1:23">
      <c r="A758" s="8" t="s">
        <v>242</v>
      </c>
      <c r="B758" s="4">
        <v>110</v>
      </c>
      <c r="C758" s="4" t="s">
        <v>23</v>
      </c>
      <c r="D758" s="4" t="s">
        <v>219</v>
      </c>
      <c r="E758" s="4" t="s">
        <v>239</v>
      </c>
      <c r="F758" s="5">
        <v>20042</v>
      </c>
      <c r="G758" s="4" t="s">
        <v>200</v>
      </c>
      <c r="H758" s="4" t="s">
        <v>234</v>
      </c>
      <c r="I758" s="4" t="s">
        <v>217</v>
      </c>
      <c r="J758" s="4" t="s">
        <v>220</v>
      </c>
      <c r="K758" s="4" t="s">
        <v>238</v>
      </c>
      <c r="L758" s="4" t="s">
        <v>1</v>
      </c>
      <c r="M758" s="4">
        <v>20310</v>
      </c>
      <c r="N758" s="4" t="s">
        <v>144</v>
      </c>
      <c r="O758" s="4" t="s">
        <v>427</v>
      </c>
      <c r="P758" s="4" t="s">
        <v>214</v>
      </c>
      <c r="Q758" s="4" t="s">
        <v>241</v>
      </c>
      <c r="R758" s="6">
        <v>0.184</v>
      </c>
      <c r="S758" s="6">
        <v>0.18440000000000001</v>
      </c>
      <c r="T758" s="6">
        <v>-4.0000000000001102E-4</v>
      </c>
      <c r="U758" s="7">
        <v>1.347962219</v>
      </c>
      <c r="V758" s="7">
        <v>1.35089257165</v>
      </c>
      <c r="W758" s="7">
        <v>-2.93035265000008E-3</v>
      </c>
    </row>
    <row r="759" spans="1:23">
      <c r="A759" s="8" t="s">
        <v>242</v>
      </c>
      <c r="B759" s="4">
        <v>110</v>
      </c>
      <c r="C759" s="4" t="s">
        <v>23</v>
      </c>
      <c r="D759" s="4" t="s">
        <v>219</v>
      </c>
      <c r="E759" s="4" t="s">
        <v>239</v>
      </c>
      <c r="F759" s="5">
        <v>20042</v>
      </c>
      <c r="G759" s="4" t="s">
        <v>200</v>
      </c>
      <c r="H759" s="4" t="s">
        <v>234</v>
      </c>
      <c r="I759" s="4" t="s">
        <v>217</v>
      </c>
      <c r="J759" s="4" t="s">
        <v>220</v>
      </c>
      <c r="K759" s="4" t="s">
        <v>238</v>
      </c>
      <c r="L759" s="4" t="s">
        <v>1</v>
      </c>
      <c r="M759" s="4">
        <v>20394</v>
      </c>
      <c r="N759" s="4" t="s">
        <v>145</v>
      </c>
      <c r="O759" s="4" t="s">
        <v>428</v>
      </c>
      <c r="P759" s="4" t="s">
        <v>214</v>
      </c>
      <c r="Q759" s="4" t="s">
        <v>241</v>
      </c>
      <c r="R759" s="6">
        <v>0.29099999999999998</v>
      </c>
      <c r="S759" s="6">
        <v>0.29089999999999999</v>
      </c>
      <c r="T759" s="6">
        <v>9.9999999999989E-5</v>
      </c>
      <c r="U759" s="7">
        <v>2.131831552875</v>
      </c>
      <c r="V759" s="7">
        <v>2.1310989647124998</v>
      </c>
      <c r="W759" s="7">
        <v>7.3258816249991896E-4</v>
      </c>
    </row>
    <row r="760" spans="1:23">
      <c r="A760" s="8" t="s">
        <v>242</v>
      </c>
      <c r="B760" s="4">
        <v>110</v>
      </c>
      <c r="C760" s="4" t="s">
        <v>23</v>
      </c>
      <c r="D760" s="4" t="s">
        <v>219</v>
      </c>
      <c r="E760" s="4" t="s">
        <v>239</v>
      </c>
      <c r="F760" s="5">
        <v>20042</v>
      </c>
      <c r="G760" s="4" t="s">
        <v>200</v>
      </c>
      <c r="H760" s="4" t="s">
        <v>234</v>
      </c>
      <c r="I760" s="4" t="s">
        <v>217</v>
      </c>
      <c r="J760" s="4" t="s">
        <v>220</v>
      </c>
      <c r="K760" s="4" t="s">
        <v>238</v>
      </c>
      <c r="L760" s="4" t="s">
        <v>1</v>
      </c>
      <c r="M760" s="4">
        <v>75764</v>
      </c>
      <c r="N760" s="4" t="s">
        <v>69</v>
      </c>
      <c r="O760" s="4" t="s">
        <v>363</v>
      </c>
      <c r="P760" s="4" t="s">
        <v>214</v>
      </c>
      <c r="Q760" s="4" t="s">
        <v>241</v>
      </c>
      <c r="R760" s="6">
        <v>6.2E-2</v>
      </c>
      <c r="S760" s="6">
        <v>6.2100000000000002E-2</v>
      </c>
      <c r="T760" s="6">
        <v>-1.00000000000003E-4</v>
      </c>
      <c r="U760" s="7">
        <v>0.45420466074999999</v>
      </c>
      <c r="V760" s="7">
        <v>0.45493724891249998</v>
      </c>
      <c r="W760" s="7">
        <v>-7.3258816250002098E-4</v>
      </c>
    </row>
    <row r="761" spans="1:23">
      <c r="A761" s="8" t="s">
        <v>242</v>
      </c>
      <c r="B761" s="4">
        <v>114</v>
      </c>
      <c r="C761" s="4" t="s">
        <v>35</v>
      </c>
      <c r="D761" s="4" t="s">
        <v>219</v>
      </c>
      <c r="E761" s="4" t="s">
        <v>238</v>
      </c>
      <c r="F761" s="5">
        <v>20042</v>
      </c>
      <c r="G761" s="4" t="s">
        <v>200</v>
      </c>
      <c r="H761" s="4" t="s">
        <v>234</v>
      </c>
      <c r="I761" s="4" t="s">
        <v>217</v>
      </c>
      <c r="J761" s="4" t="s">
        <v>220</v>
      </c>
      <c r="K761" s="4" t="s">
        <v>238</v>
      </c>
      <c r="L761" s="4" t="s">
        <v>1</v>
      </c>
      <c r="M761" s="4">
        <v>1816</v>
      </c>
      <c r="N761" s="4" t="s">
        <v>175</v>
      </c>
      <c r="O761" s="4" t="s">
        <v>456</v>
      </c>
      <c r="P761" s="4" t="s">
        <v>214</v>
      </c>
      <c r="Q761" s="4" t="s">
        <v>241</v>
      </c>
      <c r="R761" s="6">
        <v>0.27600000000000002</v>
      </c>
      <c r="S761" s="6">
        <v>0.28660000000000002</v>
      </c>
      <c r="T761" s="6">
        <v>-1.06E-2</v>
      </c>
      <c r="U761" s="7">
        <v>2.0219433284999999</v>
      </c>
      <c r="V761" s="7">
        <v>2.0995976737249999</v>
      </c>
      <c r="W761" s="7">
        <v>-7.7654345225000004E-2</v>
      </c>
    </row>
    <row r="762" spans="1:23">
      <c r="A762" s="8" t="s">
        <v>242</v>
      </c>
      <c r="B762" s="4">
        <v>114</v>
      </c>
      <c r="C762" s="4" t="s">
        <v>35</v>
      </c>
      <c r="D762" s="4" t="s">
        <v>219</v>
      </c>
      <c r="E762" s="4" t="s">
        <v>238</v>
      </c>
      <c r="F762" s="5">
        <v>20042</v>
      </c>
      <c r="G762" s="4" t="s">
        <v>200</v>
      </c>
      <c r="H762" s="4" t="s">
        <v>234</v>
      </c>
      <c r="I762" s="4" t="s">
        <v>217</v>
      </c>
      <c r="J762" s="4" t="s">
        <v>220</v>
      </c>
      <c r="K762" s="4" t="s">
        <v>238</v>
      </c>
      <c r="L762" s="4" t="s">
        <v>1</v>
      </c>
      <c r="M762" s="4">
        <v>8768</v>
      </c>
      <c r="N762" s="4" t="s">
        <v>176</v>
      </c>
      <c r="O762" s="4" t="s">
        <v>457</v>
      </c>
      <c r="P762" s="4" t="s">
        <v>214</v>
      </c>
      <c r="Q762" s="4" t="s">
        <v>241</v>
      </c>
      <c r="R762" s="6">
        <v>0.154</v>
      </c>
      <c r="S762" s="6">
        <v>0.16</v>
      </c>
      <c r="T762" s="6">
        <v>-6.0000000000000097E-3</v>
      </c>
      <c r="U762" s="7">
        <v>1.12818577025</v>
      </c>
      <c r="V762" s="7">
        <v>1.17214106</v>
      </c>
      <c r="W762" s="7">
        <v>-4.3955289750000001E-2</v>
      </c>
    </row>
    <row r="763" spans="1:23">
      <c r="A763" s="8" t="s">
        <v>242</v>
      </c>
      <c r="B763" s="4">
        <v>114</v>
      </c>
      <c r="C763" s="4" t="s">
        <v>35</v>
      </c>
      <c r="D763" s="4" t="s">
        <v>219</v>
      </c>
      <c r="E763" s="4" t="s">
        <v>238</v>
      </c>
      <c r="F763" s="5">
        <v>20042</v>
      </c>
      <c r="G763" s="4" t="s">
        <v>200</v>
      </c>
      <c r="H763" s="4" t="s">
        <v>234</v>
      </c>
      <c r="I763" s="4" t="s">
        <v>217</v>
      </c>
      <c r="J763" s="4" t="s">
        <v>220</v>
      </c>
      <c r="K763" s="4" t="s">
        <v>238</v>
      </c>
      <c r="L763" s="4" t="s">
        <v>1</v>
      </c>
      <c r="M763" s="4">
        <v>10074</v>
      </c>
      <c r="N763" s="4" t="s">
        <v>177</v>
      </c>
      <c r="O763" s="4" t="s">
        <v>458</v>
      </c>
      <c r="P763" s="4" t="s">
        <v>214</v>
      </c>
      <c r="Q763" s="4" t="s">
        <v>241</v>
      </c>
      <c r="R763" s="6">
        <v>0.11600000000000001</v>
      </c>
      <c r="S763" s="6">
        <v>0.12</v>
      </c>
      <c r="T763" s="6">
        <v>-3.9999999999999897E-3</v>
      </c>
      <c r="U763" s="7">
        <v>0.84980226849999996</v>
      </c>
      <c r="V763" s="7">
        <v>0.87910579499999997</v>
      </c>
      <c r="W763" s="7">
        <v>-2.9303526499999899E-2</v>
      </c>
    </row>
    <row r="764" spans="1:23">
      <c r="A764" s="8" t="s">
        <v>242</v>
      </c>
      <c r="B764" s="4">
        <v>114</v>
      </c>
      <c r="C764" s="4" t="s">
        <v>35</v>
      </c>
      <c r="D764" s="4" t="s">
        <v>219</v>
      </c>
      <c r="E764" s="4" t="s">
        <v>238</v>
      </c>
      <c r="F764" s="5">
        <v>20042</v>
      </c>
      <c r="G764" s="4" t="s">
        <v>200</v>
      </c>
      <c r="H764" s="4" t="s">
        <v>234</v>
      </c>
      <c r="I764" s="4" t="s">
        <v>217</v>
      </c>
      <c r="J764" s="4" t="s">
        <v>220</v>
      </c>
      <c r="K764" s="4" t="s">
        <v>238</v>
      </c>
      <c r="L764" s="4" t="s">
        <v>1</v>
      </c>
      <c r="M764" s="4">
        <v>10917</v>
      </c>
      <c r="N764" s="4" t="s">
        <v>178</v>
      </c>
      <c r="O764" s="4" t="s">
        <v>459</v>
      </c>
      <c r="P764" s="4" t="s">
        <v>214</v>
      </c>
      <c r="Q764" s="4" t="s">
        <v>241</v>
      </c>
      <c r="R764" s="6">
        <v>1E-3</v>
      </c>
      <c r="S764" s="6">
        <v>1.5E-3</v>
      </c>
      <c r="T764" s="6">
        <v>-5.0000000000000001E-4</v>
      </c>
      <c r="U764" s="7">
        <v>7.3258816249999999E-3</v>
      </c>
      <c r="V764" s="7">
        <v>1.09888224375E-2</v>
      </c>
      <c r="W764" s="7">
        <v>-3.6629408125E-3</v>
      </c>
    </row>
    <row r="765" spans="1:23">
      <c r="A765" s="8" t="s">
        <v>242</v>
      </c>
      <c r="B765" s="4">
        <v>114</v>
      </c>
      <c r="C765" s="4" t="s">
        <v>35</v>
      </c>
      <c r="D765" s="4" t="s">
        <v>219</v>
      </c>
      <c r="E765" s="4" t="s">
        <v>238</v>
      </c>
      <c r="F765" s="5">
        <v>20042</v>
      </c>
      <c r="G765" s="4" t="s">
        <v>200</v>
      </c>
      <c r="H765" s="4" t="s">
        <v>234</v>
      </c>
      <c r="I765" s="4" t="s">
        <v>217</v>
      </c>
      <c r="J765" s="4" t="s">
        <v>220</v>
      </c>
      <c r="K765" s="4" t="s">
        <v>238</v>
      </c>
      <c r="L765" s="4" t="s">
        <v>1</v>
      </c>
      <c r="M765" s="4">
        <v>19153</v>
      </c>
      <c r="N765" s="4" t="s">
        <v>179</v>
      </c>
      <c r="O765" s="4" t="s">
        <v>460</v>
      </c>
      <c r="P765" s="4" t="s">
        <v>214</v>
      </c>
      <c r="Q765" s="4" t="s">
        <v>241</v>
      </c>
      <c r="R765" s="6">
        <v>0.13100000000000001</v>
      </c>
      <c r="S765" s="6">
        <v>0.13619999999999999</v>
      </c>
      <c r="T765" s="6">
        <v>-5.1999999999999798E-3</v>
      </c>
      <c r="U765" s="7">
        <v>0.95969049287499997</v>
      </c>
      <c r="V765" s="7">
        <v>0.99778507732499999</v>
      </c>
      <c r="W765" s="7">
        <v>-3.8094584449999899E-2</v>
      </c>
    </row>
    <row r="766" spans="1:23">
      <c r="A766" s="8" t="s">
        <v>242</v>
      </c>
      <c r="B766" s="4">
        <v>114</v>
      </c>
      <c r="C766" s="4" t="s">
        <v>35</v>
      </c>
      <c r="D766" s="4" t="s">
        <v>219</v>
      </c>
      <c r="E766" s="4" t="s">
        <v>238</v>
      </c>
      <c r="F766" s="5">
        <v>20042</v>
      </c>
      <c r="G766" s="4" t="s">
        <v>200</v>
      </c>
      <c r="H766" s="4" t="s">
        <v>234</v>
      </c>
      <c r="I766" s="4" t="s">
        <v>217</v>
      </c>
      <c r="J766" s="4" t="s">
        <v>220</v>
      </c>
      <c r="K766" s="4" t="s">
        <v>238</v>
      </c>
      <c r="L766" s="4" t="s">
        <v>1</v>
      </c>
      <c r="M766" s="4">
        <v>22898</v>
      </c>
      <c r="N766" s="4" t="s">
        <v>180</v>
      </c>
      <c r="O766" s="4" t="s">
        <v>461</v>
      </c>
      <c r="P766" s="4" t="s">
        <v>214</v>
      </c>
      <c r="Q766" s="4" t="s">
        <v>241</v>
      </c>
      <c r="R766" s="6">
        <v>7.0000000000000001E-3</v>
      </c>
      <c r="S766" s="6">
        <v>7.0000000000000001E-3</v>
      </c>
      <c r="T766" s="6">
        <v>0</v>
      </c>
      <c r="U766" s="7">
        <v>5.1281171374999997E-2</v>
      </c>
      <c r="V766" s="7">
        <v>5.1281171374999997E-2</v>
      </c>
      <c r="W766" s="7">
        <v>0</v>
      </c>
    </row>
    <row r="767" spans="1:23">
      <c r="A767" s="8" t="s">
        <v>242</v>
      </c>
      <c r="B767" s="4">
        <v>114</v>
      </c>
      <c r="C767" s="4" t="s">
        <v>35</v>
      </c>
      <c r="D767" s="4" t="s">
        <v>219</v>
      </c>
      <c r="E767" s="4" t="s">
        <v>238</v>
      </c>
      <c r="F767" s="5">
        <v>20042</v>
      </c>
      <c r="G767" s="4" t="s">
        <v>200</v>
      </c>
      <c r="H767" s="4" t="s">
        <v>234</v>
      </c>
      <c r="I767" s="4" t="s">
        <v>217</v>
      </c>
      <c r="J767" s="4" t="s">
        <v>220</v>
      </c>
      <c r="K767" s="4" t="s">
        <v>238</v>
      </c>
      <c r="L767" s="4" t="s">
        <v>1</v>
      </c>
      <c r="M767" s="4">
        <v>67169</v>
      </c>
      <c r="N767" s="4" t="s">
        <v>182</v>
      </c>
      <c r="O767" s="4" t="s">
        <v>463</v>
      </c>
      <c r="P767" s="4" t="s">
        <v>214</v>
      </c>
      <c r="Q767" s="4" t="s">
        <v>241</v>
      </c>
      <c r="R767" s="6">
        <v>0.315</v>
      </c>
      <c r="S767" s="6">
        <v>0.32640000000000002</v>
      </c>
      <c r="T767" s="6">
        <v>-1.14E-2</v>
      </c>
      <c r="U767" s="7">
        <v>2.3076527118749999</v>
      </c>
      <c r="V767" s="7">
        <v>2.3911677623999998</v>
      </c>
      <c r="W767" s="7">
        <v>-8.3515050525000203E-2</v>
      </c>
    </row>
    <row r="768" spans="1:23">
      <c r="A768" s="8" t="s">
        <v>242</v>
      </c>
      <c r="B768" s="4">
        <v>71</v>
      </c>
      <c r="C768" s="4" t="s">
        <v>20</v>
      </c>
      <c r="D768" s="4" t="s">
        <v>219</v>
      </c>
      <c r="E768" s="4" t="s">
        <v>239</v>
      </c>
      <c r="F768" s="5">
        <v>28462</v>
      </c>
      <c r="G768" s="4" t="s">
        <v>202</v>
      </c>
      <c r="H768" s="4" t="s">
        <v>235</v>
      </c>
      <c r="I768" s="4" t="s">
        <v>218</v>
      </c>
      <c r="J768" s="4" t="s">
        <v>220</v>
      </c>
      <c r="K768" s="4" t="s">
        <v>239</v>
      </c>
      <c r="L768" s="4" t="s">
        <v>39</v>
      </c>
      <c r="M768" s="4">
        <v>301</v>
      </c>
      <c r="N768" s="4" t="s">
        <v>71</v>
      </c>
      <c r="O768" s="4" t="s">
        <v>364</v>
      </c>
      <c r="P768" s="4" t="s">
        <v>214</v>
      </c>
      <c r="Q768" s="4" t="s">
        <v>241</v>
      </c>
      <c r="R768" s="6">
        <v>5.76</v>
      </c>
      <c r="S768" s="6">
        <v>6</v>
      </c>
      <c r="T768" s="6">
        <v>-0.24</v>
      </c>
      <c r="U768" s="7">
        <v>3.8103696648576002</v>
      </c>
      <c r="V768" s="7">
        <v>3.9691350675599999</v>
      </c>
      <c r="W768" s="7">
        <v>-0.1587654027024</v>
      </c>
    </row>
    <row r="769" spans="1:23">
      <c r="A769" s="8" t="s">
        <v>242</v>
      </c>
      <c r="B769" s="4">
        <v>71</v>
      </c>
      <c r="C769" s="4" t="s">
        <v>20</v>
      </c>
      <c r="D769" s="4" t="s">
        <v>219</v>
      </c>
      <c r="E769" s="4" t="s">
        <v>239</v>
      </c>
      <c r="F769" s="5">
        <v>28462</v>
      </c>
      <c r="G769" s="4" t="s">
        <v>202</v>
      </c>
      <c r="H769" s="4" t="s">
        <v>235</v>
      </c>
      <c r="I769" s="4" t="s">
        <v>218</v>
      </c>
      <c r="J769" s="4" t="s">
        <v>220</v>
      </c>
      <c r="K769" s="4" t="s">
        <v>239</v>
      </c>
      <c r="L769" s="4" t="s">
        <v>39</v>
      </c>
      <c r="M769" s="4">
        <v>945</v>
      </c>
      <c r="N769" s="4" t="s">
        <v>195</v>
      </c>
      <c r="O769" s="4" t="s">
        <v>470</v>
      </c>
      <c r="P769" s="4" t="s">
        <v>213</v>
      </c>
      <c r="Q769" s="4" t="s">
        <v>240</v>
      </c>
      <c r="R769" s="6">
        <v>57</v>
      </c>
      <c r="S769" s="6">
        <v>57</v>
      </c>
      <c r="T769" s="6">
        <v>0</v>
      </c>
      <c r="U769" s="7">
        <v>37.706783141819997</v>
      </c>
      <c r="V769" s="7">
        <v>37.706783141819997</v>
      </c>
      <c r="W769" s="7">
        <v>0</v>
      </c>
    </row>
    <row r="770" spans="1:23">
      <c r="A770" s="8" t="s">
        <v>242</v>
      </c>
      <c r="B770" s="4">
        <v>71</v>
      </c>
      <c r="C770" s="4" t="s">
        <v>20</v>
      </c>
      <c r="D770" s="4" t="s">
        <v>219</v>
      </c>
      <c r="E770" s="4" t="s">
        <v>239</v>
      </c>
      <c r="F770" s="5">
        <v>28462</v>
      </c>
      <c r="G770" s="4" t="s">
        <v>202</v>
      </c>
      <c r="H770" s="4" t="s">
        <v>235</v>
      </c>
      <c r="I770" s="4" t="s">
        <v>218</v>
      </c>
      <c r="J770" s="4" t="s">
        <v>220</v>
      </c>
      <c r="K770" s="4" t="s">
        <v>239</v>
      </c>
      <c r="L770" s="4" t="s">
        <v>39</v>
      </c>
      <c r="M770" s="4">
        <v>20127</v>
      </c>
      <c r="N770" s="4" t="s">
        <v>72</v>
      </c>
      <c r="O770" s="4" t="s">
        <v>365</v>
      </c>
      <c r="P770" s="4" t="s">
        <v>214</v>
      </c>
      <c r="Q770" s="4" t="s">
        <v>241</v>
      </c>
      <c r="R770" s="6">
        <v>3083.1979999999999</v>
      </c>
      <c r="S770" s="6">
        <v>3211.5875999999998</v>
      </c>
      <c r="T770" s="6">
        <v>-128.3896</v>
      </c>
      <c r="U770" s="7">
        <v>2039.6048836718101</v>
      </c>
      <c r="V770" s="7">
        <v>2124.5374942834801</v>
      </c>
      <c r="W770" s="7">
        <v>-84.932610611666902</v>
      </c>
    </row>
    <row r="771" spans="1:23">
      <c r="A771" s="8" t="s">
        <v>242</v>
      </c>
      <c r="B771" s="4">
        <v>71</v>
      </c>
      <c r="C771" s="4" t="s">
        <v>20</v>
      </c>
      <c r="D771" s="4" t="s">
        <v>219</v>
      </c>
      <c r="E771" s="4" t="s">
        <v>239</v>
      </c>
      <c r="F771" s="5">
        <v>28462</v>
      </c>
      <c r="G771" s="4" t="s">
        <v>202</v>
      </c>
      <c r="H771" s="4" t="s">
        <v>235</v>
      </c>
      <c r="I771" s="4" t="s">
        <v>218</v>
      </c>
      <c r="J771" s="4" t="s">
        <v>220</v>
      </c>
      <c r="K771" s="4" t="s">
        <v>239</v>
      </c>
      <c r="L771" s="4" t="s">
        <v>39</v>
      </c>
      <c r="M771" s="4">
        <v>26883</v>
      </c>
      <c r="N771" s="4" t="s">
        <v>73</v>
      </c>
      <c r="O771" s="4" t="s">
        <v>366</v>
      </c>
      <c r="P771" s="4" t="s">
        <v>214</v>
      </c>
      <c r="Q771" s="4" t="s">
        <v>241</v>
      </c>
      <c r="R771" s="6">
        <v>422.12</v>
      </c>
      <c r="S771" s="6">
        <v>439.69799999999998</v>
      </c>
      <c r="T771" s="6">
        <v>-17.577999999999999</v>
      </c>
      <c r="U771" s="7">
        <v>279.24188245307101</v>
      </c>
      <c r="V771" s="7">
        <v>290.87012515599901</v>
      </c>
      <c r="W771" s="7">
        <v>-11.628242702928301</v>
      </c>
    </row>
    <row r="772" spans="1:23">
      <c r="A772" s="8" t="s">
        <v>242</v>
      </c>
      <c r="B772" s="4">
        <v>71</v>
      </c>
      <c r="C772" s="4" t="s">
        <v>20</v>
      </c>
      <c r="D772" s="4" t="s">
        <v>219</v>
      </c>
      <c r="E772" s="4" t="s">
        <v>239</v>
      </c>
      <c r="F772" s="5">
        <v>28462</v>
      </c>
      <c r="G772" s="4" t="s">
        <v>202</v>
      </c>
      <c r="H772" s="4" t="s">
        <v>235</v>
      </c>
      <c r="I772" s="4" t="s">
        <v>218</v>
      </c>
      <c r="J772" s="4" t="s">
        <v>220</v>
      </c>
      <c r="K772" s="4" t="s">
        <v>239</v>
      </c>
      <c r="L772" s="4" t="s">
        <v>39</v>
      </c>
      <c r="M772" s="4">
        <v>88220</v>
      </c>
      <c r="N772" s="4" t="s">
        <v>74</v>
      </c>
      <c r="O772" s="4" t="s">
        <v>367</v>
      </c>
      <c r="P772" s="4" t="s">
        <v>214</v>
      </c>
      <c r="Q772" s="4" t="s">
        <v>241</v>
      </c>
      <c r="R772" s="6">
        <v>2138.1080000000002</v>
      </c>
      <c r="S772" s="6">
        <v>2227.1419999999998</v>
      </c>
      <c r="T772" s="6">
        <v>-89.033999999999693</v>
      </c>
      <c r="U772" s="7">
        <v>1414.4065735050999</v>
      </c>
      <c r="V772" s="7">
        <v>1473.3045687726201</v>
      </c>
      <c r="W772" s="7">
        <v>-58.897995267522603</v>
      </c>
    </row>
    <row r="773" spans="1:23">
      <c r="A773" s="8" t="s">
        <v>242</v>
      </c>
      <c r="B773" s="4">
        <v>71</v>
      </c>
      <c r="C773" s="4" t="s">
        <v>20</v>
      </c>
      <c r="D773" s="4" t="s">
        <v>219</v>
      </c>
      <c r="E773" s="4" t="s">
        <v>239</v>
      </c>
      <c r="F773" s="5">
        <v>28462</v>
      </c>
      <c r="G773" s="4" t="s">
        <v>202</v>
      </c>
      <c r="H773" s="4" t="s">
        <v>235</v>
      </c>
      <c r="I773" s="4" t="s">
        <v>218</v>
      </c>
      <c r="J773" s="4" t="s">
        <v>220</v>
      </c>
      <c r="K773" s="4" t="s">
        <v>239</v>
      </c>
      <c r="L773" s="4" t="s">
        <v>39</v>
      </c>
      <c r="M773" s="4">
        <v>94389</v>
      </c>
      <c r="N773" s="4" t="s">
        <v>75</v>
      </c>
      <c r="O773" s="4" t="s">
        <v>368</v>
      </c>
      <c r="P773" s="4" t="s">
        <v>214</v>
      </c>
      <c r="Q773" s="4" t="s">
        <v>241</v>
      </c>
      <c r="R773" s="6">
        <v>103.634</v>
      </c>
      <c r="S773" s="6">
        <v>107.9496</v>
      </c>
      <c r="T773" s="6">
        <v>-4.3155999999999999</v>
      </c>
      <c r="U773" s="7">
        <v>68.556223931918794</v>
      </c>
      <c r="V773" s="7">
        <v>71.411090481512502</v>
      </c>
      <c r="W773" s="7">
        <v>-2.8548665495936598</v>
      </c>
    </row>
    <row r="774" spans="1:23">
      <c r="A774" s="8" t="s">
        <v>242</v>
      </c>
      <c r="B774" s="4">
        <v>501</v>
      </c>
      <c r="C774" s="4" t="s">
        <v>25</v>
      </c>
      <c r="D774" s="4" t="s">
        <v>219</v>
      </c>
      <c r="E774" s="4" t="s">
        <v>239</v>
      </c>
      <c r="F774" s="5">
        <v>28462</v>
      </c>
      <c r="G774" s="4" t="s">
        <v>202</v>
      </c>
      <c r="H774" s="4" t="s">
        <v>235</v>
      </c>
      <c r="I774" s="4" t="s">
        <v>218</v>
      </c>
      <c r="J774" s="4" t="s">
        <v>220</v>
      </c>
      <c r="K774" s="4" t="s">
        <v>239</v>
      </c>
      <c r="L774" s="4" t="s">
        <v>39</v>
      </c>
      <c r="M774" s="4">
        <v>75</v>
      </c>
      <c r="N774" s="4" t="s">
        <v>185</v>
      </c>
      <c r="O774" s="4" t="s">
        <v>464</v>
      </c>
      <c r="P774" s="4" t="s">
        <v>214</v>
      </c>
      <c r="Q774" s="4" t="s">
        <v>241</v>
      </c>
      <c r="R774" s="6">
        <v>1195.106</v>
      </c>
      <c r="S774" s="6">
        <v>1293.5800078546899</v>
      </c>
      <c r="T774" s="6">
        <v>-98.474007854691493</v>
      </c>
      <c r="U774" s="7">
        <v>790.58952234189405</v>
      </c>
      <c r="V774" s="7">
        <v>855.73229531176605</v>
      </c>
      <c r="W774" s="7">
        <v>-65.142772969872496</v>
      </c>
    </row>
    <row r="775" spans="1:23">
      <c r="A775" s="8" t="s">
        <v>242</v>
      </c>
      <c r="B775" s="4">
        <v>501</v>
      </c>
      <c r="C775" s="4" t="s">
        <v>25</v>
      </c>
      <c r="D775" s="4" t="s">
        <v>219</v>
      </c>
      <c r="E775" s="4" t="s">
        <v>239</v>
      </c>
      <c r="F775" s="5">
        <v>28462</v>
      </c>
      <c r="G775" s="4" t="s">
        <v>202</v>
      </c>
      <c r="H775" s="4" t="s">
        <v>235</v>
      </c>
      <c r="I775" s="4" t="s">
        <v>218</v>
      </c>
      <c r="J775" s="4" t="s">
        <v>220</v>
      </c>
      <c r="K775" s="4" t="s">
        <v>239</v>
      </c>
      <c r="L775" s="4" t="s">
        <v>39</v>
      </c>
      <c r="M775" s="4">
        <v>20356</v>
      </c>
      <c r="N775" s="4" t="s">
        <v>186</v>
      </c>
      <c r="O775" s="4" t="s">
        <v>465</v>
      </c>
      <c r="P775" s="4" t="s">
        <v>214</v>
      </c>
      <c r="Q775" s="4" t="s">
        <v>241</v>
      </c>
      <c r="R775" s="6">
        <v>1366.799</v>
      </c>
      <c r="S775" s="6">
        <v>1479.4200898922099</v>
      </c>
      <c r="T775" s="6">
        <v>-112.621089892214</v>
      </c>
      <c r="U775" s="7">
        <v>904.16830686765695</v>
      </c>
      <c r="V775" s="7">
        <v>978.66969307399199</v>
      </c>
      <c r="W775" s="7">
        <v>-74.501386206335496</v>
      </c>
    </row>
    <row r="776" spans="1:23">
      <c r="A776" s="8" t="s">
        <v>242</v>
      </c>
      <c r="B776" s="4">
        <v>501</v>
      </c>
      <c r="C776" s="4" t="s">
        <v>25</v>
      </c>
      <c r="D776" s="4" t="s">
        <v>219</v>
      </c>
      <c r="E776" s="4" t="s">
        <v>239</v>
      </c>
      <c r="F776" s="5">
        <v>28462</v>
      </c>
      <c r="G776" s="4" t="s">
        <v>202</v>
      </c>
      <c r="H776" s="4" t="s">
        <v>235</v>
      </c>
      <c r="I776" s="4" t="s">
        <v>218</v>
      </c>
      <c r="J776" s="4" t="s">
        <v>220</v>
      </c>
      <c r="K776" s="4" t="s">
        <v>239</v>
      </c>
      <c r="L776" s="4" t="s">
        <v>39</v>
      </c>
      <c r="M776" s="4">
        <v>76324</v>
      </c>
      <c r="N776" s="4" t="s">
        <v>187</v>
      </c>
      <c r="O776" s="4" t="s">
        <v>466</v>
      </c>
      <c r="P776" s="4" t="s">
        <v>214</v>
      </c>
      <c r="Q776" s="4" t="s">
        <v>241</v>
      </c>
      <c r="R776" s="6">
        <v>76.076999999999998</v>
      </c>
      <c r="S776" s="6">
        <v>82.345517816339495</v>
      </c>
      <c r="T776" s="6">
        <v>-6.2685178163394699</v>
      </c>
      <c r="U776" s="7">
        <v>50.326648089126998</v>
      </c>
      <c r="V776" s="7">
        <v>54.473413736869901</v>
      </c>
      <c r="W776" s="7">
        <v>-4.1467656477429404</v>
      </c>
    </row>
    <row r="777" spans="1:23">
      <c r="A777" s="8" t="s">
        <v>242</v>
      </c>
      <c r="B777" s="4">
        <v>501</v>
      </c>
      <c r="C777" s="4" t="s">
        <v>25</v>
      </c>
      <c r="D777" s="4" t="s">
        <v>219</v>
      </c>
      <c r="E777" s="4" t="s">
        <v>239</v>
      </c>
      <c r="F777" s="5">
        <v>28462</v>
      </c>
      <c r="G777" s="4" t="s">
        <v>202</v>
      </c>
      <c r="H777" s="4" t="s">
        <v>235</v>
      </c>
      <c r="I777" s="4" t="s">
        <v>218</v>
      </c>
      <c r="J777" s="4" t="s">
        <v>220</v>
      </c>
      <c r="K777" s="4" t="s">
        <v>239</v>
      </c>
      <c r="L777" s="4" t="s">
        <v>39</v>
      </c>
      <c r="M777" s="4">
        <v>89790</v>
      </c>
      <c r="N777" s="4" t="s">
        <v>187</v>
      </c>
      <c r="O777" s="4" t="s">
        <v>468</v>
      </c>
      <c r="P777" s="4" t="s">
        <v>214</v>
      </c>
      <c r="Q777" s="4" t="s">
        <v>241</v>
      </c>
      <c r="R777" s="6">
        <v>12.018000000000001</v>
      </c>
      <c r="S777" s="6">
        <v>13.0081219949396</v>
      </c>
      <c r="T777" s="6">
        <v>-0.99012199493959596</v>
      </c>
      <c r="U777" s="7">
        <v>7.95017754032268</v>
      </c>
      <c r="V777" s="7">
        <v>8.6051655288688806</v>
      </c>
      <c r="W777" s="7">
        <v>-0.65498798854620199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C486-7DE9-458A-B326-3F2163E8B1E5}">
  <sheetPr codeName="Worksheet____7"/>
  <dimension ref="A2:AH50"/>
  <sheetViews>
    <sheetView showGridLines="0" showRowColHeaders="0" topLeftCell="A2" zoomScale="110" zoomScaleNormal="110" workbookViewId="0">
      <selection activeCell="N10" sqref="N10:R10"/>
    </sheetView>
  </sheetViews>
  <sheetFormatPr defaultColWidth="0" defaultRowHeight="15.75" zeroHeight="1"/>
  <cols>
    <col min="1" max="1" width="9.5" style="25" customWidth="1"/>
    <col min="2" max="2" width="26.5" style="25" customWidth="1"/>
    <col min="3" max="3" width="0.375" style="25" customWidth="1"/>
    <col min="4" max="4" width="26.375" style="25" customWidth="1"/>
    <col min="5" max="5" width="0.375" style="25" customWidth="1"/>
    <col min="6" max="6" width="26.5" style="25" customWidth="1"/>
    <col min="7" max="7" width="0.5" style="25" customWidth="1"/>
    <col min="8" max="8" width="26.375" style="25" customWidth="1"/>
    <col min="9" max="9" width="0.375" style="25" customWidth="1"/>
    <col min="10" max="10" width="26.5" style="25" customWidth="1"/>
    <col min="11" max="11" width="0.375" style="25" customWidth="1"/>
    <col min="12" max="12" width="26.5" style="25" customWidth="1"/>
    <col min="13" max="13" width="1.375" style="25" customWidth="1"/>
    <col min="14" max="14" width="26.375" style="25" customWidth="1"/>
    <col min="15" max="15" width="0.375" style="25" customWidth="1"/>
    <col min="16" max="16" width="26.125" style="25" customWidth="1"/>
    <col min="17" max="17" width="0.5" style="25" customWidth="1"/>
    <col min="18" max="18" width="26.5" style="25" customWidth="1"/>
    <col min="19" max="19" width="19.125" style="25" customWidth="1"/>
    <col min="20" max="22" width="9" style="25" hidden="1" customWidth="1"/>
    <col min="23" max="23" width="8.375" style="25" hidden="1" customWidth="1"/>
    <col min="24" max="24" width="4.625" style="25" hidden="1" customWidth="1"/>
    <col min="25" max="32" width="9" style="25" hidden="1" customWidth="1"/>
    <col min="33" max="34" width="8.375" style="25" hidden="1" customWidth="1"/>
    <col min="35" max="16384" width="9" style="25" hidden="1"/>
  </cols>
  <sheetData>
    <row r="2" spans="2:18" ht="9" customHeight="1"/>
    <row r="3" spans="2:18" ht="26.25" customHeight="1">
      <c r="B3" s="30" t="s">
        <v>284</v>
      </c>
      <c r="C3" s="30"/>
      <c r="D3" s="30"/>
      <c r="E3" s="30"/>
      <c r="F3" s="30"/>
      <c r="G3" s="30"/>
      <c r="H3" s="30"/>
      <c r="I3" s="24"/>
      <c r="J3" s="34" t="str">
        <f>pivotTotal!B2</f>
        <v>2021 июн</v>
      </c>
      <c r="K3" s="34"/>
      <c r="L3" s="30"/>
      <c r="M3" s="30"/>
      <c r="N3" s="30"/>
      <c r="O3" s="30"/>
      <c r="P3" s="30"/>
      <c r="Q3" s="30"/>
      <c r="R3" s="30"/>
    </row>
    <row r="4" spans="2:18" ht="9" customHeight="1"/>
    <row r="5" spans="2:18" ht="26.25" customHeight="1">
      <c r="B5" s="31" t="s">
        <v>285</v>
      </c>
      <c r="C5" s="31"/>
      <c r="D5" s="31"/>
      <c r="F5" s="31" t="s">
        <v>286</v>
      </c>
      <c r="G5" s="31"/>
      <c r="H5" s="31"/>
      <c r="J5" s="31" t="s">
        <v>287</v>
      </c>
      <c r="K5" s="31"/>
      <c r="L5" s="31"/>
      <c r="N5" s="33" t="s">
        <v>288</v>
      </c>
      <c r="O5" s="33"/>
      <c r="P5" s="33"/>
      <c r="Q5" s="33"/>
      <c r="R5" s="33"/>
    </row>
    <row r="6" spans="2:18" ht="6" customHeight="1"/>
    <row r="7" spans="2:18" ht="66.75" customHeight="1"/>
    <row r="8" spans="2:18" ht="92.25" customHeight="1"/>
    <row r="9" spans="2:18" ht="9" customHeight="1"/>
    <row r="10" spans="2:18" ht="27" customHeight="1">
      <c r="B10" s="31" t="s">
        <v>289</v>
      </c>
      <c r="C10" s="31"/>
      <c r="D10" s="31"/>
      <c r="E10" s="31"/>
      <c r="F10" s="31"/>
      <c r="H10" s="32" t="s">
        <v>290</v>
      </c>
      <c r="I10" s="32"/>
      <c r="J10" s="32"/>
      <c r="K10" s="32"/>
      <c r="L10" s="32"/>
      <c r="N10" s="33" t="s">
        <v>474</v>
      </c>
      <c r="O10" s="33"/>
      <c r="P10" s="33"/>
      <c r="Q10" s="33"/>
      <c r="R10" s="33"/>
    </row>
    <row r="11" spans="2:18" ht="5.25" customHeight="1"/>
    <row r="12" spans="2:18" ht="114" customHeight="1"/>
    <row r="13" spans="2:18" ht="102" customHeight="1"/>
    <row r="14" spans="2:18" ht="3" customHeight="1"/>
    <row r="15" spans="2:18" ht="114" customHeight="1"/>
    <row r="16" spans="2:18" ht="101.25" customHeight="1"/>
    <row r="17" spans="3:3" ht="26.25" customHeight="1"/>
    <row r="18" spans="3:3" ht="24" hidden="1" customHeight="1">
      <c r="C18" s="26"/>
    </row>
    <row r="19" spans="3:3" ht="8.25" hidden="1" customHeight="1"/>
    <row r="34" ht="8.25" hidden="1" customHeight="1"/>
    <row r="50" ht="21.2" hidden="1" customHeight="1"/>
  </sheetData>
  <sheetProtection sheet="1" objects="1" scenarios="1" selectLockedCells="1" selectUnlockedCells="1"/>
  <mergeCells count="10">
    <mergeCell ref="L3:R3"/>
    <mergeCell ref="B10:F10"/>
    <mergeCell ref="H10:L10"/>
    <mergeCell ref="N10:R10"/>
    <mergeCell ref="F5:H5"/>
    <mergeCell ref="B5:D5"/>
    <mergeCell ref="J5:L5"/>
    <mergeCell ref="N5:R5"/>
    <mergeCell ref="J3:K3"/>
    <mergeCell ref="B3:H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4766-5A32-D947-90F4-7AD6ADC6D248}">
  <dimension ref="B2:K87"/>
  <sheetViews>
    <sheetView zoomScaleNormal="100" workbookViewId="0">
      <pane ySplit="4" topLeftCell="A5" activePane="bottomLeft" state="frozen"/>
      <selection pane="bottomLeft" activeCell="B6" sqref="B6"/>
    </sheetView>
  </sheetViews>
  <sheetFormatPr defaultColWidth="11" defaultRowHeight="15.75"/>
  <cols>
    <col min="1" max="1" width="4.125" customWidth="1"/>
    <col min="2" max="2" width="20.125" customWidth="1"/>
    <col min="3" max="3" width="23.875" customWidth="1"/>
    <col min="4" max="4" width="30.625" customWidth="1"/>
    <col min="5" max="11" width="15.375" customWidth="1"/>
    <col min="12" max="12" width="14.625" customWidth="1"/>
  </cols>
  <sheetData>
    <row r="2" spans="2:11">
      <c r="B2" s="27" t="s">
        <v>209</v>
      </c>
      <c r="C2" s="28">
        <v>16</v>
      </c>
    </row>
    <row r="4" spans="2:11">
      <c r="B4" s="10" t="s">
        <v>250</v>
      </c>
      <c r="C4" s="10" t="s">
        <v>253</v>
      </c>
      <c r="D4" s="10" t="s">
        <v>216</v>
      </c>
      <c r="E4" t="s">
        <v>321</v>
      </c>
      <c r="F4" t="s">
        <v>322</v>
      </c>
      <c r="G4" t="s">
        <v>323</v>
      </c>
      <c r="H4" t="s">
        <v>259</v>
      </c>
      <c r="I4" t="s">
        <v>324</v>
      </c>
      <c r="J4" t="s">
        <v>260</v>
      </c>
      <c r="K4" t="s">
        <v>473</v>
      </c>
    </row>
    <row r="5" spans="2:11">
      <c r="B5" t="s">
        <v>213</v>
      </c>
      <c r="E5" s="9">
        <v>689.029</v>
      </c>
      <c r="F5" s="9">
        <v>1955.3969999999999</v>
      </c>
      <c r="G5" s="9">
        <v>-1266.3679999999999</v>
      </c>
      <c r="H5" s="9">
        <v>899.91019710044259</v>
      </c>
      <c r="I5" s="9">
        <v>2338.9857519305087</v>
      </c>
      <c r="J5" s="9">
        <v>-1439.0755548300672</v>
      </c>
      <c r="K5" s="9">
        <v>-61.525622960392546</v>
      </c>
    </row>
    <row r="6" spans="2:11">
      <c r="B6" t="s">
        <v>214</v>
      </c>
      <c r="E6" s="9">
        <v>2836.645</v>
      </c>
      <c r="F6" s="9">
        <v>2820.9474000000005</v>
      </c>
      <c r="G6" s="9">
        <v>15.697599999999969</v>
      </c>
      <c r="H6" s="9">
        <v>3198.2368361304498</v>
      </c>
      <c r="I6" s="9">
        <v>2908.3882344874378</v>
      </c>
      <c r="J6" s="9">
        <v>289.84860164301233</v>
      </c>
      <c r="K6" s="9">
        <v>9.9659529015421846</v>
      </c>
    </row>
    <row r="7" spans="2:11">
      <c r="C7" t="s">
        <v>234</v>
      </c>
      <c r="E7" s="9">
        <v>15.32</v>
      </c>
      <c r="F7" s="9">
        <v>1.8997999999999999</v>
      </c>
      <c r="G7" s="9">
        <v>13.420199999999999</v>
      </c>
      <c r="H7" s="9">
        <v>112.232506495</v>
      </c>
      <c r="I7" s="9">
        <v>13.917709911175001</v>
      </c>
      <c r="J7" s="9">
        <v>98.314796583824986</v>
      </c>
      <c r="K7" s="9">
        <v>706.40067375513206</v>
      </c>
    </row>
    <row r="8" spans="2:11">
      <c r="D8" t="s">
        <v>379</v>
      </c>
      <c r="E8" s="9">
        <v>0.67700000000000005</v>
      </c>
      <c r="F8" s="9">
        <v>8.3900000000000002E-2</v>
      </c>
      <c r="G8" s="9">
        <v>0.59309999999999996</v>
      </c>
      <c r="H8" s="9">
        <v>4.9596218601249999</v>
      </c>
      <c r="I8" s="9">
        <v>0.6146414683375</v>
      </c>
      <c r="J8" s="9">
        <v>4.3449803917874998</v>
      </c>
      <c r="K8" s="9">
        <v>706.91299165673422</v>
      </c>
    </row>
    <row r="9" spans="2:11">
      <c r="D9" t="s">
        <v>338</v>
      </c>
      <c r="E9" s="9">
        <v>3.2229999999999999</v>
      </c>
      <c r="F9" s="9">
        <v>0.39979999999999999</v>
      </c>
      <c r="G9" s="9">
        <v>2.8231999999999999</v>
      </c>
      <c r="H9" s="9">
        <v>23.611316477374999</v>
      </c>
      <c r="I9" s="9">
        <v>2.9288874736750001</v>
      </c>
      <c r="J9" s="9">
        <v>20.682429003700001</v>
      </c>
      <c r="K9" s="9">
        <v>706.15307653826903</v>
      </c>
    </row>
    <row r="10" spans="2:11">
      <c r="D10" t="s">
        <v>381</v>
      </c>
      <c r="E10" s="9">
        <v>0.45100000000000001</v>
      </c>
      <c r="F10" s="9">
        <v>5.5800000000000002E-2</v>
      </c>
      <c r="G10" s="9">
        <v>0.3952</v>
      </c>
      <c r="H10" s="9">
        <v>3.303972612875</v>
      </c>
      <c r="I10" s="9">
        <v>0.40878419467499999</v>
      </c>
      <c r="J10" s="9">
        <v>2.8951884182000001</v>
      </c>
      <c r="K10" s="9">
        <v>708.24372759856647</v>
      </c>
    </row>
    <row r="11" spans="2:11">
      <c r="D11" t="s">
        <v>339</v>
      </c>
      <c r="E11" s="9">
        <v>5.0999999999999997E-2</v>
      </c>
      <c r="F11" s="9">
        <v>6.3E-3</v>
      </c>
      <c r="G11" s="9">
        <v>4.4699999999999997E-2</v>
      </c>
      <c r="H11" s="9">
        <v>0.37361996287499999</v>
      </c>
      <c r="I11" s="9">
        <v>4.6153054237499998E-2</v>
      </c>
      <c r="J11" s="9">
        <v>0.3274669086375</v>
      </c>
      <c r="K11" s="9">
        <v>709.52380952380952</v>
      </c>
    </row>
    <row r="12" spans="2:11">
      <c r="D12" t="s">
        <v>382</v>
      </c>
      <c r="E12" s="9">
        <v>0.19500000000000001</v>
      </c>
      <c r="F12" s="9">
        <v>2.4199999999999999E-2</v>
      </c>
      <c r="G12" s="9">
        <v>0.17080000000000001</v>
      </c>
      <c r="H12" s="9">
        <v>1.428546916875</v>
      </c>
      <c r="I12" s="9">
        <v>0.17728633532499999</v>
      </c>
      <c r="J12" s="9">
        <v>1.25126058155</v>
      </c>
      <c r="K12" s="9">
        <v>705.78512396694214</v>
      </c>
    </row>
    <row r="13" spans="2:11">
      <c r="D13" t="s">
        <v>377</v>
      </c>
      <c r="E13" s="9">
        <v>0.64100000000000001</v>
      </c>
      <c r="F13" s="9">
        <v>7.9399999999999998E-2</v>
      </c>
      <c r="G13" s="9">
        <v>0.56159999999999999</v>
      </c>
      <c r="H13" s="9">
        <v>4.6958901216250002</v>
      </c>
      <c r="I13" s="9">
        <v>0.58167500102500003</v>
      </c>
      <c r="J13" s="9">
        <v>4.1142151205999999</v>
      </c>
      <c r="K13" s="9">
        <v>707.30478589420647</v>
      </c>
    </row>
    <row r="14" spans="2:11">
      <c r="D14" t="s">
        <v>334</v>
      </c>
      <c r="E14" s="9">
        <v>2.2250000000000001</v>
      </c>
      <c r="F14" s="9">
        <v>0.27600000000000002</v>
      </c>
      <c r="G14" s="9">
        <v>1.9490000000000001</v>
      </c>
      <c r="H14" s="9">
        <v>16.300086615624998</v>
      </c>
      <c r="I14" s="9">
        <v>2.0219433284999999</v>
      </c>
      <c r="J14" s="9">
        <v>14.278143287124999</v>
      </c>
      <c r="K14" s="9">
        <v>706.15942028985501</v>
      </c>
    </row>
    <row r="15" spans="2:11">
      <c r="D15" t="s">
        <v>335</v>
      </c>
      <c r="E15" s="9">
        <v>1.1950000000000001</v>
      </c>
      <c r="F15" s="9">
        <v>0.1482</v>
      </c>
      <c r="G15" s="9">
        <v>1.0468</v>
      </c>
      <c r="H15" s="9">
        <v>8.7544285418750007</v>
      </c>
      <c r="I15" s="9">
        <v>1.085695656825</v>
      </c>
      <c r="J15" s="9">
        <v>7.6687328850499998</v>
      </c>
      <c r="K15" s="9">
        <v>706.34278002699057</v>
      </c>
    </row>
    <row r="16" spans="2:11">
      <c r="D16" t="s">
        <v>378</v>
      </c>
      <c r="E16" s="9">
        <v>0.28899999999999998</v>
      </c>
      <c r="F16" s="9">
        <v>3.5799999999999998E-2</v>
      </c>
      <c r="G16" s="9">
        <v>0.25319999999999998</v>
      </c>
      <c r="H16" s="9">
        <v>2.1171797896250002</v>
      </c>
      <c r="I16" s="9">
        <v>0.262266562175</v>
      </c>
      <c r="J16" s="9">
        <v>1.85491322745</v>
      </c>
      <c r="K16" s="9">
        <v>707.26256983240216</v>
      </c>
    </row>
    <row r="17" spans="3:11">
      <c r="D17" t="s">
        <v>337</v>
      </c>
      <c r="E17" s="9">
        <v>3.1760000000000002</v>
      </c>
      <c r="F17" s="9">
        <v>0.39389999999999997</v>
      </c>
      <c r="G17" s="9">
        <v>2.7820999999999998</v>
      </c>
      <c r="H17" s="9">
        <v>23.267000040999999</v>
      </c>
      <c r="I17" s="9">
        <v>2.8856647720874999</v>
      </c>
      <c r="J17" s="9">
        <v>20.381335268912501</v>
      </c>
      <c r="K17" s="9">
        <v>706.29601421680638</v>
      </c>
    </row>
    <row r="18" spans="3:11">
      <c r="D18" t="s">
        <v>340</v>
      </c>
      <c r="E18" s="9">
        <v>2.5659999999999998</v>
      </c>
      <c r="F18" s="9">
        <v>0.31830000000000003</v>
      </c>
      <c r="G18" s="9">
        <v>2.2477</v>
      </c>
      <c r="H18" s="9">
        <v>18.798212249750001</v>
      </c>
      <c r="I18" s="9">
        <v>2.3318281212374998</v>
      </c>
      <c r="J18" s="9">
        <v>16.466384128512502</v>
      </c>
      <c r="K18" s="9">
        <v>706.15771284951313</v>
      </c>
    </row>
    <row r="19" spans="3:11">
      <c r="D19" t="s">
        <v>380</v>
      </c>
      <c r="E19" s="9">
        <v>0.63100000000000001</v>
      </c>
      <c r="F19" s="9">
        <v>7.8200000000000006E-2</v>
      </c>
      <c r="G19" s="9">
        <v>0.55279999999999996</v>
      </c>
      <c r="H19" s="9">
        <v>4.6226313053750001</v>
      </c>
      <c r="I19" s="9">
        <v>0.57288394307500001</v>
      </c>
      <c r="J19" s="9">
        <v>4.0497473622999998</v>
      </c>
      <c r="K19" s="9">
        <v>706.90537084398966</v>
      </c>
    </row>
    <row r="20" spans="3:11">
      <c r="C20" t="s">
        <v>309</v>
      </c>
      <c r="E20" s="9">
        <v>530.72400000000005</v>
      </c>
      <c r="F20" s="9">
        <v>404.26500000000004</v>
      </c>
      <c r="G20" s="9">
        <v>126.45900000000002</v>
      </c>
      <c r="H20" s="9">
        <v>931.01809119868517</v>
      </c>
      <c r="I20" s="9">
        <v>709.17845930923909</v>
      </c>
      <c r="J20" s="9">
        <v>221.83963188944657</v>
      </c>
      <c r="K20" s="9">
        <v>31.28121405513712</v>
      </c>
    </row>
    <row r="21" spans="3:11">
      <c r="D21" t="s">
        <v>338</v>
      </c>
      <c r="E21" s="9">
        <v>58.582000000000001</v>
      </c>
      <c r="F21" s="9">
        <v>44.623399999999997</v>
      </c>
      <c r="G21" s="9">
        <v>13.958600000000001</v>
      </c>
      <c r="H21" s="9">
        <v>102.766978351462</v>
      </c>
      <c r="I21" s="9">
        <v>78.280222282759794</v>
      </c>
      <c r="J21" s="9">
        <v>24.486756068702299</v>
      </c>
      <c r="K21" s="9">
        <v>31.280897466351714</v>
      </c>
    </row>
    <row r="22" spans="3:11">
      <c r="D22" t="s">
        <v>339</v>
      </c>
      <c r="E22" s="9">
        <v>3.512</v>
      </c>
      <c r="F22" s="9">
        <v>2.6755</v>
      </c>
      <c r="G22" s="9">
        <v>0.83650000000000002</v>
      </c>
      <c r="H22" s="9">
        <v>6.1608963157682402</v>
      </c>
      <c r="I22" s="9">
        <v>4.6934732610586298</v>
      </c>
      <c r="J22" s="9">
        <v>1.4674230547096001</v>
      </c>
      <c r="K22" s="9">
        <v>31.265184077742411</v>
      </c>
    </row>
    <row r="23" spans="3:11">
      <c r="D23" t="s">
        <v>334</v>
      </c>
      <c r="E23" s="9">
        <v>244.15700000000001</v>
      </c>
      <c r="F23" s="9">
        <v>185.97980000000001</v>
      </c>
      <c r="G23" s="9">
        <v>58.177199999999999</v>
      </c>
      <c r="H23" s="9">
        <v>428.31035357887998</v>
      </c>
      <c r="I23" s="9">
        <v>326.25349220595501</v>
      </c>
      <c r="J23" s="9">
        <v>102.056861372925</v>
      </c>
      <c r="K23" s="9">
        <v>31.281461750147109</v>
      </c>
    </row>
    <row r="24" spans="3:11">
      <c r="D24" t="s">
        <v>335</v>
      </c>
      <c r="E24" s="9">
        <v>91.811000000000007</v>
      </c>
      <c r="F24" s="9">
        <v>69.934799999999996</v>
      </c>
      <c r="G24" s="9">
        <v>21.876200000000001</v>
      </c>
      <c r="H24" s="9">
        <v>161.05867074231099</v>
      </c>
      <c r="I24" s="9">
        <v>122.682531794985</v>
      </c>
      <c r="J24" s="9">
        <v>38.376138947326098</v>
      </c>
      <c r="K24" s="9">
        <v>31.280850163295078</v>
      </c>
    </row>
    <row r="25" spans="3:11">
      <c r="D25" t="s">
        <v>336</v>
      </c>
      <c r="E25" s="9">
        <v>31.975000000000001</v>
      </c>
      <c r="F25" s="9">
        <v>24.355799999999999</v>
      </c>
      <c r="G25" s="9">
        <v>7.6192000000000002</v>
      </c>
      <c r="H25" s="9">
        <v>56.091873489945698</v>
      </c>
      <c r="I25" s="9">
        <v>42.725956289176601</v>
      </c>
      <c r="J25" s="9">
        <v>13.3659172007692</v>
      </c>
      <c r="K25" s="9">
        <v>31.282897708143452</v>
      </c>
    </row>
    <row r="26" spans="3:11">
      <c r="D26" t="s">
        <v>337</v>
      </c>
      <c r="E26" s="9">
        <v>98.918999999999997</v>
      </c>
      <c r="F26" s="9">
        <v>75.349100000000007</v>
      </c>
      <c r="G26" s="9">
        <v>23.569900000000001</v>
      </c>
      <c r="H26" s="9">
        <v>173.52781966386101</v>
      </c>
      <c r="I26" s="9">
        <v>132.18052180707701</v>
      </c>
      <c r="J26" s="9">
        <v>41.347297856784103</v>
      </c>
      <c r="K26" s="9">
        <v>31.280931026382394</v>
      </c>
    </row>
    <row r="27" spans="3:11">
      <c r="D27" t="s">
        <v>340</v>
      </c>
      <c r="E27" s="9">
        <v>1.768</v>
      </c>
      <c r="F27" s="9">
        <v>1.3466</v>
      </c>
      <c r="G27" s="9">
        <v>0.4214</v>
      </c>
      <c r="H27" s="9">
        <v>3.1014990564573601</v>
      </c>
      <c r="I27" s="9">
        <v>2.3622616682270801</v>
      </c>
      <c r="J27" s="9">
        <v>0.73923738823027796</v>
      </c>
      <c r="K27" s="9">
        <v>31.293628397445438</v>
      </c>
    </row>
    <row r="28" spans="3:11">
      <c r="C28" t="s">
        <v>312</v>
      </c>
      <c r="E28" s="9">
        <v>10.004</v>
      </c>
      <c r="F28" s="9">
        <v>0.35730000000000001</v>
      </c>
      <c r="G28" s="9">
        <v>9.6467000000000009</v>
      </c>
      <c r="H28" s="9">
        <v>124.34971999999999</v>
      </c>
      <c r="I28" s="9">
        <v>4.4412389999999995</v>
      </c>
      <c r="J28" s="9">
        <v>119.90848099999999</v>
      </c>
      <c r="K28" s="9">
        <v>2699.8880492583266</v>
      </c>
    </row>
    <row r="29" spans="3:11">
      <c r="D29" t="s">
        <v>379</v>
      </c>
      <c r="E29" s="9">
        <v>2.35</v>
      </c>
      <c r="F29" s="9">
        <v>8.3900000000000002E-2</v>
      </c>
      <c r="G29" s="9">
        <v>2.2660999999999998</v>
      </c>
      <c r="H29" s="9">
        <v>29.2105</v>
      </c>
      <c r="I29" s="9">
        <v>1.0428770000000001</v>
      </c>
      <c r="J29" s="9">
        <v>28.167622999999999</v>
      </c>
      <c r="K29" s="9">
        <v>2700.9535160905839</v>
      </c>
    </row>
    <row r="30" spans="3:11">
      <c r="D30" t="s">
        <v>381</v>
      </c>
      <c r="E30" s="9">
        <v>1.5629999999999999</v>
      </c>
      <c r="F30" s="9">
        <v>5.5800000000000002E-2</v>
      </c>
      <c r="G30" s="9">
        <v>1.5072000000000001</v>
      </c>
      <c r="H30" s="9">
        <v>19.428090000000001</v>
      </c>
      <c r="I30" s="9">
        <v>0.69359400000000004</v>
      </c>
      <c r="J30" s="9">
        <v>18.734496</v>
      </c>
      <c r="K30" s="9">
        <v>2701.0752688172042</v>
      </c>
    </row>
    <row r="31" spans="3:11">
      <c r="D31" t="s">
        <v>382</v>
      </c>
      <c r="E31" s="9">
        <v>0.67700000000000005</v>
      </c>
      <c r="F31" s="9">
        <v>2.4199999999999999E-2</v>
      </c>
      <c r="G31" s="9">
        <v>0.65280000000000005</v>
      </c>
      <c r="H31" s="9">
        <v>8.4151100000000003</v>
      </c>
      <c r="I31" s="9">
        <v>0.30080600000000002</v>
      </c>
      <c r="J31" s="9">
        <v>8.1143040000000006</v>
      </c>
      <c r="K31" s="9">
        <v>2697.5206611570247</v>
      </c>
    </row>
    <row r="32" spans="3:11">
      <c r="D32" t="s">
        <v>377</v>
      </c>
      <c r="E32" s="9">
        <v>2.2229999999999999</v>
      </c>
      <c r="F32" s="9">
        <v>7.9399999999999998E-2</v>
      </c>
      <c r="G32" s="9">
        <v>2.1436000000000002</v>
      </c>
      <c r="H32" s="9">
        <v>27.631889999999999</v>
      </c>
      <c r="I32" s="9">
        <v>0.98694199999999999</v>
      </c>
      <c r="J32" s="9">
        <v>26.644947999999999</v>
      </c>
      <c r="K32" s="9">
        <v>2699.748110831234</v>
      </c>
    </row>
    <row r="33" spans="3:11">
      <c r="D33" t="s">
        <v>378</v>
      </c>
      <c r="E33" s="9">
        <v>1.0009999999999999</v>
      </c>
      <c r="F33" s="9">
        <v>3.5799999999999998E-2</v>
      </c>
      <c r="G33" s="9">
        <v>0.96519999999999995</v>
      </c>
      <c r="H33" s="9">
        <v>12.44243</v>
      </c>
      <c r="I33" s="9">
        <v>0.444994</v>
      </c>
      <c r="J33" s="9">
        <v>11.997436</v>
      </c>
      <c r="K33" s="9">
        <v>2696.0893854748606</v>
      </c>
    </row>
    <row r="34" spans="3:11">
      <c r="D34" t="s">
        <v>380</v>
      </c>
      <c r="E34" s="9">
        <v>2.19</v>
      </c>
      <c r="F34" s="9">
        <v>7.8200000000000006E-2</v>
      </c>
      <c r="G34" s="9">
        <v>2.1118000000000001</v>
      </c>
      <c r="H34" s="9">
        <v>27.221699999999998</v>
      </c>
      <c r="I34" s="9">
        <v>0.97202599999999995</v>
      </c>
      <c r="J34" s="9">
        <v>26.249673999999999</v>
      </c>
      <c r="K34" s="9">
        <v>2700.511508951407</v>
      </c>
    </row>
    <row r="35" spans="3:11">
      <c r="C35" t="s">
        <v>313</v>
      </c>
      <c r="E35" s="9">
        <v>134.75800000000001</v>
      </c>
      <c r="F35" s="9">
        <v>119.0249</v>
      </c>
      <c r="G35" s="9">
        <v>15.7331</v>
      </c>
      <c r="H35" s="9">
        <v>105.44298940052801</v>
      </c>
      <c r="I35" s="9">
        <v>93.132439403218399</v>
      </c>
      <c r="J35" s="9">
        <v>12.3105499973096</v>
      </c>
      <c r="K35" s="9">
        <v>13.218326585445565</v>
      </c>
    </row>
    <row r="36" spans="3:11">
      <c r="D36" t="s">
        <v>379</v>
      </c>
      <c r="E36" s="9">
        <v>1.071</v>
      </c>
      <c r="F36" s="9">
        <v>0.94579999999999997</v>
      </c>
      <c r="G36" s="9">
        <v>0.12520000000000001</v>
      </c>
      <c r="H36" s="9">
        <v>0.83801660493600005</v>
      </c>
      <c r="I36" s="9">
        <v>0.74005238557279995</v>
      </c>
      <c r="J36" s="9">
        <v>9.7964219363200003E-2</v>
      </c>
      <c r="K36" s="9">
        <v>13.23747092408543</v>
      </c>
    </row>
    <row r="37" spans="3:11">
      <c r="D37" t="s">
        <v>403</v>
      </c>
      <c r="E37" s="9">
        <v>0.28199999999999997</v>
      </c>
      <c r="F37" s="9">
        <v>0.249</v>
      </c>
      <c r="G37" s="9">
        <v>3.3000000000000002E-2</v>
      </c>
      <c r="H37" s="9">
        <v>0.220654232112</v>
      </c>
      <c r="I37" s="9">
        <v>0.19483299218399999</v>
      </c>
      <c r="J37" s="9">
        <v>2.5821239927999999E-2</v>
      </c>
      <c r="K37" s="9">
        <v>13.253012048192771</v>
      </c>
    </row>
    <row r="38" spans="3:11">
      <c r="D38" t="s">
        <v>338</v>
      </c>
      <c r="E38" s="9">
        <v>27.16</v>
      </c>
      <c r="F38" s="9">
        <v>23.988900000000001</v>
      </c>
      <c r="G38" s="9">
        <v>3.1711</v>
      </c>
      <c r="H38" s="9">
        <v>21.251662922560001</v>
      </c>
      <c r="I38" s="9">
        <v>18.770398257842398</v>
      </c>
      <c r="J38" s="9">
        <v>2.4812646647176</v>
      </c>
      <c r="K38" s="9">
        <v>13.219030468258238</v>
      </c>
    </row>
    <row r="39" spans="3:11">
      <c r="D39" t="s">
        <v>381</v>
      </c>
      <c r="E39" s="9">
        <v>0.84599999999999997</v>
      </c>
      <c r="F39" s="9">
        <v>0.74680000000000002</v>
      </c>
      <c r="G39" s="9">
        <v>9.9199999999999997E-2</v>
      </c>
      <c r="H39" s="9">
        <v>0.66196269633600002</v>
      </c>
      <c r="I39" s="9">
        <v>0.58434248418879997</v>
      </c>
      <c r="J39" s="9">
        <v>7.7620212147199996E-2</v>
      </c>
      <c r="K39" s="9">
        <v>13.283342260310659</v>
      </c>
    </row>
    <row r="40" spans="3:11">
      <c r="D40" t="s">
        <v>339</v>
      </c>
      <c r="E40" s="9">
        <v>0.121</v>
      </c>
      <c r="F40" s="9">
        <v>0.10680000000000001</v>
      </c>
      <c r="G40" s="9">
        <v>1.4200000000000001E-2</v>
      </c>
      <c r="H40" s="9">
        <v>9.4677879736000004E-2</v>
      </c>
      <c r="I40" s="9">
        <v>8.3566921948799999E-2</v>
      </c>
      <c r="J40" s="9">
        <v>1.1110957787200001E-2</v>
      </c>
      <c r="K40" s="9">
        <v>13.295880149812733</v>
      </c>
    </row>
    <row r="41" spans="3:11">
      <c r="D41" t="s">
        <v>382</v>
      </c>
      <c r="E41" s="9">
        <v>0.71299999999999997</v>
      </c>
      <c r="F41" s="9">
        <v>0.63</v>
      </c>
      <c r="G41" s="9">
        <v>8.3000000000000004E-2</v>
      </c>
      <c r="H41" s="9">
        <v>0.55789527480800005</v>
      </c>
      <c r="I41" s="9">
        <v>0.49295094408000001</v>
      </c>
      <c r="J41" s="9">
        <v>6.4944330728000002E-2</v>
      </c>
      <c r="K41" s="9">
        <v>13.174603174603176</v>
      </c>
    </row>
    <row r="42" spans="3:11">
      <c r="D42" t="s">
        <v>377</v>
      </c>
      <c r="E42" s="9">
        <v>1.39</v>
      </c>
      <c r="F42" s="9">
        <v>1.2275</v>
      </c>
      <c r="G42" s="9">
        <v>0.16250000000000001</v>
      </c>
      <c r="H42" s="9">
        <v>1.08762192424</v>
      </c>
      <c r="I42" s="9">
        <v>0.96047187913999998</v>
      </c>
      <c r="J42" s="9">
        <v>0.1271500451</v>
      </c>
      <c r="K42" s="9">
        <v>13.238289205702648</v>
      </c>
    </row>
    <row r="43" spans="3:11">
      <c r="D43" t="s">
        <v>334</v>
      </c>
      <c r="E43" s="9">
        <v>32.029000000000003</v>
      </c>
      <c r="F43" s="9">
        <v>28.29</v>
      </c>
      <c r="G43" s="9">
        <v>3.7389999999999999</v>
      </c>
      <c r="H43" s="9">
        <v>25.061469504664</v>
      </c>
      <c r="I43" s="9">
        <v>22.135844774639999</v>
      </c>
      <c r="J43" s="9">
        <v>2.9256247300239999</v>
      </c>
      <c r="K43" s="9">
        <v>13.216684340756451</v>
      </c>
    </row>
    <row r="44" spans="3:11">
      <c r="D44" t="s">
        <v>335</v>
      </c>
      <c r="E44" s="9">
        <v>17.198</v>
      </c>
      <c r="F44" s="9">
        <v>15.1905</v>
      </c>
      <c r="G44" s="9">
        <v>2.0074999999999998</v>
      </c>
      <c r="H44" s="9">
        <v>13.456778311568</v>
      </c>
      <c r="I44" s="9">
        <v>11.885986215948</v>
      </c>
      <c r="J44" s="9">
        <v>1.5707920956200001</v>
      </c>
      <c r="K44" s="9">
        <v>13.215496527434912</v>
      </c>
    </row>
    <row r="45" spans="3:11">
      <c r="D45" t="s">
        <v>336</v>
      </c>
      <c r="E45" s="9">
        <v>18.091999999999999</v>
      </c>
      <c r="F45" s="9">
        <v>15.98</v>
      </c>
      <c r="G45" s="9">
        <v>2.1120000000000001</v>
      </c>
      <c r="H45" s="9">
        <v>14.156299175072</v>
      </c>
      <c r="I45" s="9">
        <v>12.50373981968</v>
      </c>
      <c r="J45" s="9">
        <v>1.6525593553919999</v>
      </c>
      <c r="K45" s="9">
        <v>13.216520650813516</v>
      </c>
    </row>
    <row r="46" spans="3:11">
      <c r="D46" t="s">
        <v>378</v>
      </c>
      <c r="E46" s="9">
        <v>1.056</v>
      </c>
      <c r="F46" s="9">
        <v>0.93240000000000001</v>
      </c>
      <c r="G46" s="9">
        <v>0.1236</v>
      </c>
      <c r="H46" s="9">
        <v>0.82627967769599997</v>
      </c>
      <c r="I46" s="9">
        <v>0.72956739723840003</v>
      </c>
      <c r="J46" s="9">
        <v>9.6712280457599997E-2</v>
      </c>
      <c r="K46" s="9">
        <v>13.256113256113254</v>
      </c>
    </row>
    <row r="47" spans="3:11">
      <c r="D47" t="s">
        <v>337</v>
      </c>
      <c r="E47" s="9">
        <v>20.239999999999998</v>
      </c>
      <c r="F47" s="9">
        <v>17.876999999999999</v>
      </c>
      <c r="G47" s="9">
        <v>2.363</v>
      </c>
      <c r="H47" s="9">
        <v>15.83702715584</v>
      </c>
      <c r="I47" s="9">
        <v>13.988069884632001</v>
      </c>
      <c r="J47" s="9">
        <v>1.848957271208</v>
      </c>
      <c r="K47" s="9">
        <v>13.218101471164063</v>
      </c>
    </row>
    <row r="48" spans="3:11">
      <c r="D48" t="s">
        <v>340</v>
      </c>
      <c r="E48" s="9">
        <v>13.319000000000001</v>
      </c>
      <c r="F48" s="9">
        <v>11.763999999999999</v>
      </c>
      <c r="G48" s="9">
        <v>1.5549999999999999</v>
      </c>
      <c r="H48" s="9">
        <v>10.421608927304</v>
      </c>
      <c r="I48" s="9">
        <v>9.2048808034240004</v>
      </c>
      <c r="J48" s="9">
        <v>1.2167281238800001</v>
      </c>
      <c r="K48" s="9">
        <v>13.218293097585855</v>
      </c>
    </row>
    <row r="49" spans="3:11">
      <c r="D49" t="s">
        <v>380</v>
      </c>
      <c r="E49" s="9">
        <v>1.1850000000000001</v>
      </c>
      <c r="F49" s="9">
        <v>1.0464</v>
      </c>
      <c r="G49" s="9">
        <v>0.1386</v>
      </c>
      <c r="H49" s="9">
        <v>0.92721725196000004</v>
      </c>
      <c r="I49" s="9">
        <v>0.81876804426240002</v>
      </c>
      <c r="J49" s="9">
        <v>0.1084492076976</v>
      </c>
      <c r="K49" s="9">
        <v>13.245412844036696</v>
      </c>
    </row>
    <row r="50" spans="3:11">
      <c r="D50" t="s">
        <v>404</v>
      </c>
      <c r="E50" s="9">
        <v>5.6000000000000001E-2</v>
      </c>
      <c r="F50" s="9">
        <v>4.9799999999999997E-2</v>
      </c>
      <c r="G50" s="9">
        <v>6.1999999999999998E-3</v>
      </c>
      <c r="H50" s="9">
        <v>4.3817861696E-2</v>
      </c>
      <c r="I50" s="9">
        <v>3.8966598436799997E-2</v>
      </c>
      <c r="J50" s="9">
        <v>4.8512632591999998E-3</v>
      </c>
      <c r="K50" s="9">
        <v>12.449799196787149</v>
      </c>
    </row>
    <row r="51" spans="3:11">
      <c r="C51" t="s">
        <v>314</v>
      </c>
      <c r="E51" s="9">
        <v>30.009999999999998</v>
      </c>
      <c r="F51" s="9">
        <v>69.942200000000014</v>
      </c>
      <c r="G51" s="9">
        <v>-39.932199999999995</v>
      </c>
      <c r="H51" s="9">
        <v>70.523500000000013</v>
      </c>
      <c r="I51" s="9">
        <v>164.36417</v>
      </c>
      <c r="J51" s="9">
        <v>-93.840669999999989</v>
      </c>
      <c r="K51" s="9">
        <v>-57.093142623480524</v>
      </c>
    </row>
    <row r="52" spans="3:11">
      <c r="D52" t="s">
        <v>379</v>
      </c>
      <c r="E52" s="9">
        <v>0.71499999999999997</v>
      </c>
      <c r="F52" s="9">
        <v>1.6662999999999999</v>
      </c>
      <c r="G52" s="9">
        <v>-0.95130000000000003</v>
      </c>
      <c r="H52" s="9">
        <v>1.68025</v>
      </c>
      <c r="I52" s="9">
        <v>3.9158050000000002</v>
      </c>
      <c r="J52" s="9">
        <v>-2.2355550000000002</v>
      </c>
      <c r="K52" s="9">
        <v>-57.0905599231831</v>
      </c>
    </row>
    <row r="53" spans="3:11">
      <c r="D53" t="s">
        <v>403</v>
      </c>
      <c r="E53" s="9">
        <v>6.0000000000000001E-3</v>
      </c>
      <c r="F53" s="9">
        <v>1.4500000000000001E-2</v>
      </c>
      <c r="G53" s="9">
        <v>-8.5000000000000006E-3</v>
      </c>
      <c r="H53" s="9">
        <v>1.41E-2</v>
      </c>
      <c r="I53" s="9">
        <v>3.4075000000000001E-2</v>
      </c>
      <c r="J53" s="9">
        <v>-1.9975E-2</v>
      </c>
      <c r="K53" s="9">
        <v>-58.620689655172413</v>
      </c>
    </row>
    <row r="54" spans="3:11">
      <c r="D54" t="s">
        <v>338</v>
      </c>
      <c r="E54" s="9">
        <v>5.4249999999999998</v>
      </c>
      <c r="F54" s="9">
        <v>12.6441</v>
      </c>
      <c r="G54" s="9">
        <v>-7.2191000000000001</v>
      </c>
      <c r="H54" s="9">
        <v>12.748749999999999</v>
      </c>
      <c r="I54" s="9">
        <v>29.713635</v>
      </c>
      <c r="J54" s="9">
        <v>-16.964884999999999</v>
      </c>
      <c r="K54" s="9">
        <v>-57.094613297901788</v>
      </c>
    </row>
    <row r="55" spans="3:11">
      <c r="D55" t="s">
        <v>435</v>
      </c>
      <c r="E55" s="9">
        <v>2.1150000000000002</v>
      </c>
      <c r="F55" s="9">
        <v>4.9292999999999996</v>
      </c>
      <c r="G55" s="9">
        <v>-2.8142999999999998</v>
      </c>
      <c r="H55" s="9">
        <v>4.9702500000000001</v>
      </c>
      <c r="I55" s="9">
        <v>11.583855</v>
      </c>
      <c r="J55" s="9">
        <v>-6.6136049999999997</v>
      </c>
      <c r="K55" s="9">
        <v>-57.093299251415011</v>
      </c>
    </row>
    <row r="56" spans="3:11">
      <c r="D56" t="s">
        <v>381</v>
      </c>
      <c r="E56" s="9">
        <v>0.499</v>
      </c>
      <c r="F56" s="9">
        <v>1.1637999999999999</v>
      </c>
      <c r="G56" s="9">
        <v>-0.66479999999999995</v>
      </c>
      <c r="H56" s="9">
        <v>1.17265</v>
      </c>
      <c r="I56" s="9">
        <v>2.7349299999999999</v>
      </c>
      <c r="J56" s="9">
        <v>-1.5622799999999999</v>
      </c>
      <c r="K56" s="9">
        <v>-57.123217047602679</v>
      </c>
    </row>
    <row r="57" spans="3:11">
      <c r="D57" t="s">
        <v>436</v>
      </c>
      <c r="E57" s="9">
        <v>0</v>
      </c>
      <c r="F57" s="9">
        <v>8.0000000000000004E-4</v>
      </c>
      <c r="G57" s="9">
        <v>-8.0000000000000004E-4</v>
      </c>
      <c r="H57" s="9">
        <v>0</v>
      </c>
      <c r="I57" s="9">
        <v>1.8799999999999999E-3</v>
      </c>
      <c r="J57" s="9">
        <v>-1.8799999999999999E-3</v>
      </c>
      <c r="K57" s="9">
        <v>-100</v>
      </c>
    </row>
    <row r="58" spans="3:11">
      <c r="D58" t="s">
        <v>339</v>
      </c>
      <c r="E58" s="9">
        <v>9.9000000000000005E-2</v>
      </c>
      <c r="F58" s="9">
        <v>0.23139999999999999</v>
      </c>
      <c r="G58" s="9">
        <v>-0.13239999999999999</v>
      </c>
      <c r="H58" s="9">
        <v>0.23265</v>
      </c>
      <c r="I58" s="9">
        <v>0.54379</v>
      </c>
      <c r="J58" s="9">
        <v>-0.31114000000000003</v>
      </c>
      <c r="K58" s="9">
        <v>-57.216940363007787</v>
      </c>
    </row>
    <row r="59" spans="3:11">
      <c r="D59" t="s">
        <v>382</v>
      </c>
      <c r="E59" s="9">
        <v>0.377</v>
      </c>
      <c r="F59" s="9">
        <v>0.87890000000000001</v>
      </c>
      <c r="G59" s="9">
        <v>-0.50190000000000001</v>
      </c>
      <c r="H59" s="9">
        <v>0.88595000000000002</v>
      </c>
      <c r="I59" s="9">
        <v>2.0654149999999998</v>
      </c>
      <c r="J59" s="9">
        <v>-1.179465</v>
      </c>
      <c r="K59" s="9">
        <v>-57.105472750028454</v>
      </c>
    </row>
    <row r="60" spans="3:11">
      <c r="D60" t="s">
        <v>377</v>
      </c>
      <c r="E60" s="9">
        <v>0.82</v>
      </c>
      <c r="F60" s="9">
        <v>1.9106000000000001</v>
      </c>
      <c r="G60" s="9">
        <v>-1.0906</v>
      </c>
      <c r="H60" s="9">
        <v>1.927</v>
      </c>
      <c r="I60" s="9">
        <v>4.4899100000000001</v>
      </c>
      <c r="J60" s="9">
        <v>-2.56291</v>
      </c>
      <c r="K60" s="9">
        <v>-57.081545064377679</v>
      </c>
    </row>
    <row r="61" spans="3:11">
      <c r="D61" t="s">
        <v>334</v>
      </c>
      <c r="E61" s="9">
        <v>8.2579999999999991</v>
      </c>
      <c r="F61" s="9">
        <v>19.2423</v>
      </c>
      <c r="G61" s="9">
        <v>-10.984299999999999</v>
      </c>
      <c r="H61" s="9">
        <v>19.406300000000002</v>
      </c>
      <c r="I61" s="9">
        <v>45.219405000000002</v>
      </c>
      <c r="J61" s="9">
        <v>-25.813105</v>
      </c>
      <c r="K61" s="9">
        <v>-57.084132354240396</v>
      </c>
    </row>
    <row r="62" spans="3:11">
      <c r="D62" t="s">
        <v>335</v>
      </c>
      <c r="E62" s="9">
        <v>3.6560000000000001</v>
      </c>
      <c r="F62" s="9">
        <v>8.5214999999999996</v>
      </c>
      <c r="G62" s="9">
        <v>-4.8654999999999999</v>
      </c>
      <c r="H62" s="9">
        <v>8.5915999999999997</v>
      </c>
      <c r="I62" s="9">
        <v>20.025524999999998</v>
      </c>
      <c r="J62" s="9">
        <v>-11.433925</v>
      </c>
      <c r="K62" s="9">
        <v>-57.096755266091655</v>
      </c>
    </row>
    <row r="63" spans="3:11">
      <c r="D63" t="s">
        <v>336</v>
      </c>
      <c r="E63" s="9">
        <v>2.319</v>
      </c>
      <c r="F63" s="9">
        <v>5.4050000000000002</v>
      </c>
      <c r="G63" s="9">
        <v>-3.0859999999999999</v>
      </c>
      <c r="H63" s="9">
        <v>5.4496500000000001</v>
      </c>
      <c r="I63" s="9">
        <v>12.701750000000001</v>
      </c>
      <c r="J63" s="9">
        <v>-7.2521000000000004</v>
      </c>
      <c r="K63" s="9">
        <v>-57.095282146160962</v>
      </c>
    </row>
    <row r="64" spans="3:11">
      <c r="D64" t="s">
        <v>378</v>
      </c>
      <c r="E64" s="9">
        <v>0.55800000000000005</v>
      </c>
      <c r="F64" s="9">
        <v>1.3007</v>
      </c>
      <c r="G64" s="9">
        <v>-0.74270000000000003</v>
      </c>
      <c r="H64" s="9">
        <v>1.3112999999999999</v>
      </c>
      <c r="I64" s="9">
        <v>3.0566450000000001</v>
      </c>
      <c r="J64" s="9">
        <v>-1.7453449999999999</v>
      </c>
      <c r="K64" s="9">
        <v>-57.100023064503723</v>
      </c>
    </row>
    <row r="65" spans="3:11">
      <c r="D65" t="s">
        <v>337</v>
      </c>
      <c r="E65" s="9">
        <v>2.2429999999999999</v>
      </c>
      <c r="F65" s="9">
        <v>5.2267000000000001</v>
      </c>
      <c r="G65" s="9">
        <v>-2.9836999999999998</v>
      </c>
      <c r="H65" s="9">
        <v>5.2710499999999998</v>
      </c>
      <c r="I65" s="9">
        <v>12.282745</v>
      </c>
      <c r="J65" s="9">
        <v>-7.0116949999999996</v>
      </c>
      <c r="K65" s="9">
        <v>-57.085732871601579</v>
      </c>
    </row>
    <row r="66" spans="3:11">
      <c r="D66" t="s">
        <v>340</v>
      </c>
      <c r="E66" s="9">
        <v>2.2189999999999999</v>
      </c>
      <c r="F66" s="9">
        <v>5.1726999999999999</v>
      </c>
      <c r="G66" s="9">
        <v>-2.9537</v>
      </c>
      <c r="H66" s="9">
        <v>5.2146499999999998</v>
      </c>
      <c r="I66" s="9">
        <v>12.155844999999999</v>
      </c>
      <c r="J66" s="9">
        <v>-6.9411949999999996</v>
      </c>
      <c r="K66" s="9">
        <v>-57.10170703887718</v>
      </c>
    </row>
    <row r="67" spans="3:11">
      <c r="D67" t="s">
        <v>380</v>
      </c>
      <c r="E67" s="9">
        <v>0.7</v>
      </c>
      <c r="F67" s="9">
        <v>1.6307</v>
      </c>
      <c r="G67" s="9">
        <v>-0.93069999999999997</v>
      </c>
      <c r="H67" s="9">
        <v>1.645</v>
      </c>
      <c r="I67" s="9">
        <v>3.8321450000000001</v>
      </c>
      <c r="J67" s="9">
        <v>-2.1871450000000001</v>
      </c>
      <c r="K67" s="9">
        <v>-57.073649353038576</v>
      </c>
    </row>
    <row r="68" spans="3:11">
      <c r="D68" t="s">
        <v>404</v>
      </c>
      <c r="E68" s="9">
        <v>1E-3</v>
      </c>
      <c r="F68" s="9">
        <v>2.8999999999999998E-3</v>
      </c>
      <c r="G68" s="9">
        <v>-1.9E-3</v>
      </c>
      <c r="H68" s="9">
        <v>2.3500000000000001E-3</v>
      </c>
      <c r="I68" s="9">
        <v>6.8149999999999999E-3</v>
      </c>
      <c r="J68" s="9">
        <v>-4.4650000000000002E-3</v>
      </c>
      <c r="K68" s="9">
        <v>-65.517241379310349</v>
      </c>
    </row>
    <row r="69" spans="3:11">
      <c r="C69" t="s">
        <v>317</v>
      </c>
      <c r="E69" s="9">
        <v>24.009</v>
      </c>
      <c r="F69" s="9">
        <v>17.2804</v>
      </c>
      <c r="G69" s="9">
        <v>6.7286000000000001</v>
      </c>
      <c r="H69" s="9">
        <v>102.66248400000001</v>
      </c>
      <c r="I69" s="9">
        <v>73.890990400000007</v>
      </c>
      <c r="J69" s="9">
        <v>28.771493599999999</v>
      </c>
      <c r="K69" s="9">
        <v>38.937756070461326</v>
      </c>
    </row>
    <row r="70" spans="3:11">
      <c r="D70" t="s">
        <v>338</v>
      </c>
      <c r="E70" s="9">
        <v>10.369</v>
      </c>
      <c r="F70" s="9">
        <v>7.4631999999999996</v>
      </c>
      <c r="G70" s="9">
        <v>2.9058000000000002</v>
      </c>
      <c r="H70" s="9">
        <v>44.337843999999997</v>
      </c>
      <c r="I70" s="9">
        <v>31.912643200000002</v>
      </c>
      <c r="J70" s="9">
        <v>12.425200800000001</v>
      </c>
      <c r="K70" s="9">
        <v>38.935041269160678</v>
      </c>
    </row>
    <row r="71" spans="3:11">
      <c r="D71" t="s">
        <v>337</v>
      </c>
      <c r="E71" s="9">
        <v>13.64</v>
      </c>
      <c r="F71" s="9">
        <v>9.8171999999999997</v>
      </c>
      <c r="G71" s="9">
        <v>3.8228</v>
      </c>
      <c r="H71" s="9">
        <v>58.324640000000002</v>
      </c>
      <c r="I71" s="9">
        <v>41.978347200000002</v>
      </c>
      <c r="J71" s="9">
        <v>16.346292800000001</v>
      </c>
      <c r="K71" s="9">
        <v>38.939819907916721</v>
      </c>
    </row>
    <row r="72" spans="3:11">
      <c r="C72" t="s">
        <v>318</v>
      </c>
      <c r="E72" s="9">
        <v>2091.8200000000002</v>
      </c>
      <c r="F72" s="9">
        <v>2208.1778000000004</v>
      </c>
      <c r="G72" s="9">
        <v>-116.3578</v>
      </c>
      <c r="H72" s="9">
        <v>1752.0075450362365</v>
      </c>
      <c r="I72" s="9">
        <v>1849.4632264638049</v>
      </c>
      <c r="J72" s="9">
        <v>-97.455681427569004</v>
      </c>
      <c r="K72" s="9">
        <v>-5.2694035779184096</v>
      </c>
    </row>
    <row r="73" spans="3:11">
      <c r="D73" t="s">
        <v>379</v>
      </c>
      <c r="E73" s="9">
        <v>8.0830000000000002</v>
      </c>
      <c r="F73" s="9">
        <v>8.5329999999999995</v>
      </c>
      <c r="G73" s="9">
        <v>-0.44999999999999901</v>
      </c>
      <c r="H73" s="9">
        <v>6.7699309627634801</v>
      </c>
      <c r="I73" s="9">
        <v>7.1468292595893503</v>
      </c>
      <c r="J73" s="9">
        <v>-0.376898296825876</v>
      </c>
      <c r="K73" s="9">
        <v>-5.2736435016992722</v>
      </c>
    </row>
    <row r="74" spans="3:11">
      <c r="D74" t="s">
        <v>338</v>
      </c>
      <c r="E74" s="9">
        <v>453.86700000000002</v>
      </c>
      <c r="F74" s="9">
        <v>479.11279999999999</v>
      </c>
      <c r="G74" s="9">
        <v>-25.245799999999999</v>
      </c>
      <c r="H74" s="9">
        <v>380.13710952326699</v>
      </c>
      <c r="I74" s="9">
        <v>401.281774016616</v>
      </c>
      <c r="J74" s="9">
        <v>-21.144664493348301</v>
      </c>
      <c r="K74" s="9">
        <v>-5.2692810544823692</v>
      </c>
    </row>
    <row r="75" spans="3:11">
      <c r="D75" t="s">
        <v>381</v>
      </c>
      <c r="E75" s="9">
        <v>5.8479999999999999</v>
      </c>
      <c r="F75" s="9">
        <v>6.1731999999999996</v>
      </c>
      <c r="G75" s="9">
        <v>-0.32519999999999999</v>
      </c>
      <c r="H75" s="9">
        <v>4.8980027551949501</v>
      </c>
      <c r="I75" s="9">
        <v>5.1703745910344496</v>
      </c>
      <c r="J75" s="9">
        <v>-0.27237183583949998</v>
      </c>
      <c r="K75" s="9">
        <v>-5.2679323527505941</v>
      </c>
    </row>
    <row r="76" spans="3:11">
      <c r="D76" t="s">
        <v>436</v>
      </c>
      <c r="E76" s="9">
        <v>0.93100000000000005</v>
      </c>
      <c r="F76" s="9">
        <v>0.98309999999999997</v>
      </c>
      <c r="G76" s="9">
        <v>-5.2099999999999903E-2</v>
      </c>
      <c r="H76" s="9">
        <v>0.77976069854420405</v>
      </c>
      <c r="I76" s="9">
        <v>0.82339714579893297</v>
      </c>
      <c r="J76" s="9">
        <v>-4.3636447254729302E-2</v>
      </c>
      <c r="K76" s="9">
        <v>-5.2995626080764895</v>
      </c>
    </row>
    <row r="77" spans="3:11">
      <c r="D77" t="s">
        <v>339</v>
      </c>
      <c r="E77" s="9">
        <v>8.7870000000000008</v>
      </c>
      <c r="F77" s="9">
        <v>9.2759</v>
      </c>
      <c r="G77" s="9">
        <v>-0.488899999999999</v>
      </c>
      <c r="H77" s="9">
        <v>7.3595674093532901</v>
      </c>
      <c r="I77" s="9">
        <v>7.7690464700603403</v>
      </c>
      <c r="J77" s="9">
        <v>-0.40947906070704698</v>
      </c>
      <c r="K77" s="9">
        <v>-5.2706475921473883</v>
      </c>
    </row>
    <row r="78" spans="3:11">
      <c r="D78" t="s">
        <v>382</v>
      </c>
      <c r="E78" s="9">
        <v>5.21</v>
      </c>
      <c r="F78" s="9">
        <v>5.5</v>
      </c>
      <c r="G78" s="9">
        <v>-0.28999999999999998</v>
      </c>
      <c r="H78" s="9">
        <v>4.3636447254729296</v>
      </c>
      <c r="I78" s="9">
        <v>4.6065347389829396</v>
      </c>
      <c r="J78" s="9">
        <v>-0.24289001351000999</v>
      </c>
      <c r="K78" s="9">
        <v>-5.2727272727272823</v>
      </c>
    </row>
    <row r="79" spans="3:11">
      <c r="D79" t="s">
        <v>377</v>
      </c>
      <c r="E79" s="9">
        <v>13.115</v>
      </c>
      <c r="F79" s="9">
        <v>13.845000000000001</v>
      </c>
      <c r="G79" s="9">
        <v>-0.73</v>
      </c>
      <c r="H79" s="9">
        <v>10.9844914730475</v>
      </c>
      <c r="I79" s="9">
        <v>11.5959042656762</v>
      </c>
      <c r="J79" s="9">
        <v>-0.61141279262864501</v>
      </c>
      <c r="K79" s="9">
        <v>-5.2726616106897577</v>
      </c>
    </row>
    <row r="80" spans="3:11">
      <c r="D80" t="s">
        <v>334</v>
      </c>
      <c r="E80" s="9">
        <v>451.01299999999998</v>
      </c>
      <c r="F80" s="9">
        <v>476.1</v>
      </c>
      <c r="G80" s="9">
        <v>-25.087</v>
      </c>
      <c r="H80" s="9">
        <v>377.74673676962101</v>
      </c>
      <c r="I80" s="9">
        <v>398.75839804177798</v>
      </c>
      <c r="J80" s="9">
        <v>-21.011661272157301</v>
      </c>
      <c r="K80" s="9">
        <v>-5.2692711615206926</v>
      </c>
    </row>
    <row r="81" spans="2:11">
      <c r="D81" t="s">
        <v>335</v>
      </c>
      <c r="E81" s="9">
        <v>145.304</v>
      </c>
      <c r="F81" s="9">
        <v>153.387</v>
      </c>
      <c r="G81" s="9">
        <v>-8.0830000000000002</v>
      </c>
      <c r="H81" s="9">
        <v>121.699622493305</v>
      </c>
      <c r="I81" s="9">
        <v>128.46955345606801</v>
      </c>
      <c r="J81" s="9">
        <v>-6.7699309627634801</v>
      </c>
      <c r="K81" s="9">
        <v>-5.2696773520572355</v>
      </c>
    </row>
    <row r="82" spans="2:11">
      <c r="D82" t="s">
        <v>336</v>
      </c>
      <c r="E82" s="9">
        <v>138.46799999999999</v>
      </c>
      <c r="F82" s="9">
        <v>146.16999999999999</v>
      </c>
      <c r="G82" s="9">
        <v>-7.702</v>
      </c>
      <c r="H82" s="9">
        <v>115.97411858863499</v>
      </c>
      <c r="I82" s="9">
        <v>122.424942326752</v>
      </c>
      <c r="J82" s="9">
        <v>-6.4508237381175704</v>
      </c>
      <c r="K82" s="9">
        <v>-5.2692070876376897</v>
      </c>
    </row>
    <row r="83" spans="2:11">
      <c r="D83" t="s">
        <v>378</v>
      </c>
      <c r="E83" s="9">
        <v>7.7110000000000003</v>
      </c>
      <c r="F83" s="9">
        <v>8.14</v>
      </c>
      <c r="G83" s="9">
        <v>-0.42899999999999999</v>
      </c>
      <c r="H83" s="9">
        <v>6.4583617040540897</v>
      </c>
      <c r="I83" s="9">
        <v>6.8176714136947503</v>
      </c>
      <c r="J83" s="9">
        <v>-0.35930970964066999</v>
      </c>
      <c r="K83" s="9">
        <v>-5.2702702702702808</v>
      </c>
    </row>
    <row r="84" spans="2:11">
      <c r="D84" t="s">
        <v>337</v>
      </c>
      <c r="E84" s="9">
        <v>566.03099999999995</v>
      </c>
      <c r="F84" s="9">
        <v>597.51599999999996</v>
      </c>
      <c r="G84" s="9">
        <v>-31.484999999999999</v>
      </c>
      <c r="H84" s="9">
        <v>474.080266334773</v>
      </c>
      <c r="I84" s="9">
        <v>500.45058383602401</v>
      </c>
      <c r="J84" s="9">
        <v>-26.370317501250501</v>
      </c>
      <c r="K84" s="9">
        <v>-5.2693149639507491</v>
      </c>
    </row>
    <row r="85" spans="2:11">
      <c r="D85" t="s">
        <v>340</v>
      </c>
      <c r="E85" s="9">
        <v>279.25799999999998</v>
      </c>
      <c r="F85" s="9">
        <v>294.79199999999997</v>
      </c>
      <c r="G85" s="9">
        <v>-15.534000000000001</v>
      </c>
      <c r="H85" s="9">
        <v>233.89303238889099</v>
      </c>
      <c r="I85" s="9">
        <v>246.90356159532001</v>
      </c>
      <c r="J85" s="9">
        <v>-13.0105292064293</v>
      </c>
      <c r="K85" s="9">
        <v>-5.269478140519424</v>
      </c>
    </row>
    <row r="86" spans="2:11">
      <c r="D86" t="s">
        <v>380</v>
      </c>
      <c r="E86" s="9">
        <v>8.1940000000000008</v>
      </c>
      <c r="F86" s="9">
        <v>8.6498000000000008</v>
      </c>
      <c r="G86" s="9">
        <v>-0.45579999999999998</v>
      </c>
      <c r="H86" s="9">
        <v>6.8628992093138601</v>
      </c>
      <c r="I86" s="9">
        <v>7.2446553064099399</v>
      </c>
      <c r="J86" s="9">
        <v>-0.381756097096077</v>
      </c>
      <c r="K86" s="9">
        <v>-5.2694859996762871</v>
      </c>
    </row>
    <row r="87" spans="2:11">
      <c r="B87" t="s">
        <v>203</v>
      </c>
      <c r="E87" s="9">
        <v>3525.6739999999995</v>
      </c>
      <c r="F87" s="9">
        <v>4776.3444</v>
      </c>
      <c r="G87" s="9">
        <v>-1250.6704</v>
      </c>
      <c r="H87" s="9">
        <v>4098.1470332308918</v>
      </c>
      <c r="I87" s="9">
        <v>5247.3739864179443</v>
      </c>
      <c r="J87" s="9">
        <v>-1149.2269531870554</v>
      </c>
      <c r="K87" s="9">
        <v>-21.900991927803513</v>
      </c>
    </row>
  </sheetData>
  <sheetProtection sort="0" autoFilter="0" pivotTables="0"/>
  <conditionalFormatting pivot="1" sqref="K5:K87">
    <cfRule type="cellIs" dxfId="7" priority="2" operator="greaterThan">
      <formula>2</formula>
    </cfRule>
  </conditionalFormatting>
  <conditionalFormatting pivot="1" sqref="K5:K87">
    <cfRule type="cellIs" dxfId="6" priority="1" operator="lessThan">
      <formula>-2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B049-6BEA-4A9A-89CB-5CB49B043F07}">
  <sheetPr codeName="Worksheet____1"/>
  <dimension ref="A1:O35"/>
  <sheetViews>
    <sheetView workbookViewId="0">
      <selection activeCell="G5" sqref="G5"/>
    </sheetView>
  </sheetViews>
  <sheetFormatPr defaultColWidth="9" defaultRowHeight="15"/>
  <cols>
    <col min="1" max="1" width="11.125" style="11" customWidth="1"/>
    <col min="2" max="2" width="9.5" style="11" customWidth="1"/>
    <col min="3" max="3" width="27.625" style="11" bestFit="1" customWidth="1"/>
    <col min="4" max="4" width="30.125" style="11" customWidth="1"/>
    <col min="5" max="5" width="10.625" style="11" customWidth="1"/>
    <col min="6" max="11" width="16.125" style="11" customWidth="1"/>
    <col min="12" max="13" width="11" style="11" customWidth="1"/>
    <col min="14" max="14" width="12.125" style="11" customWidth="1"/>
    <col min="15" max="15" width="11.625" style="11" customWidth="1"/>
    <col min="16" max="16384" width="9" style="11"/>
  </cols>
  <sheetData>
    <row r="1" spans="1:15">
      <c r="A1" s="11" t="s">
        <v>243</v>
      </c>
      <c r="B1" s="11" t="s">
        <v>246</v>
      </c>
      <c r="C1" s="11" t="s">
        <v>211</v>
      </c>
      <c r="D1" s="11" t="s">
        <v>252</v>
      </c>
      <c r="E1" s="11" t="s">
        <v>212</v>
      </c>
      <c r="F1" s="11" t="s">
        <v>204</v>
      </c>
      <c r="G1" s="11" t="s">
        <v>254</v>
      </c>
      <c r="H1" s="11" t="s">
        <v>249</v>
      </c>
      <c r="I1" s="11" t="s">
        <v>206</v>
      </c>
      <c r="J1" s="11" t="s">
        <v>255</v>
      </c>
      <c r="K1" s="11" t="s">
        <v>208</v>
      </c>
      <c r="L1" s="11" t="s">
        <v>256</v>
      </c>
      <c r="M1" s="11" t="s">
        <v>257</v>
      </c>
      <c r="N1" s="11" t="s">
        <v>247</v>
      </c>
      <c r="O1" s="11" t="s">
        <v>248</v>
      </c>
    </row>
    <row r="2" spans="1:15">
      <c r="A2" s="11" t="s">
        <v>242</v>
      </c>
      <c r="B2" s="11">
        <v>694</v>
      </c>
      <c r="C2" s="11" t="s">
        <v>0</v>
      </c>
      <c r="D2" s="11" t="s">
        <v>230</v>
      </c>
      <c r="E2" s="11" t="s">
        <v>1</v>
      </c>
      <c r="F2" s="13">
        <v>53.965000000000003</v>
      </c>
      <c r="G2" s="13">
        <v>53.850850000000001</v>
      </c>
      <c r="H2" s="13">
        <v>0.11414999999999501</v>
      </c>
      <c r="I2" s="13">
        <v>102.049187511459</v>
      </c>
      <c r="J2" s="13">
        <v>101.83332695823999</v>
      </c>
      <c r="K2" s="13">
        <v>0.21586055321842901</v>
      </c>
      <c r="L2" s="13">
        <v>5.0105987184974801</v>
      </c>
      <c r="M2" s="13">
        <v>5</v>
      </c>
      <c r="N2" s="11">
        <v>1</v>
      </c>
      <c r="O2" s="11" t="s">
        <v>220</v>
      </c>
    </row>
    <row r="3" spans="1:15">
      <c r="A3" s="11" t="s">
        <v>242</v>
      </c>
      <c r="B3" s="11">
        <v>937</v>
      </c>
      <c r="C3" s="11" t="s">
        <v>38</v>
      </c>
      <c r="D3" s="11" t="s">
        <v>229</v>
      </c>
      <c r="E3" s="11" t="s">
        <v>39</v>
      </c>
      <c r="F3" s="13">
        <v>433.37599999999998</v>
      </c>
      <c r="G3" s="13">
        <v>433.37599999999998</v>
      </c>
      <c r="H3" s="13">
        <v>0</v>
      </c>
      <c r="I3" s="13">
        <v>760.246185006372</v>
      </c>
      <c r="J3" s="13">
        <v>760.246185006372</v>
      </c>
      <c r="K3" s="13">
        <v>0</v>
      </c>
      <c r="L3" s="13">
        <v>25</v>
      </c>
      <c r="M3" s="13">
        <v>25</v>
      </c>
      <c r="N3" s="11">
        <v>1</v>
      </c>
      <c r="O3" s="11" t="s">
        <v>220</v>
      </c>
    </row>
    <row r="4" spans="1:15">
      <c r="A4" s="11" t="s">
        <v>242</v>
      </c>
      <c r="B4" s="11">
        <v>950</v>
      </c>
      <c r="C4" s="11" t="s">
        <v>78</v>
      </c>
      <c r="D4" s="11" t="s">
        <v>233</v>
      </c>
      <c r="E4" s="11" t="s">
        <v>1</v>
      </c>
      <c r="F4" s="13">
        <v>2.0619999999999998</v>
      </c>
      <c r="G4" s="13">
        <v>2.0141100000000001</v>
      </c>
      <c r="H4" s="13">
        <v>4.7890000000000203E-2</v>
      </c>
      <c r="I4" s="13">
        <v>33.816800000000001</v>
      </c>
      <c r="J4" s="13">
        <v>33.031404000000002</v>
      </c>
      <c r="K4" s="13">
        <v>0.78539600000000398</v>
      </c>
      <c r="L4" s="13">
        <v>4.6069976317082997</v>
      </c>
      <c r="M4" s="13">
        <v>4.5</v>
      </c>
      <c r="N4" s="11">
        <v>1</v>
      </c>
      <c r="O4" s="11" t="s">
        <v>221</v>
      </c>
    </row>
    <row r="5" spans="1:15">
      <c r="A5" s="11" t="s">
        <v>242</v>
      </c>
      <c r="B5" s="11">
        <v>951</v>
      </c>
      <c r="C5" s="11" t="s">
        <v>93</v>
      </c>
      <c r="D5" s="11" t="s">
        <v>227</v>
      </c>
      <c r="E5" s="11" t="s">
        <v>1</v>
      </c>
      <c r="F5" s="13">
        <v>16.352</v>
      </c>
      <c r="G5" s="13">
        <v>16.109649999999998</v>
      </c>
      <c r="H5" s="13">
        <v>0.24235000000000501</v>
      </c>
      <c r="I5" s="13">
        <v>203.25536</v>
      </c>
      <c r="J5" s="13">
        <v>200.24294950000001</v>
      </c>
      <c r="K5" s="13">
        <v>3.0124105000000698</v>
      </c>
      <c r="L5" s="13">
        <v>5.0752188905407598</v>
      </c>
      <c r="M5" s="13">
        <v>5</v>
      </c>
      <c r="N5" s="11">
        <v>1</v>
      </c>
      <c r="O5" s="11" t="s">
        <v>221</v>
      </c>
    </row>
    <row r="6" spans="1:15">
      <c r="A6" s="11" t="s">
        <v>242</v>
      </c>
      <c r="B6" s="11">
        <v>952</v>
      </c>
      <c r="C6" s="11" t="s">
        <v>116</v>
      </c>
      <c r="D6" s="11" t="s">
        <v>226</v>
      </c>
      <c r="E6" s="11" t="s">
        <v>1</v>
      </c>
      <c r="F6" s="13">
        <v>14.231</v>
      </c>
      <c r="G6" s="13">
        <v>14.230599</v>
      </c>
      <c r="H6" s="13">
        <v>4.0099999999476698E-4</v>
      </c>
      <c r="I6" s="13">
        <v>11.135214103496001</v>
      </c>
      <c r="J6" s="13">
        <v>11.134900336307799</v>
      </c>
      <c r="K6" s="13">
        <v>3.13767188211905E-4</v>
      </c>
      <c r="L6" s="13">
        <v>0.30000845361463702</v>
      </c>
      <c r="M6" s="13">
        <v>0.3</v>
      </c>
      <c r="N6" s="11">
        <v>1</v>
      </c>
      <c r="O6" s="11" t="s">
        <v>220</v>
      </c>
    </row>
    <row r="7" spans="1:15">
      <c r="A7" s="11" t="s">
        <v>242</v>
      </c>
      <c r="B7" s="11">
        <v>955</v>
      </c>
      <c r="C7" s="11" t="s">
        <v>146</v>
      </c>
      <c r="D7" s="11" t="s">
        <v>224</v>
      </c>
      <c r="E7" s="11" t="s">
        <v>147</v>
      </c>
      <c r="F7" s="13">
        <v>711.73599999999999</v>
      </c>
      <c r="G7" s="13">
        <v>980.281871999999</v>
      </c>
      <c r="H7" s="13">
        <v>-268.54587199999901</v>
      </c>
      <c r="I7" s="13">
        <v>1672.5796</v>
      </c>
      <c r="J7" s="13">
        <v>2303.6623992</v>
      </c>
      <c r="K7" s="13">
        <v>-631.08279919999904</v>
      </c>
      <c r="L7" s="13">
        <v>1.9603414639090699</v>
      </c>
      <c r="M7" s="13">
        <v>2.7</v>
      </c>
      <c r="N7" s="11">
        <v>1</v>
      </c>
      <c r="O7" s="11" t="s">
        <v>221</v>
      </c>
    </row>
    <row r="8" spans="1:15">
      <c r="A8" s="11" t="s">
        <v>242</v>
      </c>
      <c r="B8" s="11">
        <v>958</v>
      </c>
      <c r="C8" s="11" t="s">
        <v>189</v>
      </c>
      <c r="D8" s="11" t="s">
        <v>232</v>
      </c>
      <c r="E8" s="11" t="s">
        <v>1</v>
      </c>
      <c r="F8" s="13">
        <v>193.13399999999999</v>
      </c>
      <c r="G8" s="13">
        <v>128.1593</v>
      </c>
      <c r="H8" s="13">
        <v>64.974699999999999</v>
      </c>
      <c r="I8" s="13">
        <v>123.372715655191</v>
      </c>
      <c r="J8" s="13">
        <v>81.867309109055796</v>
      </c>
      <c r="K8" s="13">
        <v>41.505406546135703</v>
      </c>
      <c r="L8" s="13">
        <v>7.5349194323002697</v>
      </c>
      <c r="M8" s="13">
        <v>5</v>
      </c>
      <c r="N8" s="11">
        <v>1</v>
      </c>
      <c r="O8" s="11" t="s">
        <v>220</v>
      </c>
    </row>
    <row r="9" spans="1:15">
      <c r="A9" s="11" t="s">
        <v>242</v>
      </c>
      <c r="B9" s="11">
        <v>962</v>
      </c>
      <c r="C9" s="11" t="s">
        <v>190</v>
      </c>
      <c r="D9" s="11" t="s">
        <v>228</v>
      </c>
      <c r="E9" s="11" t="s">
        <v>39</v>
      </c>
      <c r="F9" s="13">
        <v>291.32600000000002</v>
      </c>
      <c r="G9" s="13">
        <v>291.32639999999998</v>
      </c>
      <c r="H9" s="13">
        <v>-3.9999999995643499E-4</v>
      </c>
      <c r="I9" s="13">
        <v>472.273955595242</v>
      </c>
      <c r="J9" s="13">
        <v>472.27460404262501</v>
      </c>
      <c r="K9" s="13">
        <v>-6.4844738271737604E-4</v>
      </c>
      <c r="L9" s="13">
        <v>14.999979404544201</v>
      </c>
      <c r="M9" s="13">
        <v>15</v>
      </c>
      <c r="N9" s="11">
        <v>1</v>
      </c>
      <c r="O9" s="11" t="s">
        <v>220</v>
      </c>
    </row>
    <row r="10" spans="1:15">
      <c r="A10" s="11" t="s">
        <v>242</v>
      </c>
      <c r="B10" s="11">
        <v>990</v>
      </c>
      <c r="C10" s="11" t="s">
        <v>194</v>
      </c>
      <c r="D10" s="11" t="s">
        <v>225</v>
      </c>
      <c r="E10" s="11" t="s">
        <v>39</v>
      </c>
      <c r="F10" s="13">
        <v>4909.4939999999997</v>
      </c>
      <c r="G10" s="13">
        <v>5339.4319999999998</v>
      </c>
      <c r="H10" s="13">
        <v>-429.93799999999999</v>
      </c>
      <c r="I10" s="13">
        <v>4111.9553930597003</v>
      </c>
      <c r="J10" s="13">
        <v>4472.05072626131</v>
      </c>
      <c r="K10" s="13">
        <v>-360.09533320160898</v>
      </c>
      <c r="L10" s="13">
        <v>9.1947870110528598</v>
      </c>
      <c r="M10" s="13">
        <v>10</v>
      </c>
      <c r="N10" s="11">
        <v>1</v>
      </c>
      <c r="O10" s="11" t="s">
        <v>221</v>
      </c>
    </row>
    <row r="11" spans="1:15">
      <c r="A11" s="11" t="s">
        <v>242</v>
      </c>
      <c r="B11" s="11">
        <v>997</v>
      </c>
      <c r="C11" s="11" t="s">
        <v>197</v>
      </c>
      <c r="D11" s="11" t="s">
        <v>231</v>
      </c>
      <c r="E11" s="11" t="s">
        <v>1</v>
      </c>
      <c r="F11" s="13">
        <v>134.791</v>
      </c>
      <c r="G11" s="13">
        <v>134.79060000000001</v>
      </c>
      <c r="H11" s="13">
        <v>3.9999999998485702E-4</v>
      </c>
      <c r="I11" s="13">
        <v>85.945104950585005</v>
      </c>
      <c r="J11" s="13">
        <v>85.944849903571694</v>
      </c>
      <c r="K11" s="13">
        <v>2.55047013368345E-4</v>
      </c>
      <c r="L11" s="13">
        <v>5.0000148378299398</v>
      </c>
      <c r="M11" s="13">
        <v>5</v>
      </c>
      <c r="N11" s="11">
        <v>1</v>
      </c>
      <c r="O11" s="11" t="s">
        <v>220</v>
      </c>
    </row>
    <row r="12" spans="1:15">
      <c r="A12" s="11" t="s">
        <v>242</v>
      </c>
      <c r="B12" s="11">
        <v>28462</v>
      </c>
      <c r="C12" s="11" t="s">
        <v>202</v>
      </c>
      <c r="D12" s="11" t="s">
        <v>218</v>
      </c>
      <c r="E12" s="11" t="s">
        <v>39</v>
      </c>
      <c r="F12" s="13">
        <v>1645.18</v>
      </c>
      <c r="G12" s="13">
        <v>2021</v>
      </c>
      <c r="H12" s="13">
        <v>-375.81999999999903</v>
      </c>
      <c r="I12" s="13">
        <v>1088.32360507473</v>
      </c>
      <c r="J12" s="13">
        <v>1336.93699525646</v>
      </c>
      <c r="K12" s="13">
        <v>-248.613390181733</v>
      </c>
      <c r="L12" s="13">
        <v>16.2808510638298</v>
      </c>
      <c r="M12" s="13">
        <v>20</v>
      </c>
      <c r="N12" s="11">
        <v>1</v>
      </c>
      <c r="O12" s="11" t="s">
        <v>220</v>
      </c>
    </row>
    <row r="18" spans="3:5" ht="15.75">
      <c r="D18"/>
      <c r="E18"/>
    </row>
    <row r="19" spans="3:5" ht="15.75">
      <c r="D19"/>
      <c r="E19"/>
    </row>
    <row r="20" spans="3:5" ht="15.75">
      <c r="C20"/>
      <c r="D20"/>
      <c r="E20"/>
    </row>
    <row r="21" spans="3:5" ht="15.75">
      <c r="C21"/>
      <c r="D21"/>
      <c r="E21"/>
    </row>
    <row r="22" spans="3:5" ht="15.75">
      <c r="C22"/>
      <c r="D22"/>
      <c r="E22"/>
    </row>
    <row r="23" spans="3:5" ht="15.75">
      <c r="C23"/>
      <c r="D23"/>
      <c r="E23"/>
    </row>
    <row r="24" spans="3:5" ht="15.75">
      <c r="C24"/>
      <c r="D24"/>
      <c r="E24"/>
    </row>
    <row r="25" spans="3:5" ht="15.75">
      <c r="C25"/>
      <c r="D25"/>
      <c r="E25"/>
    </row>
    <row r="26" spans="3:5" ht="15.75">
      <c r="C26"/>
      <c r="D26"/>
      <c r="E26"/>
    </row>
    <row r="27" spans="3:5" ht="15.75">
      <c r="C27"/>
      <c r="D27"/>
      <c r="E27"/>
    </row>
    <row r="28" spans="3:5" ht="15.75">
      <c r="C28"/>
      <c r="D28"/>
      <c r="E28"/>
    </row>
    <row r="29" spans="3:5" ht="15.75">
      <c r="C29"/>
      <c r="D29"/>
      <c r="E29"/>
    </row>
    <row r="30" spans="3:5" ht="15.75">
      <c r="C30"/>
      <c r="D30"/>
      <c r="E30"/>
    </row>
    <row r="31" spans="3:5" ht="15.75">
      <c r="C31"/>
      <c r="D31"/>
      <c r="E31"/>
    </row>
    <row r="32" spans="3:5" ht="15.75">
      <c r="C32"/>
      <c r="D32"/>
      <c r="E32"/>
    </row>
    <row r="33" spans="3:5" ht="15.75">
      <c r="C33"/>
      <c r="D33"/>
      <c r="E33"/>
    </row>
    <row r="34" spans="3:5" ht="15.75">
      <c r="C34"/>
      <c r="D34"/>
      <c r="E34"/>
    </row>
    <row r="35" spans="3:5" ht="15.75">
      <c r="C35"/>
      <c r="D35"/>
      <c r="E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77A4-7060-4E1A-8B8B-974265F58FDA}">
  <sheetPr codeName="Worksheet____21"/>
  <dimension ref="A1:L246"/>
  <sheetViews>
    <sheetView topLeftCell="A2" workbookViewId="0">
      <selection activeCell="E14" sqref="E14"/>
    </sheetView>
  </sheetViews>
  <sheetFormatPr defaultColWidth="8.875" defaultRowHeight="15.75"/>
  <cols>
    <col min="1" max="1" width="9.125" customWidth="1"/>
    <col min="5" max="5" width="22.5" customWidth="1"/>
    <col min="6" max="6" width="9.875" customWidth="1"/>
    <col min="7" max="7" width="12.375" customWidth="1"/>
    <col min="8" max="8" width="14.5" customWidth="1"/>
    <col min="9" max="9" width="12.375" customWidth="1"/>
    <col min="10" max="10" width="20.125" customWidth="1"/>
    <col min="11" max="12" width="19.875" customWidth="1"/>
  </cols>
  <sheetData>
    <row r="1" spans="1:12">
      <c r="A1" t="s">
        <v>243</v>
      </c>
      <c r="B1" t="s">
        <v>209</v>
      </c>
      <c r="C1" t="s">
        <v>210</v>
      </c>
      <c r="D1" t="s">
        <v>246</v>
      </c>
      <c r="E1" t="s">
        <v>211</v>
      </c>
      <c r="F1" t="s">
        <v>212</v>
      </c>
      <c r="G1" t="s">
        <v>272</v>
      </c>
      <c r="H1" t="s">
        <v>276</v>
      </c>
      <c r="I1" t="s">
        <v>273</v>
      </c>
      <c r="J1" t="s">
        <v>277</v>
      </c>
      <c r="K1" t="s">
        <v>274</v>
      </c>
      <c r="L1" t="s">
        <v>275</v>
      </c>
    </row>
    <row r="2" spans="1:12">
      <c r="A2">
        <v>202106</v>
      </c>
      <c r="B2">
        <v>2</v>
      </c>
      <c r="C2" t="s">
        <v>2</v>
      </c>
      <c r="D2">
        <v>694</v>
      </c>
      <c r="E2" t="s">
        <v>0</v>
      </c>
      <c r="F2" t="s">
        <v>1</v>
      </c>
      <c r="G2">
        <v>12</v>
      </c>
      <c r="H2">
        <v>0</v>
      </c>
      <c r="I2">
        <v>12</v>
      </c>
      <c r="J2">
        <v>22</v>
      </c>
      <c r="K2">
        <v>0</v>
      </c>
      <c r="L2">
        <v>22</v>
      </c>
    </row>
    <row r="3" spans="1:12">
      <c r="A3">
        <v>202106</v>
      </c>
      <c r="B3">
        <v>2</v>
      </c>
      <c r="C3" t="s">
        <v>2</v>
      </c>
      <c r="D3">
        <v>695</v>
      </c>
      <c r="E3" t="s">
        <v>28</v>
      </c>
      <c r="F3" t="s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202106</v>
      </c>
      <c r="B4">
        <v>2</v>
      </c>
      <c r="C4" t="s">
        <v>2</v>
      </c>
      <c r="D4">
        <v>950</v>
      </c>
      <c r="E4" t="s">
        <v>78</v>
      </c>
      <c r="F4" t="s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202106</v>
      </c>
      <c r="B5">
        <v>2</v>
      </c>
      <c r="C5" t="s">
        <v>2</v>
      </c>
      <c r="D5">
        <v>952</v>
      </c>
      <c r="E5" t="s">
        <v>116</v>
      </c>
      <c r="F5" t="s">
        <v>1</v>
      </c>
      <c r="G5">
        <v>0</v>
      </c>
      <c r="H5">
        <v>-14</v>
      </c>
      <c r="I5">
        <v>-14</v>
      </c>
      <c r="J5">
        <v>0</v>
      </c>
      <c r="K5">
        <v>-11</v>
      </c>
      <c r="L5">
        <v>-11</v>
      </c>
    </row>
    <row r="6" spans="1:12">
      <c r="A6">
        <v>202106</v>
      </c>
      <c r="B6">
        <v>2</v>
      </c>
      <c r="C6" t="s">
        <v>2</v>
      </c>
      <c r="D6">
        <v>955</v>
      </c>
      <c r="E6" t="s">
        <v>146</v>
      </c>
      <c r="F6" t="s">
        <v>147</v>
      </c>
      <c r="G6">
        <v>-58</v>
      </c>
      <c r="H6">
        <v>1</v>
      </c>
      <c r="I6">
        <v>-57</v>
      </c>
      <c r="J6">
        <v>-137</v>
      </c>
      <c r="K6">
        <v>2</v>
      </c>
      <c r="L6">
        <v>-135</v>
      </c>
    </row>
    <row r="7" spans="1:12">
      <c r="A7">
        <v>202106</v>
      </c>
      <c r="B7">
        <v>2</v>
      </c>
      <c r="C7" t="s">
        <v>2</v>
      </c>
      <c r="D7">
        <v>958</v>
      </c>
      <c r="E7" t="s">
        <v>189</v>
      </c>
      <c r="F7" t="s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202106</v>
      </c>
      <c r="B8">
        <v>2</v>
      </c>
      <c r="C8" t="s">
        <v>2</v>
      </c>
      <c r="D8">
        <v>962</v>
      </c>
      <c r="E8" t="s">
        <v>190</v>
      </c>
      <c r="F8" t="s">
        <v>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v>202106</v>
      </c>
      <c r="B9">
        <v>2</v>
      </c>
      <c r="C9" t="s">
        <v>2</v>
      </c>
      <c r="D9">
        <v>990</v>
      </c>
      <c r="E9" t="s">
        <v>194</v>
      </c>
      <c r="F9" t="s">
        <v>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202106</v>
      </c>
      <c r="B10">
        <v>2</v>
      </c>
      <c r="C10" t="s">
        <v>2</v>
      </c>
      <c r="D10">
        <v>997</v>
      </c>
      <c r="E10" t="s">
        <v>197</v>
      </c>
      <c r="F10" t="s">
        <v>1</v>
      </c>
      <c r="G10">
        <v>2</v>
      </c>
      <c r="H10">
        <v>0</v>
      </c>
      <c r="I10">
        <v>2</v>
      </c>
      <c r="J10">
        <v>1</v>
      </c>
      <c r="K10">
        <v>0</v>
      </c>
      <c r="L10">
        <v>1</v>
      </c>
    </row>
    <row r="11" spans="1:12">
      <c r="A11">
        <v>202106</v>
      </c>
      <c r="B11">
        <v>2</v>
      </c>
      <c r="C11" t="s">
        <v>2</v>
      </c>
      <c r="D11">
        <v>20042</v>
      </c>
      <c r="E11" t="s">
        <v>200</v>
      </c>
      <c r="F11" t="s">
        <v>1</v>
      </c>
      <c r="G11">
        <v>0</v>
      </c>
      <c r="H11">
        <v>-15</v>
      </c>
      <c r="I11">
        <v>-15</v>
      </c>
      <c r="J11">
        <v>0</v>
      </c>
      <c r="K11">
        <v>-108</v>
      </c>
      <c r="L11">
        <v>-108</v>
      </c>
    </row>
    <row r="12" spans="1:12">
      <c r="A12">
        <v>202106</v>
      </c>
      <c r="B12">
        <v>16</v>
      </c>
      <c r="C12" t="s">
        <v>4</v>
      </c>
      <c r="D12">
        <v>694</v>
      </c>
      <c r="E12" t="s">
        <v>0</v>
      </c>
      <c r="F12" t="s">
        <v>1</v>
      </c>
      <c r="G12">
        <v>-184</v>
      </c>
      <c r="H12">
        <v>0</v>
      </c>
      <c r="I12">
        <v>-184</v>
      </c>
      <c r="J12">
        <v>-349</v>
      </c>
      <c r="K12">
        <v>0</v>
      </c>
      <c r="L12">
        <v>-349</v>
      </c>
    </row>
    <row r="13" spans="1:12">
      <c r="A13">
        <v>202106</v>
      </c>
      <c r="B13">
        <v>16</v>
      </c>
      <c r="C13" t="s">
        <v>4</v>
      </c>
      <c r="D13">
        <v>695</v>
      </c>
      <c r="E13" t="s">
        <v>28</v>
      </c>
      <c r="F13" t="s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v>202106</v>
      </c>
      <c r="B14">
        <v>16</v>
      </c>
      <c r="C14" t="s">
        <v>4</v>
      </c>
      <c r="D14">
        <v>937</v>
      </c>
      <c r="E14" t="s">
        <v>38</v>
      </c>
      <c r="F14" t="s">
        <v>39</v>
      </c>
      <c r="G14">
        <v>0</v>
      </c>
      <c r="H14">
        <v>-29</v>
      </c>
      <c r="I14">
        <v>-29</v>
      </c>
      <c r="J14">
        <v>0</v>
      </c>
      <c r="K14">
        <v>-51</v>
      </c>
      <c r="L14">
        <v>-51</v>
      </c>
    </row>
    <row r="15" spans="1:12">
      <c r="A15">
        <v>202106</v>
      </c>
      <c r="B15">
        <v>16</v>
      </c>
      <c r="C15" t="s">
        <v>4</v>
      </c>
      <c r="D15">
        <v>950</v>
      </c>
      <c r="E15" t="s">
        <v>78</v>
      </c>
      <c r="F15" t="s">
        <v>1</v>
      </c>
      <c r="G15">
        <v>0</v>
      </c>
      <c r="H15">
        <v>0</v>
      </c>
      <c r="I15">
        <v>0</v>
      </c>
      <c r="J15">
        <v>-2</v>
      </c>
      <c r="K15">
        <v>0</v>
      </c>
      <c r="L15">
        <v>-2</v>
      </c>
    </row>
    <row r="16" spans="1:12">
      <c r="A16">
        <v>202106</v>
      </c>
      <c r="B16">
        <v>16</v>
      </c>
      <c r="C16" t="s">
        <v>4</v>
      </c>
      <c r="D16">
        <v>951</v>
      </c>
      <c r="E16" t="s">
        <v>93</v>
      </c>
      <c r="F16" t="s">
        <v>1</v>
      </c>
      <c r="G16">
        <v>0</v>
      </c>
      <c r="H16">
        <v>7</v>
      </c>
      <c r="I16">
        <v>7</v>
      </c>
      <c r="J16">
        <v>0</v>
      </c>
      <c r="K16">
        <v>93</v>
      </c>
      <c r="L16">
        <v>93</v>
      </c>
    </row>
    <row r="17" spans="1:12">
      <c r="A17">
        <v>202106</v>
      </c>
      <c r="B17">
        <v>16</v>
      </c>
      <c r="C17" t="s">
        <v>4</v>
      </c>
      <c r="D17">
        <v>952</v>
      </c>
      <c r="E17" t="s">
        <v>116</v>
      </c>
      <c r="F17" t="s">
        <v>1</v>
      </c>
      <c r="G17">
        <v>0</v>
      </c>
      <c r="H17">
        <v>-56</v>
      </c>
      <c r="I17">
        <v>-56</v>
      </c>
      <c r="J17">
        <v>0</v>
      </c>
      <c r="K17">
        <v>-44</v>
      </c>
      <c r="L17">
        <v>-44</v>
      </c>
    </row>
    <row r="18" spans="1:12">
      <c r="A18">
        <v>202106</v>
      </c>
      <c r="B18">
        <v>16</v>
      </c>
      <c r="C18" t="s">
        <v>4</v>
      </c>
      <c r="D18">
        <v>955</v>
      </c>
      <c r="E18" t="s">
        <v>146</v>
      </c>
      <c r="F18" t="s">
        <v>147</v>
      </c>
      <c r="G18">
        <v>0</v>
      </c>
      <c r="H18">
        <v>25</v>
      </c>
      <c r="I18">
        <v>25</v>
      </c>
      <c r="J18">
        <v>0</v>
      </c>
      <c r="K18">
        <v>59</v>
      </c>
      <c r="L18">
        <v>59</v>
      </c>
    </row>
    <row r="19" spans="1:12">
      <c r="A19">
        <v>202106</v>
      </c>
      <c r="B19">
        <v>16</v>
      </c>
      <c r="C19" t="s">
        <v>4</v>
      </c>
      <c r="D19">
        <v>958</v>
      </c>
      <c r="E19" t="s">
        <v>189</v>
      </c>
      <c r="F19" t="s">
        <v>1</v>
      </c>
      <c r="G19">
        <v>63</v>
      </c>
      <c r="H19">
        <v>0</v>
      </c>
      <c r="I19">
        <v>63</v>
      </c>
      <c r="J19">
        <v>40</v>
      </c>
      <c r="K19">
        <v>0</v>
      </c>
      <c r="L19">
        <v>40</v>
      </c>
    </row>
    <row r="20" spans="1:12">
      <c r="A20">
        <v>202106</v>
      </c>
      <c r="B20">
        <v>16</v>
      </c>
      <c r="C20" t="s">
        <v>4</v>
      </c>
      <c r="D20">
        <v>966</v>
      </c>
      <c r="E20" t="s">
        <v>192</v>
      </c>
      <c r="F20" t="s">
        <v>193</v>
      </c>
      <c r="G20">
        <v>0</v>
      </c>
      <c r="H20">
        <v>4</v>
      </c>
      <c r="I20">
        <v>4</v>
      </c>
      <c r="J20">
        <v>0</v>
      </c>
      <c r="K20">
        <v>17</v>
      </c>
      <c r="L20">
        <v>17</v>
      </c>
    </row>
    <row r="21" spans="1:12">
      <c r="A21">
        <v>202106</v>
      </c>
      <c r="B21">
        <v>16</v>
      </c>
      <c r="C21" t="s">
        <v>4</v>
      </c>
      <c r="D21">
        <v>990</v>
      </c>
      <c r="E21" t="s">
        <v>194</v>
      </c>
      <c r="F21" t="s">
        <v>39</v>
      </c>
      <c r="G21">
        <v>0</v>
      </c>
      <c r="H21">
        <v>-822</v>
      </c>
      <c r="I21">
        <v>-822</v>
      </c>
      <c r="J21">
        <v>0</v>
      </c>
      <c r="K21">
        <v>-689</v>
      </c>
      <c r="L21">
        <v>-689</v>
      </c>
    </row>
    <row r="22" spans="1:12">
      <c r="A22">
        <v>202106</v>
      </c>
      <c r="B22">
        <v>16</v>
      </c>
      <c r="C22" t="s">
        <v>4</v>
      </c>
      <c r="D22">
        <v>997</v>
      </c>
      <c r="E22" t="s">
        <v>197</v>
      </c>
      <c r="F22" t="s">
        <v>1</v>
      </c>
      <c r="G22">
        <v>21</v>
      </c>
      <c r="H22">
        <v>0</v>
      </c>
      <c r="I22">
        <v>21</v>
      </c>
      <c r="J22">
        <v>14</v>
      </c>
      <c r="K22">
        <v>0</v>
      </c>
      <c r="L22">
        <v>14</v>
      </c>
    </row>
    <row r="23" spans="1:12">
      <c r="A23">
        <v>202106</v>
      </c>
      <c r="B23">
        <v>16</v>
      </c>
      <c r="C23" t="s">
        <v>4</v>
      </c>
      <c r="D23">
        <v>20042</v>
      </c>
      <c r="E23" t="s">
        <v>200</v>
      </c>
      <c r="F23" t="s">
        <v>1</v>
      </c>
      <c r="G23">
        <v>0</v>
      </c>
      <c r="H23">
        <v>-26</v>
      </c>
      <c r="I23">
        <v>-26</v>
      </c>
      <c r="J23">
        <v>0</v>
      </c>
      <c r="K23">
        <v>-194</v>
      </c>
      <c r="L23">
        <v>-194</v>
      </c>
    </row>
    <row r="24" spans="1:12">
      <c r="A24">
        <v>202106</v>
      </c>
      <c r="B24">
        <v>17</v>
      </c>
      <c r="C24" t="s">
        <v>5</v>
      </c>
      <c r="D24">
        <v>694</v>
      </c>
      <c r="E24" t="s">
        <v>0</v>
      </c>
      <c r="F24" t="s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v>202106</v>
      </c>
      <c r="B25">
        <v>17</v>
      </c>
      <c r="C25" t="s">
        <v>5</v>
      </c>
      <c r="D25">
        <v>695</v>
      </c>
      <c r="E25" t="s">
        <v>28</v>
      </c>
      <c r="F25" t="s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v>202106</v>
      </c>
      <c r="B26">
        <v>17</v>
      </c>
      <c r="C26" t="s">
        <v>5</v>
      </c>
      <c r="D26">
        <v>937</v>
      </c>
      <c r="E26" t="s">
        <v>38</v>
      </c>
      <c r="F26" t="s">
        <v>39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</row>
    <row r="27" spans="1:12">
      <c r="A27">
        <v>202106</v>
      </c>
      <c r="B27">
        <v>17</v>
      </c>
      <c r="C27" t="s">
        <v>5</v>
      </c>
      <c r="D27">
        <v>950</v>
      </c>
      <c r="E27" t="s">
        <v>78</v>
      </c>
      <c r="F27" t="s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3</v>
      </c>
    </row>
    <row r="28" spans="1:12">
      <c r="A28">
        <v>202106</v>
      </c>
      <c r="B28">
        <v>17</v>
      </c>
      <c r="C28" t="s">
        <v>5</v>
      </c>
      <c r="D28">
        <v>952</v>
      </c>
      <c r="E28" t="s">
        <v>116</v>
      </c>
      <c r="F28" t="s">
        <v>1</v>
      </c>
      <c r="G28">
        <v>0</v>
      </c>
      <c r="H28">
        <v>-1</v>
      </c>
      <c r="I28">
        <v>-1</v>
      </c>
      <c r="J28">
        <v>0</v>
      </c>
      <c r="K28">
        <v>0</v>
      </c>
      <c r="L28">
        <v>0</v>
      </c>
    </row>
    <row r="29" spans="1:12">
      <c r="A29">
        <v>202106</v>
      </c>
      <c r="B29">
        <v>17</v>
      </c>
      <c r="C29" t="s">
        <v>5</v>
      </c>
      <c r="D29">
        <v>955</v>
      </c>
      <c r="E29" t="s">
        <v>146</v>
      </c>
      <c r="F29" t="s">
        <v>147</v>
      </c>
      <c r="G29">
        <v>9</v>
      </c>
      <c r="H29">
        <v>-5</v>
      </c>
      <c r="I29">
        <v>4</v>
      </c>
      <c r="J29">
        <v>21</v>
      </c>
      <c r="K29">
        <v>-11</v>
      </c>
      <c r="L29">
        <v>10</v>
      </c>
    </row>
    <row r="30" spans="1:12">
      <c r="A30">
        <v>202106</v>
      </c>
      <c r="B30">
        <v>17</v>
      </c>
      <c r="C30" t="s">
        <v>5</v>
      </c>
      <c r="D30">
        <v>958</v>
      </c>
      <c r="E30" t="s">
        <v>189</v>
      </c>
      <c r="F30" t="s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</row>
    <row r="31" spans="1:12">
      <c r="A31">
        <v>202106</v>
      </c>
      <c r="B31">
        <v>17</v>
      </c>
      <c r="C31" t="s">
        <v>5</v>
      </c>
      <c r="D31">
        <v>990</v>
      </c>
      <c r="E31" t="s">
        <v>194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>
        <v>202106</v>
      </c>
      <c r="B32">
        <v>17</v>
      </c>
      <c r="C32" t="s">
        <v>5</v>
      </c>
      <c r="D32">
        <v>997</v>
      </c>
      <c r="E32" t="s">
        <v>197</v>
      </c>
      <c r="F32" t="s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>
        <v>202106</v>
      </c>
      <c r="B33">
        <v>17</v>
      </c>
      <c r="C33" t="s">
        <v>5</v>
      </c>
      <c r="D33">
        <v>20042</v>
      </c>
      <c r="E33" t="s">
        <v>200</v>
      </c>
      <c r="F33" t="s">
        <v>1</v>
      </c>
      <c r="G33">
        <v>0</v>
      </c>
      <c r="H33">
        <v>10</v>
      </c>
      <c r="I33">
        <v>10</v>
      </c>
      <c r="J33">
        <v>0</v>
      </c>
      <c r="K33">
        <v>70</v>
      </c>
      <c r="L33">
        <v>70</v>
      </c>
    </row>
    <row r="34" spans="1:12">
      <c r="A34">
        <v>202106</v>
      </c>
      <c r="B34">
        <v>19</v>
      </c>
      <c r="C34" t="s">
        <v>6</v>
      </c>
      <c r="D34">
        <v>694</v>
      </c>
      <c r="E34" t="s">
        <v>0</v>
      </c>
      <c r="F34" t="s">
        <v>1</v>
      </c>
      <c r="G34">
        <v>-15</v>
      </c>
      <c r="H34">
        <v>0</v>
      </c>
      <c r="I34">
        <v>-15</v>
      </c>
      <c r="J34">
        <v>-28</v>
      </c>
      <c r="K34">
        <v>0</v>
      </c>
      <c r="L34">
        <v>-28</v>
      </c>
    </row>
    <row r="35" spans="1:12">
      <c r="A35">
        <v>202106</v>
      </c>
      <c r="B35">
        <v>19</v>
      </c>
      <c r="C35" t="s">
        <v>6</v>
      </c>
      <c r="D35">
        <v>950</v>
      </c>
      <c r="E35" t="s">
        <v>78</v>
      </c>
      <c r="F35" t="s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>
        <v>202106</v>
      </c>
      <c r="B36">
        <v>19</v>
      </c>
      <c r="C36" t="s">
        <v>6</v>
      </c>
      <c r="D36">
        <v>952</v>
      </c>
      <c r="E36" t="s">
        <v>116</v>
      </c>
      <c r="F36" t="s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>
        <v>202106</v>
      </c>
      <c r="B37">
        <v>19</v>
      </c>
      <c r="C37" t="s">
        <v>6</v>
      </c>
      <c r="D37">
        <v>955</v>
      </c>
      <c r="E37" t="s">
        <v>146</v>
      </c>
      <c r="F37" t="s">
        <v>147</v>
      </c>
      <c r="G37">
        <v>0</v>
      </c>
      <c r="H37">
        <v>-16</v>
      </c>
      <c r="I37">
        <v>-16</v>
      </c>
      <c r="J37">
        <v>0</v>
      </c>
      <c r="K37">
        <v>-37</v>
      </c>
      <c r="L37">
        <v>-37</v>
      </c>
    </row>
    <row r="38" spans="1:12">
      <c r="A38">
        <v>202106</v>
      </c>
      <c r="B38">
        <v>19</v>
      </c>
      <c r="C38" t="s">
        <v>6</v>
      </c>
      <c r="D38">
        <v>962</v>
      </c>
      <c r="E38" t="s">
        <v>190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>
        <v>202106</v>
      </c>
      <c r="B39">
        <v>19</v>
      </c>
      <c r="C39" t="s">
        <v>6</v>
      </c>
      <c r="D39">
        <v>990</v>
      </c>
      <c r="E39" t="s">
        <v>194</v>
      </c>
      <c r="F39" t="s">
        <v>39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</row>
    <row r="40" spans="1:12">
      <c r="A40">
        <v>202106</v>
      </c>
      <c r="B40">
        <v>19</v>
      </c>
      <c r="C40" t="s">
        <v>6</v>
      </c>
      <c r="D40">
        <v>997</v>
      </c>
      <c r="E40" t="s">
        <v>197</v>
      </c>
      <c r="F40" t="s">
        <v>1</v>
      </c>
      <c r="G40">
        <v>3</v>
      </c>
      <c r="H40">
        <v>0</v>
      </c>
      <c r="I40">
        <v>3</v>
      </c>
      <c r="J40">
        <v>2</v>
      </c>
      <c r="K40">
        <v>0</v>
      </c>
      <c r="L40">
        <v>2</v>
      </c>
    </row>
    <row r="41" spans="1:12">
      <c r="A41">
        <v>202106</v>
      </c>
      <c r="B41">
        <v>19</v>
      </c>
      <c r="C41" t="s">
        <v>6</v>
      </c>
      <c r="D41">
        <v>20042</v>
      </c>
      <c r="E41" t="s">
        <v>200</v>
      </c>
      <c r="F41" t="s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>
        <v>202106</v>
      </c>
      <c r="B42">
        <v>21</v>
      </c>
      <c r="C42" t="s">
        <v>29</v>
      </c>
      <c r="D42">
        <v>695</v>
      </c>
      <c r="E42" t="s">
        <v>28</v>
      </c>
      <c r="F42" t="s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</row>
    <row r="43" spans="1:12">
      <c r="A43">
        <v>202106</v>
      </c>
      <c r="B43">
        <v>21</v>
      </c>
      <c r="C43" t="s">
        <v>29</v>
      </c>
      <c r="D43">
        <v>950</v>
      </c>
      <c r="E43" t="s">
        <v>78</v>
      </c>
      <c r="F43" t="s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v>202106</v>
      </c>
      <c r="B44">
        <v>21</v>
      </c>
      <c r="C44" t="s">
        <v>29</v>
      </c>
      <c r="D44">
        <v>951</v>
      </c>
      <c r="E44" t="s">
        <v>93</v>
      </c>
      <c r="F44" t="s">
        <v>1</v>
      </c>
      <c r="G44">
        <v>-1</v>
      </c>
      <c r="H44">
        <v>0</v>
      </c>
      <c r="I44">
        <v>-1</v>
      </c>
      <c r="J44">
        <v>-7</v>
      </c>
      <c r="K44">
        <v>0</v>
      </c>
      <c r="L44">
        <v>-7</v>
      </c>
    </row>
    <row r="45" spans="1:12">
      <c r="A45">
        <v>202106</v>
      </c>
      <c r="B45">
        <v>21</v>
      </c>
      <c r="C45" t="s">
        <v>29</v>
      </c>
      <c r="D45">
        <v>955</v>
      </c>
      <c r="E45" t="s">
        <v>146</v>
      </c>
      <c r="F45" t="s">
        <v>147</v>
      </c>
      <c r="G45">
        <v>6</v>
      </c>
      <c r="H45">
        <v>0</v>
      </c>
      <c r="I45">
        <v>6</v>
      </c>
      <c r="J45">
        <v>13</v>
      </c>
      <c r="K45">
        <v>0</v>
      </c>
      <c r="L45">
        <v>13</v>
      </c>
    </row>
    <row r="46" spans="1:12">
      <c r="A46">
        <v>202106</v>
      </c>
      <c r="B46">
        <v>21</v>
      </c>
      <c r="C46" t="s">
        <v>29</v>
      </c>
      <c r="D46">
        <v>958</v>
      </c>
      <c r="E46" t="s">
        <v>189</v>
      </c>
      <c r="F46" t="s">
        <v>1</v>
      </c>
      <c r="G46">
        <v>22</v>
      </c>
      <c r="H46">
        <v>0</v>
      </c>
      <c r="I46">
        <v>22</v>
      </c>
      <c r="J46">
        <v>14</v>
      </c>
      <c r="K46">
        <v>0</v>
      </c>
      <c r="L46">
        <v>14</v>
      </c>
    </row>
    <row r="47" spans="1:12">
      <c r="A47">
        <v>202106</v>
      </c>
      <c r="B47">
        <v>21</v>
      </c>
      <c r="C47" t="s">
        <v>29</v>
      </c>
      <c r="D47">
        <v>966</v>
      </c>
      <c r="E47" t="s">
        <v>192</v>
      </c>
      <c r="F47" t="s">
        <v>193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v>202106</v>
      </c>
      <c r="B48">
        <v>21</v>
      </c>
      <c r="C48" t="s">
        <v>29</v>
      </c>
      <c r="D48">
        <v>990</v>
      </c>
      <c r="E48" t="s">
        <v>194</v>
      </c>
      <c r="F48" t="s">
        <v>39</v>
      </c>
      <c r="G48">
        <v>-38</v>
      </c>
      <c r="H48">
        <v>0</v>
      </c>
      <c r="I48">
        <v>-38</v>
      </c>
      <c r="J48">
        <v>-31</v>
      </c>
      <c r="K48">
        <v>0</v>
      </c>
      <c r="L48">
        <v>-31</v>
      </c>
    </row>
    <row r="49" spans="1:12">
      <c r="A49">
        <v>202106</v>
      </c>
      <c r="B49">
        <v>21</v>
      </c>
      <c r="C49" t="s">
        <v>29</v>
      </c>
      <c r="D49">
        <v>997</v>
      </c>
      <c r="E49" t="s">
        <v>197</v>
      </c>
      <c r="F49" t="s">
        <v>1</v>
      </c>
      <c r="G49">
        <v>-4</v>
      </c>
      <c r="H49">
        <v>0</v>
      </c>
      <c r="I49">
        <v>-4</v>
      </c>
      <c r="J49">
        <v>-3</v>
      </c>
      <c r="K49">
        <v>0</v>
      </c>
      <c r="L49">
        <v>-3</v>
      </c>
    </row>
    <row r="50" spans="1:12">
      <c r="A50">
        <v>202106</v>
      </c>
      <c r="B50">
        <v>22</v>
      </c>
      <c r="C50" t="s">
        <v>30</v>
      </c>
      <c r="D50">
        <v>695</v>
      </c>
      <c r="E50" t="s">
        <v>28</v>
      </c>
      <c r="F50" t="s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>
        <v>202106</v>
      </c>
      <c r="B51">
        <v>22</v>
      </c>
      <c r="C51" t="s">
        <v>30</v>
      </c>
      <c r="D51">
        <v>950</v>
      </c>
      <c r="E51" t="s">
        <v>78</v>
      </c>
      <c r="F51" t="s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v>202106</v>
      </c>
      <c r="B52">
        <v>22</v>
      </c>
      <c r="C52" t="s">
        <v>30</v>
      </c>
      <c r="D52">
        <v>955</v>
      </c>
      <c r="E52" t="s">
        <v>146</v>
      </c>
      <c r="F52" t="s">
        <v>147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v>202106</v>
      </c>
      <c r="B53">
        <v>22</v>
      </c>
      <c r="C53" t="s">
        <v>30</v>
      </c>
      <c r="D53">
        <v>958</v>
      </c>
      <c r="E53" t="s">
        <v>189</v>
      </c>
      <c r="F53" t="s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v>202106</v>
      </c>
      <c r="B54">
        <v>22</v>
      </c>
      <c r="C54" t="s">
        <v>30</v>
      </c>
      <c r="D54">
        <v>990</v>
      </c>
      <c r="E54" t="s">
        <v>194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>
        <v>202106</v>
      </c>
      <c r="B55">
        <v>23</v>
      </c>
      <c r="C55" t="s">
        <v>8</v>
      </c>
      <c r="D55">
        <v>694</v>
      </c>
      <c r="E55" t="s">
        <v>0</v>
      </c>
      <c r="F55" t="s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>
        <v>202106</v>
      </c>
      <c r="B56">
        <v>23</v>
      </c>
      <c r="C56" t="s">
        <v>8</v>
      </c>
      <c r="D56">
        <v>695</v>
      </c>
      <c r="E56" t="s">
        <v>28</v>
      </c>
      <c r="F56" t="s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>
        <v>202106</v>
      </c>
      <c r="B57">
        <v>23</v>
      </c>
      <c r="C57" t="s">
        <v>8</v>
      </c>
      <c r="D57">
        <v>950</v>
      </c>
      <c r="E57" t="s">
        <v>78</v>
      </c>
      <c r="F57" t="s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v>202106</v>
      </c>
      <c r="B58">
        <v>23</v>
      </c>
      <c r="C58" t="s">
        <v>8</v>
      </c>
      <c r="D58">
        <v>951</v>
      </c>
      <c r="E58" t="s">
        <v>93</v>
      </c>
      <c r="F58" t="s">
        <v>1</v>
      </c>
      <c r="G58">
        <v>0</v>
      </c>
      <c r="H58">
        <v>-12</v>
      </c>
      <c r="I58">
        <v>-12</v>
      </c>
      <c r="J58">
        <v>0</v>
      </c>
      <c r="K58">
        <v>-154</v>
      </c>
      <c r="L58">
        <v>-154</v>
      </c>
    </row>
    <row r="59" spans="1:12">
      <c r="A59">
        <v>202106</v>
      </c>
      <c r="B59">
        <v>23</v>
      </c>
      <c r="C59" t="s">
        <v>8</v>
      </c>
      <c r="D59">
        <v>952</v>
      </c>
      <c r="E59" t="s">
        <v>116</v>
      </c>
      <c r="F59" t="s">
        <v>1</v>
      </c>
      <c r="G59">
        <v>0</v>
      </c>
      <c r="H59">
        <v>-118</v>
      </c>
      <c r="I59">
        <v>-118</v>
      </c>
      <c r="J59">
        <v>0</v>
      </c>
      <c r="K59">
        <v>-92</v>
      </c>
      <c r="L59">
        <v>-92</v>
      </c>
    </row>
    <row r="60" spans="1:12">
      <c r="A60">
        <v>202106</v>
      </c>
      <c r="B60">
        <v>23</v>
      </c>
      <c r="C60" t="s">
        <v>8</v>
      </c>
      <c r="D60">
        <v>955</v>
      </c>
      <c r="E60" t="s">
        <v>146</v>
      </c>
      <c r="F60" t="s">
        <v>147</v>
      </c>
      <c r="G60">
        <v>0</v>
      </c>
      <c r="H60">
        <v>221</v>
      </c>
      <c r="I60">
        <v>221</v>
      </c>
      <c r="J60">
        <v>0</v>
      </c>
      <c r="K60">
        <v>519</v>
      </c>
      <c r="L60">
        <v>519</v>
      </c>
    </row>
    <row r="61" spans="1:12">
      <c r="A61">
        <v>202106</v>
      </c>
      <c r="B61">
        <v>23</v>
      </c>
      <c r="C61" t="s">
        <v>8</v>
      </c>
      <c r="D61">
        <v>958</v>
      </c>
      <c r="E61" t="s">
        <v>189</v>
      </c>
      <c r="F61" t="s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v>202106</v>
      </c>
      <c r="B62">
        <v>23</v>
      </c>
      <c r="C62" t="s">
        <v>8</v>
      </c>
      <c r="D62">
        <v>966</v>
      </c>
      <c r="E62" t="s">
        <v>192</v>
      </c>
      <c r="F62" t="s">
        <v>193</v>
      </c>
      <c r="G62">
        <v>0</v>
      </c>
      <c r="H62">
        <v>2</v>
      </c>
      <c r="I62">
        <v>2</v>
      </c>
      <c r="J62">
        <v>0</v>
      </c>
      <c r="K62">
        <v>8</v>
      </c>
      <c r="L62">
        <v>8</v>
      </c>
    </row>
    <row r="63" spans="1:12">
      <c r="A63">
        <v>202106</v>
      </c>
      <c r="B63">
        <v>23</v>
      </c>
      <c r="C63" t="s">
        <v>8</v>
      </c>
      <c r="D63">
        <v>990</v>
      </c>
      <c r="E63" t="s">
        <v>194</v>
      </c>
      <c r="F63" t="s">
        <v>39</v>
      </c>
      <c r="G63">
        <v>0</v>
      </c>
      <c r="H63">
        <v>8</v>
      </c>
      <c r="I63">
        <v>8</v>
      </c>
      <c r="J63">
        <v>0</v>
      </c>
      <c r="K63">
        <v>6</v>
      </c>
      <c r="L63">
        <v>6</v>
      </c>
    </row>
    <row r="64" spans="1:12">
      <c r="A64">
        <v>202106</v>
      </c>
      <c r="B64">
        <v>23</v>
      </c>
      <c r="C64" t="s">
        <v>8</v>
      </c>
      <c r="D64">
        <v>997</v>
      </c>
      <c r="E64" t="s">
        <v>197</v>
      </c>
      <c r="F64" t="s">
        <v>1</v>
      </c>
      <c r="G64">
        <v>2</v>
      </c>
      <c r="H64">
        <v>0</v>
      </c>
      <c r="I64">
        <v>2</v>
      </c>
      <c r="J64">
        <v>2</v>
      </c>
      <c r="K64">
        <v>0</v>
      </c>
      <c r="L64">
        <v>2</v>
      </c>
    </row>
    <row r="65" spans="1:12">
      <c r="A65">
        <v>202106</v>
      </c>
      <c r="B65">
        <v>24</v>
      </c>
      <c r="C65" t="s">
        <v>82</v>
      </c>
      <c r="D65">
        <v>950</v>
      </c>
      <c r="E65" t="s">
        <v>78</v>
      </c>
      <c r="F65" t="s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202106</v>
      </c>
      <c r="B66">
        <v>24</v>
      </c>
      <c r="C66" t="s">
        <v>82</v>
      </c>
      <c r="D66">
        <v>955</v>
      </c>
      <c r="E66" t="s">
        <v>146</v>
      </c>
      <c r="F66" t="s">
        <v>147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202106</v>
      </c>
      <c r="B67">
        <v>24</v>
      </c>
      <c r="C67" t="s">
        <v>82</v>
      </c>
      <c r="D67">
        <v>958</v>
      </c>
      <c r="E67" t="s">
        <v>189</v>
      </c>
      <c r="F67" t="s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>
        <v>202106</v>
      </c>
      <c r="B68">
        <v>24</v>
      </c>
      <c r="C68" t="s">
        <v>82</v>
      </c>
      <c r="D68">
        <v>990</v>
      </c>
      <c r="E68" t="s">
        <v>194</v>
      </c>
      <c r="F68" t="s">
        <v>39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>
        <v>202106</v>
      </c>
      <c r="B69">
        <v>26</v>
      </c>
      <c r="C69" t="s">
        <v>31</v>
      </c>
      <c r="D69">
        <v>695</v>
      </c>
      <c r="E69" t="s">
        <v>28</v>
      </c>
      <c r="F69" t="s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>
        <v>202106</v>
      </c>
      <c r="B70">
        <v>26</v>
      </c>
      <c r="C70" t="s">
        <v>31</v>
      </c>
      <c r="D70">
        <v>950</v>
      </c>
      <c r="E70" t="s">
        <v>78</v>
      </c>
      <c r="F70" t="s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v>202106</v>
      </c>
      <c r="B71">
        <v>26</v>
      </c>
      <c r="C71" t="s">
        <v>31</v>
      </c>
      <c r="D71">
        <v>951</v>
      </c>
      <c r="E71" t="s">
        <v>93</v>
      </c>
      <c r="F71" t="s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>
        <v>202106</v>
      </c>
      <c r="B72">
        <v>26</v>
      </c>
      <c r="C72" t="s">
        <v>31</v>
      </c>
      <c r="D72">
        <v>955</v>
      </c>
      <c r="E72" t="s">
        <v>146</v>
      </c>
      <c r="F72" t="s">
        <v>147</v>
      </c>
      <c r="G72">
        <v>2</v>
      </c>
      <c r="H72">
        <v>0</v>
      </c>
      <c r="I72">
        <v>2</v>
      </c>
      <c r="J72">
        <v>5</v>
      </c>
      <c r="K72">
        <v>0</v>
      </c>
      <c r="L72">
        <v>5</v>
      </c>
    </row>
    <row r="73" spans="1:12">
      <c r="A73">
        <v>202106</v>
      </c>
      <c r="B73">
        <v>26</v>
      </c>
      <c r="C73" t="s">
        <v>31</v>
      </c>
      <c r="D73">
        <v>966</v>
      </c>
      <c r="E73" t="s">
        <v>192</v>
      </c>
      <c r="F73" t="s">
        <v>193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v>202106</v>
      </c>
      <c r="B74">
        <v>27</v>
      </c>
      <c r="C74" t="s">
        <v>83</v>
      </c>
      <c r="D74">
        <v>950</v>
      </c>
      <c r="E74" t="s">
        <v>78</v>
      </c>
      <c r="F74" t="s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v>202106</v>
      </c>
      <c r="B75">
        <v>27</v>
      </c>
      <c r="C75" t="s">
        <v>83</v>
      </c>
      <c r="D75">
        <v>955</v>
      </c>
      <c r="E75" t="s">
        <v>146</v>
      </c>
      <c r="F75" t="s">
        <v>147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>
        <v>202106</v>
      </c>
      <c r="B76">
        <v>27</v>
      </c>
      <c r="C76" t="s">
        <v>83</v>
      </c>
      <c r="D76">
        <v>997</v>
      </c>
      <c r="E76" t="s">
        <v>197</v>
      </c>
      <c r="F76" t="s">
        <v>1</v>
      </c>
      <c r="G76">
        <v>5</v>
      </c>
      <c r="H76">
        <v>0</v>
      </c>
      <c r="I76">
        <v>5</v>
      </c>
      <c r="J76">
        <v>3</v>
      </c>
      <c r="K76">
        <v>0</v>
      </c>
      <c r="L76">
        <v>3</v>
      </c>
    </row>
    <row r="77" spans="1:12">
      <c r="A77">
        <v>202106</v>
      </c>
      <c r="B77">
        <v>29</v>
      </c>
      <c r="C77" t="s">
        <v>84</v>
      </c>
      <c r="D77">
        <v>950</v>
      </c>
      <c r="E77" t="s">
        <v>78</v>
      </c>
      <c r="F77" t="s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>
        <v>202106</v>
      </c>
      <c r="B78">
        <v>29</v>
      </c>
      <c r="C78" t="s">
        <v>84</v>
      </c>
      <c r="D78">
        <v>955</v>
      </c>
      <c r="E78" t="s">
        <v>146</v>
      </c>
      <c r="F78" t="s">
        <v>147</v>
      </c>
      <c r="G78">
        <v>6</v>
      </c>
      <c r="H78">
        <v>0</v>
      </c>
      <c r="I78">
        <v>6</v>
      </c>
      <c r="J78">
        <v>13</v>
      </c>
      <c r="K78">
        <v>0</v>
      </c>
      <c r="L78">
        <v>13</v>
      </c>
    </row>
    <row r="79" spans="1:12">
      <c r="A79">
        <v>202106</v>
      </c>
      <c r="B79">
        <v>32</v>
      </c>
      <c r="C79" t="s">
        <v>9</v>
      </c>
      <c r="D79">
        <v>694</v>
      </c>
      <c r="E79" t="s">
        <v>0</v>
      </c>
      <c r="F79" t="s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>
        <v>202106</v>
      </c>
      <c r="B80">
        <v>32</v>
      </c>
      <c r="C80" t="s">
        <v>9</v>
      </c>
      <c r="D80">
        <v>950</v>
      </c>
      <c r="E80" t="s">
        <v>78</v>
      </c>
      <c r="F80" t="s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>
        <v>202106</v>
      </c>
      <c r="B81">
        <v>32</v>
      </c>
      <c r="C81" t="s">
        <v>9</v>
      </c>
      <c r="D81">
        <v>955</v>
      </c>
      <c r="E81" t="s">
        <v>146</v>
      </c>
      <c r="F81" t="s">
        <v>147</v>
      </c>
      <c r="G81">
        <v>1</v>
      </c>
      <c r="H81">
        <v>0</v>
      </c>
      <c r="I81">
        <v>1</v>
      </c>
      <c r="J81">
        <v>2</v>
      </c>
      <c r="K81">
        <v>0</v>
      </c>
      <c r="L81">
        <v>2</v>
      </c>
    </row>
    <row r="82" spans="1:12">
      <c r="A82">
        <v>202106</v>
      </c>
      <c r="B82">
        <v>32</v>
      </c>
      <c r="C82" t="s">
        <v>9</v>
      </c>
      <c r="D82">
        <v>990</v>
      </c>
      <c r="E82" t="s">
        <v>194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v>202106</v>
      </c>
      <c r="B83">
        <v>32</v>
      </c>
      <c r="C83" t="s">
        <v>9</v>
      </c>
      <c r="D83">
        <v>997</v>
      </c>
      <c r="E83" t="s">
        <v>197</v>
      </c>
      <c r="F83" t="s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v>202106</v>
      </c>
      <c r="B84">
        <v>34</v>
      </c>
      <c r="C84" t="s">
        <v>51</v>
      </c>
      <c r="D84">
        <v>937</v>
      </c>
      <c r="E84" t="s">
        <v>38</v>
      </c>
      <c r="F84" t="s">
        <v>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>
        <v>202106</v>
      </c>
      <c r="B85">
        <v>34</v>
      </c>
      <c r="C85" t="s">
        <v>51</v>
      </c>
      <c r="D85">
        <v>950</v>
      </c>
      <c r="E85" t="s">
        <v>78</v>
      </c>
      <c r="F85" t="s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>
        <v>202106</v>
      </c>
      <c r="B86">
        <v>34</v>
      </c>
      <c r="C86" t="s">
        <v>51</v>
      </c>
      <c r="D86">
        <v>955</v>
      </c>
      <c r="E86" t="s">
        <v>146</v>
      </c>
      <c r="F86" t="s">
        <v>147</v>
      </c>
      <c r="G86">
        <v>-27</v>
      </c>
      <c r="H86">
        <v>0</v>
      </c>
      <c r="I86">
        <v>-27</v>
      </c>
      <c r="J86">
        <v>-64</v>
      </c>
      <c r="K86">
        <v>0</v>
      </c>
      <c r="L86">
        <v>-64</v>
      </c>
    </row>
    <row r="87" spans="1:12">
      <c r="A87">
        <v>202106</v>
      </c>
      <c r="B87">
        <v>34</v>
      </c>
      <c r="C87" t="s">
        <v>51</v>
      </c>
      <c r="D87">
        <v>958</v>
      </c>
      <c r="E87" t="s">
        <v>189</v>
      </c>
      <c r="F87" t="s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v>202106</v>
      </c>
      <c r="B88">
        <v>34</v>
      </c>
      <c r="C88" t="s">
        <v>51</v>
      </c>
      <c r="D88">
        <v>990</v>
      </c>
      <c r="E88" t="s">
        <v>194</v>
      </c>
      <c r="F88" t="s">
        <v>39</v>
      </c>
      <c r="G88">
        <v>60</v>
      </c>
      <c r="H88">
        <v>0</v>
      </c>
      <c r="I88">
        <v>60</v>
      </c>
      <c r="J88">
        <v>50</v>
      </c>
      <c r="K88">
        <v>0</v>
      </c>
      <c r="L88">
        <v>50</v>
      </c>
    </row>
    <row r="89" spans="1:12">
      <c r="A89">
        <v>202106</v>
      </c>
      <c r="B89">
        <v>34</v>
      </c>
      <c r="C89" t="s">
        <v>51</v>
      </c>
      <c r="D89">
        <v>1462</v>
      </c>
      <c r="E89" t="s">
        <v>198</v>
      </c>
      <c r="F89" t="s">
        <v>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>
        <v>202106</v>
      </c>
      <c r="B90">
        <v>35</v>
      </c>
      <c r="C90" t="s">
        <v>85</v>
      </c>
      <c r="D90">
        <v>950</v>
      </c>
      <c r="E90" t="s">
        <v>78</v>
      </c>
      <c r="F90" t="s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>
        <v>202106</v>
      </c>
      <c r="B91">
        <v>35</v>
      </c>
      <c r="C91" t="s">
        <v>85</v>
      </c>
      <c r="D91">
        <v>955</v>
      </c>
      <c r="E91" t="s">
        <v>146</v>
      </c>
      <c r="F91" t="s">
        <v>147</v>
      </c>
      <c r="G91">
        <v>-4</v>
      </c>
      <c r="H91">
        <v>0</v>
      </c>
      <c r="I91">
        <v>-4</v>
      </c>
      <c r="J91">
        <v>-10</v>
      </c>
      <c r="K91">
        <v>0</v>
      </c>
      <c r="L91">
        <v>-10</v>
      </c>
    </row>
    <row r="92" spans="1:12">
      <c r="A92">
        <v>202106</v>
      </c>
      <c r="B92">
        <v>35</v>
      </c>
      <c r="C92" t="s">
        <v>85</v>
      </c>
      <c r="D92">
        <v>958</v>
      </c>
      <c r="E92" t="s">
        <v>189</v>
      </c>
      <c r="F92" t="s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v>202106</v>
      </c>
      <c r="B93">
        <v>35</v>
      </c>
      <c r="C93" t="s">
        <v>85</v>
      </c>
      <c r="D93">
        <v>990</v>
      </c>
      <c r="E93" t="s">
        <v>194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v>202106</v>
      </c>
      <c r="B94">
        <v>43</v>
      </c>
      <c r="C94" t="s">
        <v>86</v>
      </c>
      <c r="D94">
        <v>950</v>
      </c>
      <c r="E94" t="s">
        <v>78</v>
      </c>
      <c r="F94" t="s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v>202106</v>
      </c>
      <c r="B95">
        <v>43</v>
      </c>
      <c r="C95" t="s">
        <v>86</v>
      </c>
      <c r="D95">
        <v>955</v>
      </c>
      <c r="E95" t="s">
        <v>146</v>
      </c>
      <c r="F95" t="s">
        <v>147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>
        <v>202106</v>
      </c>
      <c r="B96">
        <v>43</v>
      </c>
      <c r="C96" t="s">
        <v>86</v>
      </c>
      <c r="D96">
        <v>990</v>
      </c>
      <c r="E96" t="s">
        <v>194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>
        <v>202106</v>
      </c>
      <c r="B97">
        <v>43</v>
      </c>
      <c r="C97" t="s">
        <v>86</v>
      </c>
      <c r="D97">
        <v>997</v>
      </c>
      <c r="E97" t="s">
        <v>197</v>
      </c>
      <c r="F97" t="s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v>202106</v>
      </c>
      <c r="B98">
        <v>44</v>
      </c>
      <c r="C98" t="s">
        <v>32</v>
      </c>
      <c r="D98">
        <v>695</v>
      </c>
      <c r="E98" t="s">
        <v>28</v>
      </c>
      <c r="F98" t="s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v>202106</v>
      </c>
      <c r="B99">
        <v>44</v>
      </c>
      <c r="C99" t="s">
        <v>32</v>
      </c>
      <c r="D99">
        <v>950</v>
      </c>
      <c r="E99" t="s">
        <v>78</v>
      </c>
      <c r="F99" t="s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v>202106</v>
      </c>
      <c r="B100">
        <v>44</v>
      </c>
      <c r="C100" t="s">
        <v>32</v>
      </c>
      <c r="D100">
        <v>955</v>
      </c>
      <c r="E100" t="s">
        <v>146</v>
      </c>
      <c r="F100" t="s">
        <v>147</v>
      </c>
      <c r="G100">
        <v>-3</v>
      </c>
      <c r="H100">
        <v>0</v>
      </c>
      <c r="I100">
        <v>-3</v>
      </c>
      <c r="J100">
        <v>-6</v>
      </c>
      <c r="K100">
        <v>0</v>
      </c>
      <c r="L100">
        <v>-6</v>
      </c>
    </row>
    <row r="101" spans="1:12">
      <c r="A101">
        <v>202106</v>
      </c>
      <c r="B101">
        <v>44</v>
      </c>
      <c r="C101" t="s">
        <v>32</v>
      </c>
      <c r="D101">
        <v>990</v>
      </c>
      <c r="E101" t="s">
        <v>194</v>
      </c>
      <c r="F101" t="s">
        <v>39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>
        <v>202106</v>
      </c>
      <c r="B102">
        <v>45</v>
      </c>
      <c r="C102" t="s">
        <v>10</v>
      </c>
      <c r="D102">
        <v>694</v>
      </c>
      <c r="E102" t="s">
        <v>0</v>
      </c>
      <c r="F102" t="s">
        <v>1</v>
      </c>
      <c r="G102">
        <v>-4</v>
      </c>
      <c r="H102">
        <v>0</v>
      </c>
      <c r="I102">
        <v>-4</v>
      </c>
      <c r="J102">
        <v>-8</v>
      </c>
      <c r="K102">
        <v>0</v>
      </c>
      <c r="L102">
        <v>-8</v>
      </c>
    </row>
    <row r="103" spans="1:12">
      <c r="A103">
        <v>202106</v>
      </c>
      <c r="B103">
        <v>45</v>
      </c>
      <c r="C103" t="s">
        <v>10</v>
      </c>
      <c r="D103">
        <v>950</v>
      </c>
      <c r="E103" t="s">
        <v>78</v>
      </c>
      <c r="F103" t="s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>
        <v>202106</v>
      </c>
      <c r="B104">
        <v>45</v>
      </c>
      <c r="C104" t="s">
        <v>10</v>
      </c>
      <c r="D104">
        <v>951</v>
      </c>
      <c r="E104" t="s">
        <v>93</v>
      </c>
      <c r="F104" t="s">
        <v>1</v>
      </c>
      <c r="G104">
        <v>4</v>
      </c>
      <c r="H104">
        <v>0</v>
      </c>
      <c r="I104">
        <v>4</v>
      </c>
      <c r="J104">
        <v>50</v>
      </c>
      <c r="K104">
        <v>0</v>
      </c>
      <c r="L104">
        <v>50</v>
      </c>
    </row>
    <row r="105" spans="1:12">
      <c r="A105">
        <v>202106</v>
      </c>
      <c r="B105">
        <v>45</v>
      </c>
      <c r="C105" t="s">
        <v>10</v>
      </c>
      <c r="D105">
        <v>955</v>
      </c>
      <c r="E105" t="s">
        <v>146</v>
      </c>
      <c r="F105" t="s">
        <v>147</v>
      </c>
      <c r="G105">
        <v>4</v>
      </c>
      <c r="H105">
        <v>0</v>
      </c>
      <c r="I105">
        <v>4</v>
      </c>
      <c r="J105">
        <v>9</v>
      </c>
      <c r="K105">
        <v>0</v>
      </c>
      <c r="L105">
        <v>9</v>
      </c>
    </row>
    <row r="106" spans="1:12">
      <c r="A106">
        <v>202106</v>
      </c>
      <c r="B106">
        <v>45</v>
      </c>
      <c r="C106" t="s">
        <v>10</v>
      </c>
      <c r="D106">
        <v>958</v>
      </c>
      <c r="E106" t="s">
        <v>189</v>
      </c>
      <c r="F106" t="s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>
        <v>202106</v>
      </c>
      <c r="B107">
        <v>45</v>
      </c>
      <c r="C107" t="s">
        <v>10</v>
      </c>
      <c r="D107">
        <v>990</v>
      </c>
      <c r="E107" t="s">
        <v>194</v>
      </c>
      <c r="F107" t="s">
        <v>39</v>
      </c>
      <c r="G107">
        <v>3</v>
      </c>
      <c r="H107">
        <v>0</v>
      </c>
      <c r="I107">
        <v>3</v>
      </c>
      <c r="J107">
        <v>2</v>
      </c>
      <c r="K107">
        <v>0</v>
      </c>
      <c r="L107">
        <v>2</v>
      </c>
    </row>
    <row r="108" spans="1:12">
      <c r="A108">
        <v>202106</v>
      </c>
      <c r="B108">
        <v>45</v>
      </c>
      <c r="C108" t="s">
        <v>10</v>
      </c>
      <c r="D108">
        <v>997</v>
      </c>
      <c r="E108" t="s">
        <v>197</v>
      </c>
      <c r="F108" t="s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>
        <v>202106</v>
      </c>
      <c r="B109">
        <v>46</v>
      </c>
      <c r="C109" t="s">
        <v>12</v>
      </c>
      <c r="D109">
        <v>694</v>
      </c>
      <c r="E109" t="s">
        <v>0</v>
      </c>
      <c r="F109" t="s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>
        <v>202106</v>
      </c>
      <c r="B110">
        <v>46</v>
      </c>
      <c r="C110" t="s">
        <v>12</v>
      </c>
      <c r="D110">
        <v>695</v>
      </c>
      <c r="E110" t="s">
        <v>28</v>
      </c>
      <c r="F110" t="s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>
        <v>202106</v>
      </c>
      <c r="B111">
        <v>46</v>
      </c>
      <c r="C111" t="s">
        <v>12</v>
      </c>
      <c r="D111">
        <v>950</v>
      </c>
      <c r="E111" t="s">
        <v>78</v>
      </c>
      <c r="F111" t="s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>
        <v>202106</v>
      </c>
      <c r="B112">
        <v>46</v>
      </c>
      <c r="C112" t="s">
        <v>12</v>
      </c>
      <c r="D112">
        <v>955</v>
      </c>
      <c r="E112" t="s">
        <v>146</v>
      </c>
      <c r="F112" t="s">
        <v>147</v>
      </c>
      <c r="G112">
        <v>-3</v>
      </c>
      <c r="H112">
        <v>-4</v>
      </c>
      <c r="I112">
        <v>-7</v>
      </c>
      <c r="J112">
        <v>-6</v>
      </c>
      <c r="K112">
        <v>-9</v>
      </c>
      <c r="L112">
        <v>-15</v>
      </c>
    </row>
    <row r="113" spans="1:12">
      <c r="A113">
        <v>202106</v>
      </c>
      <c r="B113">
        <v>46</v>
      </c>
      <c r="C113" t="s">
        <v>12</v>
      </c>
      <c r="D113">
        <v>990</v>
      </c>
      <c r="E113" t="s">
        <v>194</v>
      </c>
      <c r="F113" t="s">
        <v>39</v>
      </c>
      <c r="G113">
        <v>1</v>
      </c>
      <c r="H113">
        <v>-6</v>
      </c>
      <c r="I113">
        <v>-5</v>
      </c>
      <c r="J113">
        <v>1</v>
      </c>
      <c r="K113">
        <v>-5</v>
      </c>
      <c r="L113">
        <v>-4</v>
      </c>
    </row>
    <row r="114" spans="1:12">
      <c r="A114">
        <v>202106</v>
      </c>
      <c r="B114">
        <v>46</v>
      </c>
      <c r="C114" t="s">
        <v>12</v>
      </c>
      <c r="D114">
        <v>997</v>
      </c>
      <c r="E114" t="s">
        <v>197</v>
      </c>
      <c r="F114" t="s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A115">
        <v>202106</v>
      </c>
      <c r="B115">
        <v>46</v>
      </c>
      <c r="C115" t="s">
        <v>12</v>
      </c>
      <c r="D115">
        <v>20042</v>
      </c>
      <c r="E115" t="s">
        <v>200</v>
      </c>
      <c r="F115" t="s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>
      <c r="A116">
        <v>202106</v>
      </c>
      <c r="B116">
        <v>56</v>
      </c>
      <c r="C116" t="s">
        <v>13</v>
      </c>
      <c r="D116">
        <v>694</v>
      </c>
      <c r="E116" t="s">
        <v>0</v>
      </c>
      <c r="F116" t="s">
        <v>1</v>
      </c>
      <c r="G116">
        <v>-1</v>
      </c>
      <c r="H116">
        <v>0</v>
      </c>
      <c r="I116">
        <v>-1</v>
      </c>
      <c r="J116">
        <v>-2</v>
      </c>
      <c r="K116">
        <v>0</v>
      </c>
      <c r="L116">
        <v>-2</v>
      </c>
    </row>
    <row r="117" spans="1:12">
      <c r="A117">
        <v>202106</v>
      </c>
      <c r="B117">
        <v>56</v>
      </c>
      <c r="C117" t="s">
        <v>13</v>
      </c>
      <c r="D117">
        <v>695</v>
      </c>
      <c r="E117" t="s">
        <v>28</v>
      </c>
      <c r="F117" t="s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>
        <v>202106</v>
      </c>
      <c r="B118">
        <v>56</v>
      </c>
      <c r="C118" t="s">
        <v>13</v>
      </c>
      <c r="D118">
        <v>937</v>
      </c>
      <c r="E118" t="s">
        <v>38</v>
      </c>
      <c r="F118" t="s">
        <v>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>
        <v>202106</v>
      </c>
      <c r="B119">
        <v>56</v>
      </c>
      <c r="C119" t="s">
        <v>13</v>
      </c>
      <c r="D119">
        <v>950</v>
      </c>
      <c r="E119" t="s">
        <v>78</v>
      </c>
      <c r="F119" t="s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>
      <c r="A120">
        <v>202106</v>
      </c>
      <c r="B120">
        <v>56</v>
      </c>
      <c r="C120" t="s">
        <v>13</v>
      </c>
      <c r="D120">
        <v>951</v>
      </c>
      <c r="E120" t="s">
        <v>93</v>
      </c>
      <c r="F120" t="s">
        <v>1</v>
      </c>
      <c r="G120">
        <v>0</v>
      </c>
      <c r="H120">
        <v>0</v>
      </c>
      <c r="I120">
        <v>0</v>
      </c>
      <c r="J120">
        <v>0</v>
      </c>
      <c r="K120">
        <v>-6</v>
      </c>
      <c r="L120">
        <v>-6</v>
      </c>
    </row>
    <row r="121" spans="1:12">
      <c r="A121">
        <v>202106</v>
      </c>
      <c r="B121">
        <v>56</v>
      </c>
      <c r="C121" t="s">
        <v>13</v>
      </c>
      <c r="D121">
        <v>952</v>
      </c>
      <c r="E121" t="s">
        <v>116</v>
      </c>
      <c r="F121" t="s">
        <v>1</v>
      </c>
      <c r="G121">
        <v>0</v>
      </c>
      <c r="H121">
        <v>4</v>
      </c>
      <c r="I121">
        <v>4</v>
      </c>
      <c r="J121">
        <v>0</v>
      </c>
      <c r="K121">
        <v>3</v>
      </c>
      <c r="L121">
        <v>3</v>
      </c>
    </row>
    <row r="122" spans="1:12">
      <c r="A122">
        <v>202106</v>
      </c>
      <c r="B122">
        <v>56</v>
      </c>
      <c r="C122" t="s">
        <v>13</v>
      </c>
      <c r="D122">
        <v>955</v>
      </c>
      <c r="E122" t="s">
        <v>146</v>
      </c>
      <c r="F122" t="s">
        <v>147</v>
      </c>
      <c r="G122">
        <v>0</v>
      </c>
      <c r="H122">
        <v>-53</v>
      </c>
      <c r="I122">
        <v>-53</v>
      </c>
      <c r="J122">
        <v>0</v>
      </c>
      <c r="K122">
        <v>-124</v>
      </c>
      <c r="L122">
        <v>-124</v>
      </c>
    </row>
    <row r="123" spans="1:12">
      <c r="A123">
        <v>202106</v>
      </c>
      <c r="B123">
        <v>56</v>
      </c>
      <c r="C123" t="s">
        <v>13</v>
      </c>
      <c r="D123">
        <v>958</v>
      </c>
      <c r="E123" t="s">
        <v>189</v>
      </c>
      <c r="F123" t="s">
        <v>1</v>
      </c>
      <c r="G123">
        <v>9</v>
      </c>
      <c r="H123">
        <v>0</v>
      </c>
      <c r="I123">
        <v>9</v>
      </c>
      <c r="J123">
        <v>6</v>
      </c>
      <c r="K123">
        <v>0</v>
      </c>
      <c r="L123">
        <v>6</v>
      </c>
    </row>
    <row r="124" spans="1:12">
      <c r="A124">
        <v>202106</v>
      </c>
      <c r="B124">
        <v>56</v>
      </c>
      <c r="C124" t="s">
        <v>13</v>
      </c>
      <c r="D124">
        <v>962</v>
      </c>
      <c r="E124" t="s">
        <v>190</v>
      </c>
      <c r="F124" t="s">
        <v>39</v>
      </c>
      <c r="G124">
        <v>0</v>
      </c>
      <c r="H124">
        <v>111</v>
      </c>
      <c r="I124">
        <v>111</v>
      </c>
      <c r="J124">
        <v>0</v>
      </c>
      <c r="K124">
        <v>181</v>
      </c>
      <c r="L124">
        <v>181</v>
      </c>
    </row>
    <row r="125" spans="1:12">
      <c r="A125">
        <v>202106</v>
      </c>
      <c r="B125">
        <v>56</v>
      </c>
      <c r="C125" t="s">
        <v>13</v>
      </c>
      <c r="D125">
        <v>990</v>
      </c>
      <c r="E125" t="s">
        <v>194</v>
      </c>
      <c r="F125" t="s">
        <v>39</v>
      </c>
      <c r="G125">
        <v>39</v>
      </c>
      <c r="H125">
        <v>14</v>
      </c>
      <c r="I125">
        <v>53</v>
      </c>
      <c r="J125">
        <v>33</v>
      </c>
      <c r="K125">
        <v>12</v>
      </c>
      <c r="L125">
        <v>45</v>
      </c>
    </row>
    <row r="126" spans="1:12">
      <c r="A126">
        <v>202106</v>
      </c>
      <c r="B126">
        <v>56</v>
      </c>
      <c r="C126" t="s">
        <v>13</v>
      </c>
      <c r="D126">
        <v>997</v>
      </c>
      <c r="E126" t="s">
        <v>197</v>
      </c>
      <c r="F126" t="s">
        <v>1</v>
      </c>
      <c r="G126">
        <v>7</v>
      </c>
      <c r="H126">
        <v>0</v>
      </c>
      <c r="I126">
        <v>7</v>
      </c>
      <c r="J126">
        <v>4</v>
      </c>
      <c r="K126">
        <v>0</v>
      </c>
      <c r="L126">
        <v>4</v>
      </c>
    </row>
    <row r="127" spans="1:12">
      <c r="A127">
        <v>202106</v>
      </c>
      <c r="B127">
        <v>56</v>
      </c>
      <c r="C127" t="s">
        <v>13</v>
      </c>
      <c r="D127">
        <v>20042</v>
      </c>
      <c r="E127" t="s">
        <v>200</v>
      </c>
      <c r="F127" t="s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>
        <v>202106</v>
      </c>
      <c r="B128">
        <v>61</v>
      </c>
      <c r="C128" t="s">
        <v>14</v>
      </c>
      <c r="D128">
        <v>694</v>
      </c>
      <c r="E128" t="s">
        <v>0</v>
      </c>
      <c r="F128" t="s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>
      <c r="A129">
        <v>202106</v>
      </c>
      <c r="B129">
        <v>61</v>
      </c>
      <c r="C129" t="s">
        <v>14</v>
      </c>
      <c r="D129">
        <v>695</v>
      </c>
      <c r="E129" t="s">
        <v>28</v>
      </c>
      <c r="F129" t="s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>
      <c r="A130">
        <v>202106</v>
      </c>
      <c r="B130">
        <v>61</v>
      </c>
      <c r="C130" t="s">
        <v>14</v>
      </c>
      <c r="D130">
        <v>937</v>
      </c>
      <c r="E130" t="s">
        <v>38</v>
      </c>
      <c r="F130" t="s">
        <v>39</v>
      </c>
      <c r="G130">
        <v>0</v>
      </c>
      <c r="H130">
        <v>-6</v>
      </c>
      <c r="I130">
        <v>-6</v>
      </c>
      <c r="J130">
        <v>0</v>
      </c>
      <c r="K130">
        <v>-10</v>
      </c>
      <c r="L130">
        <v>-10</v>
      </c>
    </row>
    <row r="131" spans="1:12">
      <c r="A131">
        <v>202106</v>
      </c>
      <c r="B131">
        <v>61</v>
      </c>
      <c r="C131" t="s">
        <v>14</v>
      </c>
      <c r="D131">
        <v>950</v>
      </c>
      <c r="E131" t="s">
        <v>78</v>
      </c>
      <c r="F131" t="s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</row>
    <row r="132" spans="1:12">
      <c r="A132">
        <v>202106</v>
      </c>
      <c r="B132">
        <v>61</v>
      </c>
      <c r="C132" t="s">
        <v>14</v>
      </c>
      <c r="D132">
        <v>951</v>
      </c>
      <c r="E132" t="s">
        <v>93</v>
      </c>
      <c r="F132" t="s">
        <v>1</v>
      </c>
      <c r="G132">
        <v>0</v>
      </c>
      <c r="H132">
        <v>0</v>
      </c>
      <c r="I132">
        <v>0</v>
      </c>
      <c r="J132">
        <v>0</v>
      </c>
      <c r="K132">
        <v>-3</v>
      </c>
      <c r="L132">
        <v>-3</v>
      </c>
    </row>
    <row r="133" spans="1:12">
      <c r="A133">
        <v>202106</v>
      </c>
      <c r="B133">
        <v>61</v>
      </c>
      <c r="C133" t="s">
        <v>14</v>
      </c>
      <c r="D133">
        <v>952</v>
      </c>
      <c r="E133" t="s">
        <v>116</v>
      </c>
      <c r="F133" t="s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>
      <c r="A134">
        <v>202106</v>
      </c>
      <c r="B134">
        <v>61</v>
      </c>
      <c r="C134" t="s">
        <v>14</v>
      </c>
      <c r="D134">
        <v>955</v>
      </c>
      <c r="E134" t="s">
        <v>146</v>
      </c>
      <c r="F134" t="s">
        <v>147</v>
      </c>
      <c r="G134">
        <v>0</v>
      </c>
      <c r="H134">
        <v>13</v>
      </c>
      <c r="I134">
        <v>13</v>
      </c>
      <c r="J134">
        <v>0</v>
      </c>
      <c r="K134">
        <v>31</v>
      </c>
      <c r="L134">
        <v>31</v>
      </c>
    </row>
    <row r="135" spans="1:12">
      <c r="A135">
        <v>202106</v>
      </c>
      <c r="B135">
        <v>61</v>
      </c>
      <c r="C135" t="s">
        <v>14</v>
      </c>
      <c r="D135">
        <v>958</v>
      </c>
      <c r="E135" t="s">
        <v>189</v>
      </c>
      <c r="F135" t="s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>
        <v>202106</v>
      </c>
      <c r="B136">
        <v>61</v>
      </c>
      <c r="C136" t="s">
        <v>14</v>
      </c>
      <c r="D136">
        <v>990</v>
      </c>
      <c r="E136" t="s">
        <v>194</v>
      </c>
      <c r="F136" t="s">
        <v>39</v>
      </c>
      <c r="G136">
        <v>0</v>
      </c>
      <c r="H136">
        <v>-16</v>
      </c>
      <c r="I136">
        <v>-16</v>
      </c>
      <c r="J136">
        <v>0</v>
      </c>
      <c r="K136">
        <v>-14</v>
      </c>
      <c r="L136">
        <v>-14</v>
      </c>
    </row>
    <row r="137" spans="1:12">
      <c r="A137">
        <v>202106</v>
      </c>
      <c r="B137">
        <v>61</v>
      </c>
      <c r="C137" t="s">
        <v>14</v>
      </c>
      <c r="D137">
        <v>997</v>
      </c>
      <c r="E137" t="s">
        <v>197</v>
      </c>
      <c r="F137" t="s">
        <v>1</v>
      </c>
      <c r="G137">
        <v>-2</v>
      </c>
      <c r="H137">
        <v>0</v>
      </c>
      <c r="I137">
        <v>-2</v>
      </c>
      <c r="J137">
        <v>-2</v>
      </c>
      <c r="K137">
        <v>0</v>
      </c>
      <c r="L137">
        <v>-2</v>
      </c>
    </row>
    <row r="138" spans="1:12">
      <c r="A138">
        <v>202106</v>
      </c>
      <c r="B138">
        <v>61</v>
      </c>
      <c r="C138" t="s">
        <v>14</v>
      </c>
      <c r="D138">
        <v>16155</v>
      </c>
      <c r="E138" t="s">
        <v>199</v>
      </c>
      <c r="F138" t="s">
        <v>1</v>
      </c>
      <c r="G138">
        <v>5</v>
      </c>
      <c r="H138">
        <v>0</v>
      </c>
      <c r="I138">
        <v>5</v>
      </c>
      <c r="J138">
        <v>1</v>
      </c>
      <c r="K138">
        <v>0</v>
      </c>
      <c r="L138">
        <v>1</v>
      </c>
    </row>
    <row r="139" spans="1:12">
      <c r="A139">
        <v>202106</v>
      </c>
      <c r="B139">
        <v>61</v>
      </c>
      <c r="C139" t="s">
        <v>14</v>
      </c>
      <c r="D139">
        <v>20042</v>
      </c>
      <c r="E139" t="s">
        <v>200</v>
      </c>
      <c r="F139" t="s">
        <v>1</v>
      </c>
      <c r="G139">
        <v>0</v>
      </c>
      <c r="H139">
        <v>-2</v>
      </c>
      <c r="I139">
        <v>-2</v>
      </c>
      <c r="J139">
        <v>0</v>
      </c>
      <c r="K139">
        <v>-12</v>
      </c>
      <c r="L139">
        <v>-12</v>
      </c>
    </row>
    <row r="140" spans="1:12">
      <c r="A140">
        <v>202106</v>
      </c>
      <c r="B140">
        <v>62</v>
      </c>
      <c r="C140" t="s">
        <v>16</v>
      </c>
      <c r="D140">
        <v>694</v>
      </c>
      <c r="E140" t="s">
        <v>0</v>
      </c>
      <c r="F140" t="s">
        <v>1</v>
      </c>
      <c r="G140">
        <v>-119</v>
      </c>
      <c r="H140">
        <v>0</v>
      </c>
      <c r="I140">
        <v>-119</v>
      </c>
      <c r="J140">
        <v>-226</v>
      </c>
      <c r="K140">
        <v>0</v>
      </c>
      <c r="L140">
        <v>-226</v>
      </c>
    </row>
    <row r="141" spans="1:12">
      <c r="A141">
        <v>202106</v>
      </c>
      <c r="B141">
        <v>62</v>
      </c>
      <c r="C141" t="s">
        <v>16</v>
      </c>
      <c r="D141">
        <v>695</v>
      </c>
      <c r="E141" t="s">
        <v>28</v>
      </c>
      <c r="F141" t="s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>
        <v>202106</v>
      </c>
      <c r="B142">
        <v>62</v>
      </c>
      <c r="C142" t="s">
        <v>16</v>
      </c>
      <c r="D142">
        <v>937</v>
      </c>
      <c r="E142" t="s">
        <v>38</v>
      </c>
      <c r="F142" t="s">
        <v>39</v>
      </c>
      <c r="G142">
        <v>0</v>
      </c>
      <c r="H142">
        <v>15</v>
      </c>
      <c r="I142">
        <v>15</v>
      </c>
      <c r="J142">
        <v>0</v>
      </c>
      <c r="K142">
        <v>26</v>
      </c>
      <c r="L142">
        <v>26</v>
      </c>
    </row>
    <row r="143" spans="1:12">
      <c r="A143">
        <v>202106</v>
      </c>
      <c r="B143">
        <v>62</v>
      </c>
      <c r="C143" t="s">
        <v>16</v>
      </c>
      <c r="D143">
        <v>950</v>
      </c>
      <c r="E143" t="s">
        <v>78</v>
      </c>
      <c r="F143" t="s">
        <v>1</v>
      </c>
      <c r="G143">
        <v>0</v>
      </c>
      <c r="H143">
        <v>1</v>
      </c>
      <c r="I143">
        <v>1</v>
      </c>
      <c r="J143">
        <v>0</v>
      </c>
      <c r="K143">
        <v>14</v>
      </c>
      <c r="L143">
        <v>14</v>
      </c>
    </row>
    <row r="144" spans="1:12">
      <c r="A144">
        <v>202106</v>
      </c>
      <c r="B144">
        <v>62</v>
      </c>
      <c r="C144" t="s">
        <v>16</v>
      </c>
      <c r="D144">
        <v>951</v>
      </c>
      <c r="E144" t="s">
        <v>93</v>
      </c>
      <c r="F144" t="s">
        <v>1</v>
      </c>
      <c r="G144">
        <v>0</v>
      </c>
      <c r="H144">
        <v>0</v>
      </c>
      <c r="I144">
        <v>0</v>
      </c>
      <c r="J144">
        <v>0</v>
      </c>
      <c r="K144">
        <v>-3</v>
      </c>
      <c r="L144">
        <v>-3</v>
      </c>
    </row>
    <row r="145" spans="1:12">
      <c r="A145">
        <v>202106</v>
      </c>
      <c r="B145">
        <v>62</v>
      </c>
      <c r="C145" t="s">
        <v>16</v>
      </c>
      <c r="D145">
        <v>952</v>
      </c>
      <c r="E145" t="s">
        <v>116</v>
      </c>
      <c r="F145" t="s">
        <v>1</v>
      </c>
      <c r="G145">
        <v>0</v>
      </c>
      <c r="H145">
        <v>38</v>
      </c>
      <c r="I145">
        <v>38</v>
      </c>
      <c r="J145">
        <v>0</v>
      </c>
      <c r="K145">
        <v>30</v>
      </c>
      <c r="L145">
        <v>30</v>
      </c>
    </row>
    <row r="146" spans="1:12">
      <c r="A146">
        <v>202106</v>
      </c>
      <c r="B146">
        <v>62</v>
      </c>
      <c r="C146" t="s">
        <v>16</v>
      </c>
      <c r="D146">
        <v>955</v>
      </c>
      <c r="E146" t="s">
        <v>146</v>
      </c>
      <c r="F146" t="s">
        <v>147</v>
      </c>
      <c r="G146">
        <v>40</v>
      </c>
      <c r="H146">
        <v>-1</v>
      </c>
      <c r="I146">
        <v>38</v>
      </c>
      <c r="J146">
        <v>94</v>
      </c>
      <c r="K146">
        <v>-3</v>
      </c>
      <c r="L146">
        <v>90</v>
      </c>
    </row>
    <row r="147" spans="1:12">
      <c r="A147">
        <v>202106</v>
      </c>
      <c r="B147">
        <v>62</v>
      </c>
      <c r="C147" t="s">
        <v>16</v>
      </c>
      <c r="D147">
        <v>958</v>
      </c>
      <c r="E147" t="s">
        <v>189</v>
      </c>
      <c r="F147" t="s">
        <v>1</v>
      </c>
      <c r="G147">
        <v>23</v>
      </c>
      <c r="H147">
        <v>0</v>
      </c>
      <c r="I147">
        <v>23</v>
      </c>
      <c r="J147">
        <v>14</v>
      </c>
      <c r="K147">
        <v>0</v>
      </c>
      <c r="L147">
        <v>14</v>
      </c>
    </row>
    <row r="148" spans="1:12">
      <c r="A148">
        <v>202106</v>
      </c>
      <c r="B148">
        <v>62</v>
      </c>
      <c r="C148" t="s">
        <v>16</v>
      </c>
      <c r="D148">
        <v>990</v>
      </c>
      <c r="E148" t="s">
        <v>194</v>
      </c>
      <c r="F148" t="s">
        <v>39</v>
      </c>
      <c r="G148">
        <v>0</v>
      </c>
      <c r="H148">
        <v>260</v>
      </c>
      <c r="I148">
        <v>260</v>
      </c>
      <c r="J148">
        <v>0</v>
      </c>
      <c r="K148">
        <v>218</v>
      </c>
      <c r="L148">
        <v>218</v>
      </c>
    </row>
    <row r="149" spans="1:12">
      <c r="A149">
        <v>202106</v>
      </c>
      <c r="B149">
        <v>62</v>
      </c>
      <c r="C149" t="s">
        <v>16</v>
      </c>
      <c r="D149">
        <v>997</v>
      </c>
      <c r="E149" t="s">
        <v>197</v>
      </c>
      <c r="F149" t="s">
        <v>1</v>
      </c>
      <c r="G149">
        <v>-161</v>
      </c>
      <c r="H149">
        <v>0</v>
      </c>
      <c r="I149">
        <v>-161</v>
      </c>
      <c r="J149">
        <v>-103</v>
      </c>
      <c r="K149">
        <v>0</v>
      </c>
      <c r="L149">
        <v>-103</v>
      </c>
    </row>
    <row r="150" spans="1:12">
      <c r="A150">
        <v>202106</v>
      </c>
      <c r="B150">
        <v>62</v>
      </c>
      <c r="C150" t="s">
        <v>16</v>
      </c>
      <c r="D150">
        <v>20042</v>
      </c>
      <c r="E150" t="s">
        <v>200</v>
      </c>
      <c r="F150" t="s">
        <v>1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3</v>
      </c>
    </row>
    <row r="151" spans="1:12">
      <c r="A151">
        <v>202106</v>
      </c>
      <c r="B151">
        <v>70</v>
      </c>
      <c r="C151" t="s">
        <v>33</v>
      </c>
      <c r="D151">
        <v>695</v>
      </c>
      <c r="E151" t="s">
        <v>28</v>
      </c>
      <c r="F151" t="s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>
      <c r="A152">
        <v>202106</v>
      </c>
      <c r="B152">
        <v>70</v>
      </c>
      <c r="C152" t="s">
        <v>33</v>
      </c>
      <c r="D152">
        <v>950</v>
      </c>
      <c r="E152" t="s">
        <v>78</v>
      </c>
      <c r="F152" t="s">
        <v>1</v>
      </c>
      <c r="G152">
        <v>0</v>
      </c>
      <c r="H152">
        <v>2</v>
      </c>
      <c r="I152">
        <v>2</v>
      </c>
      <c r="J152">
        <v>0</v>
      </c>
      <c r="K152">
        <v>25</v>
      </c>
      <c r="L152">
        <v>25</v>
      </c>
    </row>
    <row r="153" spans="1:12">
      <c r="A153">
        <v>202106</v>
      </c>
      <c r="B153">
        <v>70</v>
      </c>
      <c r="C153" t="s">
        <v>33</v>
      </c>
      <c r="D153">
        <v>952</v>
      </c>
      <c r="E153" t="s">
        <v>116</v>
      </c>
      <c r="F153" t="s">
        <v>1</v>
      </c>
      <c r="G153">
        <v>0</v>
      </c>
      <c r="H153">
        <v>6</v>
      </c>
      <c r="I153">
        <v>6</v>
      </c>
      <c r="J153">
        <v>0</v>
      </c>
      <c r="K153">
        <v>4</v>
      </c>
      <c r="L153">
        <v>4</v>
      </c>
    </row>
    <row r="154" spans="1:12">
      <c r="A154">
        <v>202106</v>
      </c>
      <c r="B154">
        <v>70</v>
      </c>
      <c r="C154" t="s">
        <v>33</v>
      </c>
      <c r="D154">
        <v>955</v>
      </c>
      <c r="E154" t="s">
        <v>146</v>
      </c>
      <c r="F154" t="s">
        <v>147</v>
      </c>
      <c r="G154">
        <v>0</v>
      </c>
      <c r="H154">
        <v>-5</v>
      </c>
      <c r="I154">
        <v>-5</v>
      </c>
      <c r="J154">
        <v>0</v>
      </c>
      <c r="K154">
        <v>-13</v>
      </c>
      <c r="L154">
        <v>-13</v>
      </c>
    </row>
    <row r="155" spans="1:12">
      <c r="A155">
        <v>202106</v>
      </c>
      <c r="B155">
        <v>70</v>
      </c>
      <c r="C155" t="s">
        <v>33</v>
      </c>
      <c r="D155">
        <v>966</v>
      </c>
      <c r="E155" t="s">
        <v>192</v>
      </c>
      <c r="F155" t="s">
        <v>193</v>
      </c>
      <c r="G155">
        <v>0</v>
      </c>
      <c r="H155">
        <v>-6</v>
      </c>
      <c r="I155">
        <v>-6</v>
      </c>
      <c r="J155">
        <v>0</v>
      </c>
      <c r="K155">
        <v>-25</v>
      </c>
      <c r="L155">
        <v>-25</v>
      </c>
    </row>
    <row r="156" spans="1:12">
      <c r="A156">
        <v>202106</v>
      </c>
      <c r="B156">
        <v>70</v>
      </c>
      <c r="C156" t="s">
        <v>33</v>
      </c>
      <c r="D156">
        <v>990</v>
      </c>
      <c r="E156" t="s">
        <v>194</v>
      </c>
      <c r="F156" t="s">
        <v>39</v>
      </c>
      <c r="G156">
        <v>0</v>
      </c>
      <c r="H156">
        <v>-2</v>
      </c>
      <c r="I156">
        <v>-2</v>
      </c>
      <c r="J156">
        <v>0</v>
      </c>
      <c r="K156">
        <v>-1</v>
      </c>
      <c r="L156">
        <v>-1</v>
      </c>
    </row>
    <row r="157" spans="1:12">
      <c r="A157">
        <v>202106</v>
      </c>
      <c r="B157">
        <v>70</v>
      </c>
      <c r="C157" t="s">
        <v>33</v>
      </c>
      <c r="D157">
        <v>20042</v>
      </c>
      <c r="E157" t="s">
        <v>200</v>
      </c>
      <c r="F157" t="s">
        <v>1</v>
      </c>
      <c r="G157">
        <v>0</v>
      </c>
      <c r="H157">
        <v>0</v>
      </c>
      <c r="I157">
        <v>0</v>
      </c>
      <c r="J157">
        <v>0</v>
      </c>
      <c r="K157">
        <v>-3</v>
      </c>
      <c r="L157">
        <v>-3</v>
      </c>
    </row>
    <row r="158" spans="1:12">
      <c r="A158">
        <v>202106</v>
      </c>
      <c r="B158">
        <v>71</v>
      </c>
      <c r="C158" t="s">
        <v>20</v>
      </c>
      <c r="D158">
        <v>694</v>
      </c>
      <c r="E158" t="s">
        <v>0</v>
      </c>
      <c r="F158" t="s">
        <v>1</v>
      </c>
      <c r="G158">
        <v>3</v>
      </c>
      <c r="H158">
        <v>0</v>
      </c>
      <c r="I158">
        <v>3</v>
      </c>
      <c r="J158">
        <v>6</v>
      </c>
      <c r="K158">
        <v>0</v>
      </c>
      <c r="L158">
        <v>6</v>
      </c>
    </row>
    <row r="159" spans="1:12">
      <c r="A159">
        <v>202106</v>
      </c>
      <c r="B159">
        <v>71</v>
      </c>
      <c r="C159" t="s">
        <v>20</v>
      </c>
      <c r="D159">
        <v>695</v>
      </c>
      <c r="E159" t="s">
        <v>28</v>
      </c>
      <c r="F159" t="s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>
        <v>202106</v>
      </c>
      <c r="B160">
        <v>71</v>
      </c>
      <c r="C160" t="s">
        <v>20</v>
      </c>
      <c r="D160">
        <v>949</v>
      </c>
      <c r="E160" t="s">
        <v>70</v>
      </c>
      <c r="F160" t="s">
        <v>1</v>
      </c>
      <c r="G160">
        <v>0</v>
      </c>
      <c r="H160">
        <v>30</v>
      </c>
      <c r="I160">
        <v>30</v>
      </c>
      <c r="J160">
        <v>0</v>
      </c>
      <c r="K160">
        <v>34</v>
      </c>
      <c r="L160">
        <v>34</v>
      </c>
    </row>
    <row r="161" spans="1:12">
      <c r="A161">
        <v>202106</v>
      </c>
      <c r="B161">
        <v>71</v>
      </c>
      <c r="C161" t="s">
        <v>20</v>
      </c>
      <c r="D161">
        <v>950</v>
      </c>
      <c r="E161" t="s">
        <v>78</v>
      </c>
      <c r="F161" t="s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>
        <v>202106</v>
      </c>
      <c r="B162">
        <v>71</v>
      </c>
      <c r="C162" t="s">
        <v>20</v>
      </c>
      <c r="D162">
        <v>955</v>
      </c>
      <c r="E162" t="s">
        <v>146</v>
      </c>
      <c r="F162" t="s">
        <v>147</v>
      </c>
      <c r="G162">
        <v>25</v>
      </c>
      <c r="H162">
        <v>-26</v>
      </c>
      <c r="I162">
        <v>-1</v>
      </c>
      <c r="J162">
        <v>59</v>
      </c>
      <c r="K162">
        <v>-61</v>
      </c>
      <c r="L162">
        <v>-2</v>
      </c>
    </row>
    <row r="163" spans="1:12">
      <c r="A163">
        <v>202106</v>
      </c>
      <c r="B163">
        <v>71</v>
      </c>
      <c r="C163" t="s">
        <v>20</v>
      </c>
      <c r="D163">
        <v>962</v>
      </c>
      <c r="E163" t="s">
        <v>190</v>
      </c>
      <c r="F163" t="s">
        <v>39</v>
      </c>
      <c r="G163">
        <v>0</v>
      </c>
      <c r="H163">
        <v>-5</v>
      </c>
      <c r="I163">
        <v>-5</v>
      </c>
      <c r="J163">
        <v>0</v>
      </c>
      <c r="K163">
        <v>-8</v>
      </c>
      <c r="L163">
        <v>-8</v>
      </c>
    </row>
    <row r="164" spans="1:12">
      <c r="A164">
        <v>202106</v>
      </c>
      <c r="B164">
        <v>71</v>
      </c>
      <c r="C164" t="s">
        <v>20</v>
      </c>
      <c r="D164">
        <v>997</v>
      </c>
      <c r="E164" t="s">
        <v>197</v>
      </c>
      <c r="F164" t="s">
        <v>1</v>
      </c>
      <c r="G164">
        <v>19</v>
      </c>
      <c r="H164">
        <v>0</v>
      </c>
      <c r="I164">
        <v>19</v>
      </c>
      <c r="J164">
        <v>12</v>
      </c>
      <c r="K164">
        <v>0</v>
      </c>
      <c r="L164">
        <v>12</v>
      </c>
    </row>
    <row r="165" spans="1:12">
      <c r="A165">
        <v>202106</v>
      </c>
      <c r="B165">
        <v>71</v>
      </c>
      <c r="C165" t="s">
        <v>20</v>
      </c>
      <c r="D165">
        <v>20042</v>
      </c>
      <c r="E165" t="s">
        <v>200</v>
      </c>
      <c r="F165" t="s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>
        <v>202106</v>
      </c>
      <c r="B166">
        <v>71</v>
      </c>
      <c r="C166" t="s">
        <v>20</v>
      </c>
      <c r="D166">
        <v>28462</v>
      </c>
      <c r="E166" t="s">
        <v>202</v>
      </c>
      <c r="F166" t="s">
        <v>39</v>
      </c>
      <c r="G166">
        <v>0</v>
      </c>
      <c r="H166">
        <v>-116</v>
      </c>
      <c r="I166">
        <v>-116</v>
      </c>
      <c r="J166">
        <v>0</v>
      </c>
      <c r="K166">
        <v>-77</v>
      </c>
      <c r="L166">
        <v>-77</v>
      </c>
    </row>
    <row r="167" spans="1:12">
      <c r="A167">
        <v>202106</v>
      </c>
      <c r="B167">
        <v>81</v>
      </c>
      <c r="C167" t="s">
        <v>21</v>
      </c>
      <c r="D167">
        <v>694</v>
      </c>
      <c r="E167" t="s">
        <v>0</v>
      </c>
      <c r="F167" t="s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>
        <v>202106</v>
      </c>
      <c r="B168">
        <v>81</v>
      </c>
      <c r="C168" t="s">
        <v>21</v>
      </c>
      <c r="D168">
        <v>695</v>
      </c>
      <c r="E168" t="s">
        <v>28</v>
      </c>
      <c r="F168" t="s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>
        <v>202106</v>
      </c>
      <c r="B169">
        <v>81</v>
      </c>
      <c r="C169" t="s">
        <v>21</v>
      </c>
      <c r="D169">
        <v>950</v>
      </c>
      <c r="E169" t="s">
        <v>78</v>
      </c>
      <c r="F169" t="s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>
        <v>202106</v>
      </c>
      <c r="B170">
        <v>81</v>
      </c>
      <c r="C170" t="s">
        <v>21</v>
      </c>
      <c r="D170">
        <v>951</v>
      </c>
      <c r="E170" t="s">
        <v>93</v>
      </c>
      <c r="F170" t="s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>
        <v>202106</v>
      </c>
      <c r="B171">
        <v>81</v>
      </c>
      <c r="C171" t="s">
        <v>21</v>
      </c>
      <c r="D171">
        <v>955</v>
      </c>
      <c r="E171" t="s">
        <v>146</v>
      </c>
      <c r="F171" t="s">
        <v>147</v>
      </c>
      <c r="G171">
        <v>-4</v>
      </c>
      <c r="H171">
        <v>0</v>
      </c>
      <c r="I171">
        <v>-4</v>
      </c>
      <c r="J171">
        <v>-9</v>
      </c>
      <c r="K171">
        <v>0</v>
      </c>
      <c r="L171">
        <v>-9</v>
      </c>
    </row>
    <row r="172" spans="1:12">
      <c r="A172">
        <v>202106</v>
      </c>
      <c r="B172">
        <v>81</v>
      </c>
      <c r="C172" t="s">
        <v>21</v>
      </c>
      <c r="D172">
        <v>958</v>
      </c>
      <c r="E172" t="s">
        <v>189</v>
      </c>
      <c r="F172" t="s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>
        <v>202106</v>
      </c>
      <c r="B173">
        <v>81</v>
      </c>
      <c r="C173" t="s">
        <v>21</v>
      </c>
      <c r="D173">
        <v>990</v>
      </c>
      <c r="E173" t="s">
        <v>194</v>
      </c>
      <c r="F173" t="s">
        <v>39</v>
      </c>
      <c r="G173">
        <v>0</v>
      </c>
      <c r="H173">
        <v>-4</v>
      </c>
      <c r="I173">
        <v>-4</v>
      </c>
      <c r="J173">
        <v>0</v>
      </c>
      <c r="K173">
        <v>-3</v>
      </c>
      <c r="L173">
        <v>-3</v>
      </c>
    </row>
    <row r="174" spans="1:12">
      <c r="A174">
        <v>202106</v>
      </c>
      <c r="B174">
        <v>81</v>
      </c>
      <c r="C174" t="s">
        <v>21</v>
      </c>
      <c r="D174">
        <v>997</v>
      </c>
      <c r="E174" t="s">
        <v>197</v>
      </c>
      <c r="F174" t="s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1</v>
      </c>
    </row>
    <row r="175" spans="1:12">
      <c r="A175">
        <v>202106</v>
      </c>
      <c r="B175">
        <v>84</v>
      </c>
      <c r="C175" t="s">
        <v>22</v>
      </c>
      <c r="D175">
        <v>694</v>
      </c>
      <c r="E175" t="s">
        <v>0</v>
      </c>
      <c r="F175" t="s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>
        <v>202106</v>
      </c>
      <c r="B176">
        <v>84</v>
      </c>
      <c r="C176" t="s">
        <v>22</v>
      </c>
      <c r="D176">
        <v>949</v>
      </c>
      <c r="E176" t="s">
        <v>70</v>
      </c>
      <c r="F176" t="s">
        <v>1</v>
      </c>
      <c r="G176">
        <v>0</v>
      </c>
      <c r="H176">
        <v>7</v>
      </c>
      <c r="I176">
        <v>7</v>
      </c>
      <c r="J176">
        <v>0</v>
      </c>
      <c r="K176">
        <v>8</v>
      </c>
      <c r="L176">
        <v>8</v>
      </c>
    </row>
    <row r="177" spans="1:12">
      <c r="A177">
        <v>202106</v>
      </c>
      <c r="B177">
        <v>84</v>
      </c>
      <c r="C177" t="s">
        <v>22</v>
      </c>
      <c r="D177">
        <v>950</v>
      </c>
      <c r="E177" t="s">
        <v>78</v>
      </c>
      <c r="F177" t="s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>
        <v>202106</v>
      </c>
      <c r="B178">
        <v>84</v>
      </c>
      <c r="C178" t="s">
        <v>22</v>
      </c>
      <c r="D178">
        <v>955</v>
      </c>
      <c r="E178" t="s">
        <v>146</v>
      </c>
      <c r="F178" t="s">
        <v>147</v>
      </c>
      <c r="G178">
        <v>0</v>
      </c>
      <c r="H178">
        <v>11</v>
      </c>
      <c r="I178">
        <v>11</v>
      </c>
      <c r="J178">
        <v>0</v>
      </c>
      <c r="K178">
        <v>26</v>
      </c>
      <c r="L178">
        <v>26</v>
      </c>
    </row>
    <row r="179" spans="1:12">
      <c r="A179">
        <v>202106</v>
      </c>
      <c r="B179">
        <v>84</v>
      </c>
      <c r="C179" t="s">
        <v>22</v>
      </c>
      <c r="D179">
        <v>958</v>
      </c>
      <c r="E179" t="s">
        <v>189</v>
      </c>
      <c r="F179" t="s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>
        <v>202106</v>
      </c>
      <c r="B180">
        <v>84</v>
      </c>
      <c r="C180" t="s">
        <v>22</v>
      </c>
      <c r="D180">
        <v>966</v>
      </c>
      <c r="E180" t="s">
        <v>192</v>
      </c>
      <c r="F180" t="s">
        <v>193</v>
      </c>
      <c r="G180">
        <v>0</v>
      </c>
      <c r="H180">
        <v>-5</v>
      </c>
      <c r="I180">
        <v>-5</v>
      </c>
      <c r="J180">
        <v>0</v>
      </c>
      <c r="K180">
        <v>-21</v>
      </c>
      <c r="L180">
        <v>-21</v>
      </c>
    </row>
    <row r="181" spans="1:12">
      <c r="A181">
        <v>202106</v>
      </c>
      <c r="B181">
        <v>84</v>
      </c>
      <c r="C181" t="s">
        <v>22</v>
      </c>
      <c r="D181">
        <v>990</v>
      </c>
      <c r="E181" t="s">
        <v>194</v>
      </c>
      <c r="F181" t="s">
        <v>39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>
        <v>202106</v>
      </c>
      <c r="B182">
        <v>84</v>
      </c>
      <c r="C182" t="s">
        <v>22</v>
      </c>
      <c r="D182">
        <v>997</v>
      </c>
      <c r="E182" t="s">
        <v>197</v>
      </c>
      <c r="F182" t="s">
        <v>1</v>
      </c>
      <c r="G182">
        <v>2</v>
      </c>
      <c r="H182">
        <v>0</v>
      </c>
      <c r="I182">
        <v>2</v>
      </c>
      <c r="J182">
        <v>1</v>
      </c>
      <c r="K182">
        <v>0</v>
      </c>
      <c r="L182">
        <v>1</v>
      </c>
    </row>
    <row r="183" spans="1:12">
      <c r="A183">
        <v>202106</v>
      </c>
      <c r="B183">
        <v>84</v>
      </c>
      <c r="C183" t="s">
        <v>22</v>
      </c>
      <c r="D183">
        <v>20042</v>
      </c>
      <c r="E183" t="s">
        <v>200</v>
      </c>
      <c r="F183" t="s">
        <v>1</v>
      </c>
      <c r="G183">
        <v>0</v>
      </c>
      <c r="H183">
        <v>1</v>
      </c>
      <c r="I183">
        <v>1</v>
      </c>
      <c r="J183">
        <v>0</v>
      </c>
      <c r="K183">
        <v>6</v>
      </c>
      <c r="L183">
        <v>6</v>
      </c>
    </row>
    <row r="184" spans="1:12">
      <c r="A184">
        <v>202106</v>
      </c>
      <c r="B184">
        <v>105</v>
      </c>
      <c r="C184" t="s">
        <v>88</v>
      </c>
      <c r="D184">
        <v>950</v>
      </c>
      <c r="E184" t="s">
        <v>78</v>
      </c>
      <c r="F184" t="s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>
        <v>202106</v>
      </c>
      <c r="B185">
        <v>105</v>
      </c>
      <c r="C185" t="s">
        <v>88</v>
      </c>
      <c r="D185">
        <v>955</v>
      </c>
      <c r="E185" t="s">
        <v>146</v>
      </c>
      <c r="F185" t="s">
        <v>147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>
        <v>202106</v>
      </c>
      <c r="B186">
        <v>105</v>
      </c>
      <c r="C186" t="s">
        <v>88</v>
      </c>
      <c r="D186">
        <v>990</v>
      </c>
      <c r="E186" t="s">
        <v>194</v>
      </c>
      <c r="F186" t="s">
        <v>39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>
        <v>202106</v>
      </c>
      <c r="B187">
        <v>110</v>
      </c>
      <c r="C187" t="s">
        <v>23</v>
      </c>
      <c r="D187">
        <v>694</v>
      </c>
      <c r="E187" t="s">
        <v>0</v>
      </c>
      <c r="F187" t="s">
        <v>1</v>
      </c>
      <c r="G187">
        <v>-60</v>
      </c>
      <c r="H187">
        <v>0</v>
      </c>
      <c r="I187">
        <v>-60</v>
      </c>
      <c r="J187">
        <v>-114</v>
      </c>
      <c r="K187">
        <v>0</v>
      </c>
      <c r="L187">
        <v>-114</v>
      </c>
    </row>
    <row r="188" spans="1:12">
      <c r="A188">
        <v>202106</v>
      </c>
      <c r="B188">
        <v>110</v>
      </c>
      <c r="C188" t="s">
        <v>23</v>
      </c>
      <c r="D188">
        <v>695</v>
      </c>
      <c r="E188" t="s">
        <v>28</v>
      </c>
      <c r="F188" t="s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202106</v>
      </c>
      <c r="B189">
        <v>110</v>
      </c>
      <c r="C189" t="s">
        <v>23</v>
      </c>
      <c r="D189">
        <v>935</v>
      </c>
      <c r="E189" t="s">
        <v>37</v>
      </c>
      <c r="F189" t="s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>
        <v>202106</v>
      </c>
      <c r="B190">
        <v>110</v>
      </c>
      <c r="C190" t="s">
        <v>23</v>
      </c>
      <c r="D190">
        <v>937</v>
      </c>
      <c r="E190" t="s">
        <v>38</v>
      </c>
      <c r="F190" t="s">
        <v>39</v>
      </c>
      <c r="G190">
        <v>0</v>
      </c>
      <c r="H190">
        <v>68</v>
      </c>
      <c r="I190">
        <v>68</v>
      </c>
      <c r="J190">
        <v>0</v>
      </c>
      <c r="K190">
        <v>119</v>
      </c>
      <c r="L190">
        <v>119</v>
      </c>
    </row>
    <row r="191" spans="1:12">
      <c r="A191">
        <v>202106</v>
      </c>
      <c r="B191">
        <v>110</v>
      </c>
      <c r="C191" t="s">
        <v>23</v>
      </c>
      <c r="D191">
        <v>950</v>
      </c>
      <c r="E191" t="s">
        <v>78</v>
      </c>
      <c r="F191" t="s">
        <v>1</v>
      </c>
      <c r="G191">
        <v>0</v>
      </c>
      <c r="H191">
        <v>0</v>
      </c>
      <c r="I191">
        <v>0</v>
      </c>
      <c r="J191">
        <v>4</v>
      </c>
      <c r="K191">
        <v>0</v>
      </c>
      <c r="L191">
        <v>4</v>
      </c>
    </row>
    <row r="192" spans="1:12">
      <c r="A192">
        <v>202106</v>
      </c>
      <c r="B192">
        <v>110</v>
      </c>
      <c r="C192" t="s">
        <v>23</v>
      </c>
      <c r="D192">
        <v>951</v>
      </c>
      <c r="E192" t="s">
        <v>93</v>
      </c>
      <c r="F192" t="s">
        <v>1</v>
      </c>
      <c r="G192">
        <v>-2</v>
      </c>
      <c r="H192">
        <v>0</v>
      </c>
      <c r="I192">
        <v>-2</v>
      </c>
      <c r="J192">
        <v>-25</v>
      </c>
      <c r="K192">
        <v>0</v>
      </c>
      <c r="L192">
        <v>-25</v>
      </c>
    </row>
    <row r="193" spans="1:12">
      <c r="A193">
        <v>202106</v>
      </c>
      <c r="B193">
        <v>110</v>
      </c>
      <c r="C193" t="s">
        <v>23</v>
      </c>
      <c r="D193">
        <v>952</v>
      </c>
      <c r="E193" t="s">
        <v>116</v>
      </c>
      <c r="F193" t="s">
        <v>1</v>
      </c>
      <c r="G193">
        <v>0</v>
      </c>
      <c r="H193">
        <v>5</v>
      </c>
      <c r="I193">
        <v>5</v>
      </c>
      <c r="J193">
        <v>0</v>
      </c>
      <c r="K193">
        <v>4</v>
      </c>
      <c r="L193">
        <v>4</v>
      </c>
    </row>
    <row r="194" spans="1:12">
      <c r="A194">
        <v>202106</v>
      </c>
      <c r="B194">
        <v>110</v>
      </c>
      <c r="C194" t="s">
        <v>23</v>
      </c>
      <c r="D194">
        <v>955</v>
      </c>
      <c r="E194" t="s">
        <v>146</v>
      </c>
      <c r="F194" t="s">
        <v>147</v>
      </c>
      <c r="G194">
        <v>0</v>
      </c>
      <c r="H194">
        <v>-600</v>
      </c>
      <c r="I194">
        <v>-600</v>
      </c>
      <c r="J194">
        <v>0</v>
      </c>
      <c r="K194">
        <v>-1410</v>
      </c>
      <c r="L194">
        <v>-1410</v>
      </c>
    </row>
    <row r="195" spans="1:12">
      <c r="A195">
        <v>202106</v>
      </c>
      <c r="B195">
        <v>110</v>
      </c>
      <c r="C195" t="s">
        <v>23</v>
      </c>
      <c r="D195">
        <v>958</v>
      </c>
      <c r="E195" t="s">
        <v>189</v>
      </c>
      <c r="F195" t="s">
        <v>1</v>
      </c>
      <c r="G195">
        <v>583</v>
      </c>
      <c r="H195">
        <v>0</v>
      </c>
      <c r="I195">
        <v>583</v>
      </c>
      <c r="J195">
        <v>373</v>
      </c>
      <c r="K195">
        <v>0</v>
      </c>
      <c r="L195">
        <v>373</v>
      </c>
    </row>
    <row r="196" spans="1:12">
      <c r="A196">
        <v>202106</v>
      </c>
      <c r="B196">
        <v>110</v>
      </c>
      <c r="C196" t="s">
        <v>23</v>
      </c>
      <c r="D196">
        <v>962</v>
      </c>
      <c r="E196" t="s">
        <v>190</v>
      </c>
      <c r="F196" t="s">
        <v>39</v>
      </c>
      <c r="G196">
        <v>0</v>
      </c>
      <c r="H196">
        <v>17</v>
      </c>
      <c r="I196">
        <v>17</v>
      </c>
      <c r="J196">
        <v>0</v>
      </c>
      <c r="K196">
        <v>28</v>
      </c>
      <c r="L196">
        <v>28</v>
      </c>
    </row>
    <row r="197" spans="1:12">
      <c r="A197">
        <v>202106</v>
      </c>
      <c r="B197">
        <v>110</v>
      </c>
      <c r="C197" t="s">
        <v>23</v>
      </c>
      <c r="D197">
        <v>966</v>
      </c>
      <c r="E197" t="s">
        <v>192</v>
      </c>
      <c r="F197" t="s">
        <v>193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>
        <v>202106</v>
      </c>
      <c r="B198">
        <v>110</v>
      </c>
      <c r="C198" t="s">
        <v>23</v>
      </c>
      <c r="D198">
        <v>990</v>
      </c>
      <c r="E198" t="s">
        <v>194</v>
      </c>
      <c r="F198" t="s">
        <v>39</v>
      </c>
      <c r="G198">
        <v>0</v>
      </c>
      <c r="H198">
        <v>1930</v>
      </c>
      <c r="I198">
        <v>1930</v>
      </c>
      <c r="J198">
        <v>0</v>
      </c>
      <c r="K198">
        <v>1616</v>
      </c>
      <c r="L198">
        <v>1616</v>
      </c>
    </row>
    <row r="199" spans="1:12">
      <c r="A199">
        <v>202106</v>
      </c>
      <c r="B199">
        <v>110</v>
      </c>
      <c r="C199" t="s">
        <v>23</v>
      </c>
      <c r="D199">
        <v>997</v>
      </c>
      <c r="E199" t="s">
        <v>197</v>
      </c>
      <c r="F199" t="s">
        <v>1</v>
      </c>
      <c r="G199">
        <v>26</v>
      </c>
      <c r="H199">
        <v>0</v>
      </c>
      <c r="I199">
        <v>26</v>
      </c>
      <c r="J199">
        <v>17</v>
      </c>
      <c r="K199">
        <v>0</v>
      </c>
      <c r="L199">
        <v>17</v>
      </c>
    </row>
    <row r="200" spans="1:12">
      <c r="A200">
        <v>202106</v>
      </c>
      <c r="B200">
        <v>110</v>
      </c>
      <c r="C200" t="s">
        <v>23</v>
      </c>
      <c r="D200">
        <v>20042</v>
      </c>
      <c r="E200" t="s">
        <v>200</v>
      </c>
      <c r="F200" t="s">
        <v>1</v>
      </c>
      <c r="G200">
        <v>0</v>
      </c>
      <c r="H200">
        <v>1</v>
      </c>
      <c r="I200">
        <v>1</v>
      </c>
      <c r="J200">
        <v>0</v>
      </c>
      <c r="K200">
        <v>5</v>
      </c>
      <c r="L200">
        <v>5</v>
      </c>
    </row>
    <row r="201" spans="1:12">
      <c r="A201">
        <v>202106</v>
      </c>
      <c r="B201">
        <v>112</v>
      </c>
      <c r="C201" t="s">
        <v>89</v>
      </c>
      <c r="D201">
        <v>950</v>
      </c>
      <c r="E201" t="s">
        <v>78</v>
      </c>
      <c r="F201" t="s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>
        <v>202106</v>
      </c>
      <c r="B202">
        <v>112</v>
      </c>
      <c r="C202" t="s">
        <v>89</v>
      </c>
      <c r="D202">
        <v>955</v>
      </c>
      <c r="E202" t="s">
        <v>146</v>
      </c>
      <c r="F202" t="s">
        <v>147</v>
      </c>
      <c r="G202">
        <v>0</v>
      </c>
      <c r="H202">
        <v>0</v>
      </c>
      <c r="I202">
        <v>0</v>
      </c>
      <c r="J202">
        <v>-1</v>
      </c>
      <c r="K202">
        <v>0</v>
      </c>
      <c r="L202">
        <v>-1</v>
      </c>
    </row>
    <row r="203" spans="1:12">
      <c r="A203">
        <v>202106</v>
      </c>
      <c r="B203">
        <v>114</v>
      </c>
      <c r="C203" t="s">
        <v>35</v>
      </c>
      <c r="D203">
        <v>695</v>
      </c>
      <c r="E203" t="s">
        <v>28</v>
      </c>
      <c r="F203" t="s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>
        <v>202106</v>
      </c>
      <c r="B204">
        <v>114</v>
      </c>
      <c r="C204" t="s">
        <v>35</v>
      </c>
      <c r="D204">
        <v>950</v>
      </c>
      <c r="E204" t="s">
        <v>78</v>
      </c>
      <c r="F204" t="s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>
        <v>202106</v>
      </c>
      <c r="B205">
        <v>114</v>
      </c>
      <c r="C205" t="s">
        <v>35</v>
      </c>
      <c r="D205">
        <v>951</v>
      </c>
      <c r="E205" t="s">
        <v>93</v>
      </c>
      <c r="F205" t="s">
        <v>1</v>
      </c>
      <c r="G205">
        <v>0</v>
      </c>
      <c r="H205">
        <v>0</v>
      </c>
      <c r="I205">
        <v>0</v>
      </c>
      <c r="J205">
        <v>0</v>
      </c>
      <c r="K205">
        <v>3</v>
      </c>
      <c r="L205">
        <v>3</v>
      </c>
    </row>
    <row r="206" spans="1:12">
      <c r="A206">
        <v>202106</v>
      </c>
      <c r="B206">
        <v>114</v>
      </c>
      <c r="C206" t="s">
        <v>35</v>
      </c>
      <c r="D206">
        <v>955</v>
      </c>
      <c r="E206" t="s">
        <v>146</v>
      </c>
      <c r="F206" t="s">
        <v>147</v>
      </c>
      <c r="G206">
        <v>-1</v>
      </c>
      <c r="H206">
        <v>0</v>
      </c>
      <c r="I206">
        <v>0</v>
      </c>
      <c r="J206">
        <v>-1</v>
      </c>
      <c r="K206">
        <v>1</v>
      </c>
      <c r="L206">
        <v>-1</v>
      </c>
    </row>
    <row r="207" spans="1:12">
      <c r="A207">
        <v>202106</v>
      </c>
      <c r="B207">
        <v>114</v>
      </c>
      <c r="C207" t="s">
        <v>35</v>
      </c>
      <c r="D207">
        <v>958</v>
      </c>
      <c r="E207" t="s">
        <v>189</v>
      </c>
      <c r="F207" t="s">
        <v>1</v>
      </c>
      <c r="G207">
        <v>3</v>
      </c>
      <c r="H207">
        <v>0</v>
      </c>
      <c r="I207">
        <v>3</v>
      </c>
      <c r="J207">
        <v>2</v>
      </c>
      <c r="K207">
        <v>0</v>
      </c>
      <c r="L207">
        <v>2</v>
      </c>
    </row>
    <row r="208" spans="1:12">
      <c r="A208">
        <v>202106</v>
      </c>
      <c r="B208">
        <v>114</v>
      </c>
      <c r="C208" t="s">
        <v>35</v>
      </c>
      <c r="D208">
        <v>990</v>
      </c>
      <c r="E208" t="s">
        <v>194</v>
      </c>
      <c r="F208" t="s">
        <v>39</v>
      </c>
      <c r="G208">
        <v>0</v>
      </c>
      <c r="H208">
        <v>-17</v>
      </c>
      <c r="I208">
        <v>-17</v>
      </c>
      <c r="J208">
        <v>0</v>
      </c>
      <c r="K208">
        <v>-14</v>
      </c>
      <c r="L208">
        <v>-14</v>
      </c>
    </row>
    <row r="209" spans="1:12">
      <c r="A209">
        <v>202106</v>
      </c>
      <c r="B209">
        <v>114</v>
      </c>
      <c r="C209" t="s">
        <v>35</v>
      </c>
      <c r="D209">
        <v>997</v>
      </c>
      <c r="E209" t="s">
        <v>197</v>
      </c>
      <c r="F209" t="s">
        <v>1</v>
      </c>
      <c r="G209">
        <v>-7</v>
      </c>
      <c r="H209">
        <v>0</v>
      </c>
      <c r="I209">
        <v>-7</v>
      </c>
      <c r="J209">
        <v>-5</v>
      </c>
      <c r="K209">
        <v>0</v>
      </c>
      <c r="L209">
        <v>-5</v>
      </c>
    </row>
    <row r="210" spans="1:12">
      <c r="A210">
        <v>202106</v>
      </c>
      <c r="B210">
        <v>114</v>
      </c>
      <c r="C210" t="s">
        <v>35</v>
      </c>
      <c r="D210">
        <v>20042</v>
      </c>
      <c r="E210" t="s">
        <v>200</v>
      </c>
      <c r="F210" t="s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>
        <v>202106</v>
      </c>
      <c r="B211">
        <v>115</v>
      </c>
      <c r="C211" t="s">
        <v>36</v>
      </c>
      <c r="D211">
        <v>695</v>
      </c>
      <c r="E211" t="s">
        <v>28</v>
      </c>
      <c r="F211" t="s">
        <v>1</v>
      </c>
      <c r="G211">
        <v>0</v>
      </c>
      <c r="H211">
        <v>0</v>
      </c>
      <c r="I211">
        <v>0</v>
      </c>
      <c r="J211">
        <v>-1</v>
      </c>
      <c r="K211">
        <v>0</v>
      </c>
      <c r="L211">
        <v>-1</v>
      </c>
    </row>
    <row r="212" spans="1:12">
      <c r="A212">
        <v>202106</v>
      </c>
      <c r="B212">
        <v>115</v>
      </c>
      <c r="C212" t="s">
        <v>36</v>
      </c>
      <c r="D212">
        <v>950</v>
      </c>
      <c r="E212" t="s">
        <v>78</v>
      </c>
      <c r="F212" t="s">
        <v>1</v>
      </c>
      <c r="G212">
        <v>0</v>
      </c>
      <c r="H212">
        <v>0</v>
      </c>
      <c r="I212">
        <v>0</v>
      </c>
      <c r="J212">
        <v>4</v>
      </c>
      <c r="K212">
        <v>0</v>
      </c>
      <c r="L212">
        <v>4</v>
      </c>
    </row>
    <row r="213" spans="1:12">
      <c r="A213">
        <v>202106</v>
      </c>
      <c r="B213">
        <v>115</v>
      </c>
      <c r="C213" t="s">
        <v>36</v>
      </c>
      <c r="D213">
        <v>955</v>
      </c>
      <c r="E213" t="s">
        <v>146</v>
      </c>
      <c r="F213" t="s">
        <v>147</v>
      </c>
      <c r="G213">
        <v>-3</v>
      </c>
      <c r="H213">
        <v>0</v>
      </c>
      <c r="I213">
        <v>-3</v>
      </c>
      <c r="J213">
        <v>-8</v>
      </c>
      <c r="K213">
        <v>0</v>
      </c>
      <c r="L213">
        <v>-8</v>
      </c>
    </row>
    <row r="214" spans="1:12">
      <c r="A214">
        <v>202106</v>
      </c>
      <c r="B214">
        <v>115</v>
      </c>
      <c r="C214" t="s">
        <v>36</v>
      </c>
      <c r="D214">
        <v>990</v>
      </c>
      <c r="E214" t="s">
        <v>194</v>
      </c>
      <c r="F214" t="s">
        <v>39</v>
      </c>
      <c r="G214">
        <v>1</v>
      </c>
      <c r="H214">
        <v>0</v>
      </c>
      <c r="I214">
        <v>1</v>
      </c>
      <c r="J214">
        <v>1</v>
      </c>
      <c r="K214">
        <v>0</v>
      </c>
      <c r="L214">
        <v>1</v>
      </c>
    </row>
    <row r="215" spans="1:12">
      <c r="A215">
        <v>202106</v>
      </c>
      <c r="B215">
        <v>115</v>
      </c>
      <c r="C215" t="s">
        <v>36</v>
      </c>
      <c r="D215">
        <v>997</v>
      </c>
      <c r="E215" t="s">
        <v>197</v>
      </c>
      <c r="F215" t="s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>
        <v>202106</v>
      </c>
      <c r="B216">
        <v>127</v>
      </c>
      <c r="C216" t="s">
        <v>91</v>
      </c>
      <c r="D216">
        <v>950</v>
      </c>
      <c r="E216" t="s">
        <v>78</v>
      </c>
      <c r="F216" t="s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>
      <c r="A217">
        <v>202106</v>
      </c>
      <c r="B217">
        <v>127</v>
      </c>
      <c r="C217" t="s">
        <v>91</v>
      </c>
      <c r="D217">
        <v>955</v>
      </c>
      <c r="E217" t="s">
        <v>146</v>
      </c>
      <c r="F217" t="s">
        <v>147</v>
      </c>
      <c r="G217">
        <v>1</v>
      </c>
      <c r="H217">
        <v>0</v>
      </c>
      <c r="I217">
        <v>1</v>
      </c>
      <c r="J217">
        <v>2</v>
      </c>
      <c r="K217">
        <v>0</v>
      </c>
      <c r="L217">
        <v>2</v>
      </c>
    </row>
    <row r="218" spans="1:12">
      <c r="A218">
        <v>202106</v>
      </c>
      <c r="B218">
        <v>291</v>
      </c>
      <c r="C218" t="s">
        <v>183</v>
      </c>
      <c r="D218">
        <v>955</v>
      </c>
      <c r="E218" t="s">
        <v>146</v>
      </c>
      <c r="F218" t="s">
        <v>147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>
        <v>202106</v>
      </c>
      <c r="B219">
        <v>300</v>
      </c>
      <c r="C219" t="s">
        <v>24</v>
      </c>
      <c r="D219">
        <v>694</v>
      </c>
      <c r="E219" t="s">
        <v>0</v>
      </c>
      <c r="F219" t="s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>
        <v>202106</v>
      </c>
      <c r="B220">
        <v>300</v>
      </c>
      <c r="C220" t="s">
        <v>24</v>
      </c>
      <c r="D220">
        <v>695</v>
      </c>
      <c r="E220" t="s">
        <v>28</v>
      </c>
      <c r="F220" t="s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>
        <v>202106</v>
      </c>
      <c r="B221">
        <v>300</v>
      </c>
      <c r="C221" t="s">
        <v>24</v>
      </c>
      <c r="D221">
        <v>950</v>
      </c>
      <c r="E221" t="s">
        <v>78</v>
      </c>
      <c r="F221" t="s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>
        <v>202106</v>
      </c>
      <c r="B222">
        <v>300</v>
      </c>
      <c r="C222" t="s">
        <v>24</v>
      </c>
      <c r="D222">
        <v>955</v>
      </c>
      <c r="E222" t="s">
        <v>146</v>
      </c>
      <c r="F222" t="s">
        <v>147</v>
      </c>
      <c r="G222">
        <v>1</v>
      </c>
      <c r="H222">
        <v>0</v>
      </c>
      <c r="I222">
        <v>1</v>
      </c>
      <c r="J222">
        <v>2</v>
      </c>
      <c r="K222">
        <v>0</v>
      </c>
      <c r="L222">
        <v>2</v>
      </c>
    </row>
    <row r="223" spans="1:12">
      <c r="A223">
        <v>202106</v>
      </c>
      <c r="B223">
        <v>300</v>
      </c>
      <c r="C223" t="s">
        <v>24</v>
      </c>
      <c r="D223">
        <v>958</v>
      </c>
      <c r="E223" t="s">
        <v>189</v>
      </c>
      <c r="F223" t="s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>
        <v>202106</v>
      </c>
      <c r="B224">
        <v>300</v>
      </c>
      <c r="C224" t="s">
        <v>24</v>
      </c>
      <c r="D224">
        <v>990</v>
      </c>
      <c r="E224" t="s">
        <v>194</v>
      </c>
      <c r="F224" t="s">
        <v>39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>
        <v>202106</v>
      </c>
      <c r="B225">
        <v>300</v>
      </c>
      <c r="C225" t="s">
        <v>24</v>
      </c>
      <c r="D225">
        <v>997</v>
      </c>
      <c r="E225" t="s">
        <v>197</v>
      </c>
      <c r="F225" t="s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>
        <v>202106</v>
      </c>
      <c r="B226">
        <v>459</v>
      </c>
      <c r="C226" t="s">
        <v>184</v>
      </c>
      <c r="D226">
        <v>955</v>
      </c>
      <c r="E226" t="s">
        <v>146</v>
      </c>
      <c r="F226" t="s">
        <v>147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>
      <c r="A227">
        <v>202106</v>
      </c>
      <c r="B227">
        <v>501</v>
      </c>
      <c r="C227" t="s">
        <v>25</v>
      </c>
      <c r="D227">
        <v>694</v>
      </c>
      <c r="E227" t="s">
        <v>0</v>
      </c>
      <c r="F227" t="s">
        <v>1</v>
      </c>
      <c r="G227">
        <v>32</v>
      </c>
      <c r="H227">
        <v>0</v>
      </c>
      <c r="I227">
        <v>32</v>
      </c>
      <c r="J227">
        <v>60</v>
      </c>
      <c r="K227">
        <v>0</v>
      </c>
      <c r="L227">
        <v>60</v>
      </c>
    </row>
    <row r="228" spans="1:12">
      <c r="A228">
        <v>202106</v>
      </c>
      <c r="B228">
        <v>501</v>
      </c>
      <c r="C228" t="s">
        <v>25</v>
      </c>
      <c r="D228">
        <v>695</v>
      </c>
      <c r="E228" t="s">
        <v>28</v>
      </c>
      <c r="F228" t="s">
        <v>1</v>
      </c>
      <c r="G228">
        <v>362</v>
      </c>
      <c r="H228">
        <v>0</v>
      </c>
      <c r="I228">
        <v>362</v>
      </c>
      <c r="J228">
        <v>1117</v>
      </c>
      <c r="K228">
        <v>0</v>
      </c>
      <c r="L228">
        <v>1117</v>
      </c>
    </row>
    <row r="229" spans="1:12">
      <c r="A229">
        <v>202106</v>
      </c>
      <c r="B229">
        <v>501</v>
      </c>
      <c r="C229" t="s">
        <v>25</v>
      </c>
      <c r="D229">
        <v>950</v>
      </c>
      <c r="E229" t="s">
        <v>78</v>
      </c>
      <c r="F229" t="s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>
        <v>202106</v>
      </c>
      <c r="B230">
        <v>501</v>
      </c>
      <c r="C230" t="s">
        <v>25</v>
      </c>
      <c r="D230">
        <v>951</v>
      </c>
      <c r="E230" t="s">
        <v>93</v>
      </c>
      <c r="F230" t="s">
        <v>1</v>
      </c>
      <c r="G230">
        <v>0</v>
      </c>
      <c r="H230">
        <v>2</v>
      </c>
      <c r="I230">
        <v>2</v>
      </c>
      <c r="J230">
        <v>0</v>
      </c>
      <c r="K230">
        <v>24</v>
      </c>
      <c r="L230">
        <v>24</v>
      </c>
    </row>
    <row r="231" spans="1:12">
      <c r="A231">
        <v>202106</v>
      </c>
      <c r="B231">
        <v>501</v>
      </c>
      <c r="C231" t="s">
        <v>25</v>
      </c>
      <c r="D231">
        <v>955</v>
      </c>
      <c r="E231" t="s">
        <v>146</v>
      </c>
      <c r="F231" t="s">
        <v>147</v>
      </c>
      <c r="G231">
        <v>0</v>
      </c>
      <c r="H231">
        <v>-436</v>
      </c>
      <c r="I231">
        <v>-436</v>
      </c>
      <c r="J231">
        <v>0</v>
      </c>
      <c r="K231">
        <v>-1024</v>
      </c>
      <c r="L231">
        <v>-1024</v>
      </c>
    </row>
    <row r="232" spans="1:12">
      <c r="A232">
        <v>202106</v>
      </c>
      <c r="B232">
        <v>501</v>
      </c>
      <c r="C232" t="s">
        <v>25</v>
      </c>
      <c r="D232">
        <v>958</v>
      </c>
      <c r="E232" t="s">
        <v>189</v>
      </c>
      <c r="F232" t="s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>
        <v>202106</v>
      </c>
      <c r="B233">
        <v>501</v>
      </c>
      <c r="C233" t="s">
        <v>25</v>
      </c>
      <c r="D233">
        <v>962</v>
      </c>
      <c r="E233" t="s">
        <v>190</v>
      </c>
      <c r="F233" t="s">
        <v>39</v>
      </c>
      <c r="G233">
        <v>0</v>
      </c>
      <c r="H233">
        <v>12</v>
      </c>
      <c r="I233">
        <v>12</v>
      </c>
      <c r="J233">
        <v>0</v>
      </c>
      <c r="K233">
        <v>20</v>
      </c>
      <c r="L233">
        <v>20</v>
      </c>
    </row>
    <row r="234" spans="1:12">
      <c r="A234">
        <v>202106</v>
      </c>
      <c r="B234">
        <v>501</v>
      </c>
      <c r="C234" t="s">
        <v>25</v>
      </c>
      <c r="D234">
        <v>990</v>
      </c>
      <c r="E234" t="s">
        <v>194</v>
      </c>
      <c r="F234" t="s">
        <v>39</v>
      </c>
      <c r="G234">
        <v>0</v>
      </c>
      <c r="H234">
        <v>-909</v>
      </c>
      <c r="I234">
        <v>-909</v>
      </c>
      <c r="J234">
        <v>0</v>
      </c>
      <c r="K234">
        <v>-761</v>
      </c>
      <c r="L234">
        <v>-761</v>
      </c>
    </row>
    <row r="235" spans="1:12">
      <c r="A235">
        <v>202106</v>
      </c>
      <c r="B235">
        <v>501</v>
      </c>
      <c r="C235" t="s">
        <v>25</v>
      </c>
      <c r="D235">
        <v>997</v>
      </c>
      <c r="E235" t="s">
        <v>197</v>
      </c>
      <c r="F235" t="s">
        <v>1</v>
      </c>
      <c r="G235">
        <v>21</v>
      </c>
      <c r="H235">
        <v>0</v>
      </c>
      <c r="I235">
        <v>21</v>
      </c>
      <c r="J235">
        <v>13</v>
      </c>
      <c r="K235">
        <v>0</v>
      </c>
      <c r="L235">
        <v>13</v>
      </c>
    </row>
    <row r="236" spans="1:12">
      <c r="A236">
        <v>202106</v>
      </c>
      <c r="B236">
        <v>501</v>
      </c>
      <c r="C236" t="s">
        <v>25</v>
      </c>
      <c r="D236">
        <v>28462</v>
      </c>
      <c r="E236" t="s">
        <v>202</v>
      </c>
      <c r="F236" t="s">
        <v>39</v>
      </c>
      <c r="G236">
        <v>0</v>
      </c>
      <c r="H236">
        <v>863</v>
      </c>
      <c r="I236">
        <v>863</v>
      </c>
      <c r="J236">
        <v>0</v>
      </c>
      <c r="K236">
        <v>571</v>
      </c>
      <c r="L236">
        <v>571</v>
      </c>
    </row>
    <row r="237" spans="1:12">
      <c r="A237">
        <v>202106</v>
      </c>
      <c r="B237">
        <v>502</v>
      </c>
      <c r="C237" t="s">
        <v>26</v>
      </c>
      <c r="D237">
        <v>694</v>
      </c>
      <c r="E237" t="s">
        <v>0</v>
      </c>
      <c r="F237" t="s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>
        <v>202106</v>
      </c>
      <c r="B238">
        <v>502</v>
      </c>
      <c r="C238" t="s">
        <v>26</v>
      </c>
      <c r="D238">
        <v>950</v>
      </c>
      <c r="E238" t="s">
        <v>78</v>
      </c>
      <c r="F238" t="s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>
        <v>202106</v>
      </c>
      <c r="B239">
        <v>502</v>
      </c>
      <c r="C239" t="s">
        <v>26</v>
      </c>
      <c r="D239">
        <v>952</v>
      </c>
      <c r="E239" t="s">
        <v>116</v>
      </c>
      <c r="F239" t="s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>
        <v>202106</v>
      </c>
      <c r="B240">
        <v>502</v>
      </c>
      <c r="C240" t="s">
        <v>26</v>
      </c>
      <c r="D240">
        <v>955</v>
      </c>
      <c r="E240" t="s">
        <v>146</v>
      </c>
      <c r="F240" t="s">
        <v>147</v>
      </c>
      <c r="G240">
        <v>-1</v>
      </c>
      <c r="H240">
        <v>-16</v>
      </c>
      <c r="I240">
        <v>-17</v>
      </c>
      <c r="J240">
        <v>-1</v>
      </c>
      <c r="K240">
        <v>-37</v>
      </c>
      <c r="L240">
        <v>-39</v>
      </c>
    </row>
    <row r="241" spans="1:12">
      <c r="A241">
        <v>202106</v>
      </c>
      <c r="B241">
        <v>502</v>
      </c>
      <c r="C241" t="s">
        <v>26</v>
      </c>
      <c r="D241">
        <v>958</v>
      </c>
      <c r="E241" t="s">
        <v>189</v>
      </c>
      <c r="F241" t="s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>
      <c r="A242">
        <v>202106</v>
      </c>
      <c r="B242">
        <v>502</v>
      </c>
      <c r="C242" t="s">
        <v>26</v>
      </c>
      <c r="D242">
        <v>990</v>
      </c>
      <c r="E242" t="s">
        <v>194</v>
      </c>
      <c r="F242" t="s">
        <v>39</v>
      </c>
      <c r="G242">
        <v>0</v>
      </c>
      <c r="H242">
        <v>-99</v>
      </c>
      <c r="I242">
        <v>-99</v>
      </c>
      <c r="J242">
        <v>0</v>
      </c>
      <c r="K242">
        <v>-83</v>
      </c>
      <c r="L242">
        <v>-83</v>
      </c>
    </row>
    <row r="243" spans="1:12">
      <c r="A243">
        <v>202106</v>
      </c>
      <c r="B243">
        <v>502</v>
      </c>
      <c r="C243" t="s">
        <v>26</v>
      </c>
      <c r="D243">
        <v>997</v>
      </c>
      <c r="E243" t="s">
        <v>197</v>
      </c>
      <c r="F243" t="s">
        <v>1</v>
      </c>
      <c r="G243">
        <v>5</v>
      </c>
      <c r="H243">
        <v>0</v>
      </c>
      <c r="I243">
        <v>5</v>
      </c>
      <c r="J243">
        <v>3</v>
      </c>
      <c r="K243">
        <v>0</v>
      </c>
      <c r="L243">
        <v>3</v>
      </c>
    </row>
    <row r="244" spans="1:12">
      <c r="A244">
        <v>202106</v>
      </c>
      <c r="B244">
        <v>797</v>
      </c>
      <c r="C244" t="s">
        <v>92</v>
      </c>
      <c r="D244">
        <v>950</v>
      </c>
      <c r="E244" t="s">
        <v>78</v>
      </c>
      <c r="F244" t="s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>
        <v>202106</v>
      </c>
      <c r="B245">
        <v>797</v>
      </c>
      <c r="C245" t="s">
        <v>92</v>
      </c>
      <c r="D245">
        <v>955</v>
      </c>
      <c r="E245" t="s">
        <v>146</v>
      </c>
      <c r="F245" t="s">
        <v>147</v>
      </c>
      <c r="G245">
        <v>-4</v>
      </c>
      <c r="H245">
        <v>0</v>
      </c>
      <c r="I245">
        <v>-4</v>
      </c>
      <c r="J245">
        <v>-8</v>
      </c>
      <c r="K245">
        <v>0</v>
      </c>
      <c r="L245">
        <v>-8</v>
      </c>
    </row>
    <row r="246" spans="1:12">
      <c r="A246">
        <v>202106</v>
      </c>
      <c r="B246">
        <v>797</v>
      </c>
      <c r="C246" t="s">
        <v>92</v>
      </c>
      <c r="D246">
        <v>1462</v>
      </c>
      <c r="E246" t="s">
        <v>198</v>
      </c>
      <c r="F246" t="s">
        <v>39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2F64-E671-4A0E-A280-273F807D9737}">
  <sheetPr codeName="Worksheet____3"/>
  <dimension ref="A2:W14"/>
  <sheetViews>
    <sheetView zoomScale="130" zoomScaleNormal="130" workbookViewId="0">
      <selection activeCell="E14" sqref="E14"/>
    </sheetView>
  </sheetViews>
  <sheetFormatPr defaultColWidth="8.875" defaultRowHeight="15.75"/>
  <cols>
    <col min="1" max="1" width="16.25" bestFit="1" customWidth="1"/>
    <col min="2" max="2" width="13.5" bestFit="1" customWidth="1"/>
    <col min="3" max="3" width="6.125" customWidth="1"/>
    <col min="4" max="4" width="16.25" bestFit="1" customWidth="1"/>
    <col min="5" max="5" width="13.375" bestFit="1" customWidth="1"/>
    <col min="6" max="6" width="9" customWidth="1"/>
    <col min="7" max="7" width="16.25" bestFit="1" customWidth="1"/>
    <col min="8" max="8" width="13.375" bestFit="1" customWidth="1"/>
    <col min="9" max="9" width="5.625" bestFit="1" customWidth="1"/>
    <col min="10" max="10" width="21.25" bestFit="1" customWidth="1"/>
    <col min="11" max="11" width="20.125" bestFit="1" customWidth="1"/>
    <col min="12" max="12" width="10.5" bestFit="1" customWidth="1"/>
    <col min="13" max="13" width="11.5" bestFit="1" customWidth="1"/>
    <col min="14" max="14" width="11.625" customWidth="1"/>
    <col min="15" max="15" width="16.75" bestFit="1" customWidth="1"/>
    <col min="16" max="16" width="7" bestFit="1" customWidth="1"/>
    <col min="17" max="17" width="7.625" bestFit="1" customWidth="1"/>
    <col min="18" max="18" width="28.625" bestFit="1" customWidth="1"/>
    <col min="19" max="19" width="16.75" bestFit="1" customWidth="1"/>
    <col min="20" max="20" width="20.75" bestFit="1" customWidth="1"/>
    <col min="22" max="22" width="16.75" bestFit="1" customWidth="1"/>
    <col min="23" max="23" width="13.375" bestFit="1" customWidth="1"/>
    <col min="24" max="24" width="21.5" bestFit="1" customWidth="1"/>
    <col min="25" max="25" width="10.875" bestFit="1" customWidth="1"/>
    <col min="26" max="26" width="11.625" bestFit="1" customWidth="1"/>
  </cols>
  <sheetData>
    <row r="2" spans="1:23">
      <c r="A2" s="15" t="s">
        <v>243</v>
      </c>
      <c r="B2" s="17" t="str">
        <f>tblData[[#This Row],[Период]]</f>
        <v>2021 июн</v>
      </c>
      <c r="J2" s="18" t="s">
        <v>266</v>
      </c>
      <c r="K2" s="19"/>
      <c r="L2" s="19"/>
    </row>
    <row r="4" spans="1:23">
      <c r="A4" s="10" t="s">
        <v>262</v>
      </c>
      <c r="B4" t="s">
        <v>259</v>
      </c>
      <c r="D4" s="10" t="s">
        <v>262</v>
      </c>
      <c r="E4" t="s">
        <v>260</v>
      </c>
      <c r="G4" s="10" t="s">
        <v>262</v>
      </c>
      <c r="H4" t="s">
        <v>259</v>
      </c>
      <c r="K4" s="10" t="s">
        <v>263</v>
      </c>
      <c r="O4" s="10" t="s">
        <v>261</v>
      </c>
      <c r="P4" t="s">
        <v>264</v>
      </c>
      <c r="Q4" t="s">
        <v>265</v>
      </c>
      <c r="S4" s="10" t="s">
        <v>261</v>
      </c>
      <c r="T4" t="s">
        <v>267</v>
      </c>
      <c r="V4" s="10" t="s">
        <v>261</v>
      </c>
      <c r="W4" t="s">
        <v>260</v>
      </c>
    </row>
    <row r="5" spans="1:23">
      <c r="A5" s="16" t="s">
        <v>221</v>
      </c>
      <c r="B5" s="9">
        <v>138970.28943555331</v>
      </c>
      <c r="D5" s="16" t="s">
        <v>221</v>
      </c>
      <c r="E5" s="9">
        <v>-565.08353471443138</v>
      </c>
      <c r="G5" s="16" t="s">
        <v>214</v>
      </c>
      <c r="H5" s="9">
        <v>148164.88712973305</v>
      </c>
      <c r="J5" s="10" t="s">
        <v>269</v>
      </c>
      <c r="K5" t="s">
        <v>221</v>
      </c>
      <c r="L5" t="s">
        <v>220</v>
      </c>
      <c r="M5" t="s">
        <v>203</v>
      </c>
      <c r="O5" s="16" t="s">
        <v>221</v>
      </c>
      <c r="P5" s="9">
        <v>20.837344997210991</v>
      </c>
      <c r="Q5" s="14">
        <v>22.2</v>
      </c>
      <c r="S5" s="16" t="s">
        <v>221</v>
      </c>
      <c r="T5" s="12">
        <v>6021.6071530597001</v>
      </c>
      <c r="V5" s="16" t="s">
        <v>220</v>
      </c>
      <c r="W5" s="9">
        <v>-206.89220271555999</v>
      </c>
    </row>
    <row r="6" spans="1:23">
      <c r="A6" s="16" t="s">
        <v>220</v>
      </c>
      <c r="B6" s="9">
        <v>25125.93566171352</v>
      </c>
      <c r="D6" s="16" t="s">
        <v>220</v>
      </c>
      <c r="E6" s="9">
        <v>-1224.1948165223905</v>
      </c>
      <c r="G6" s="16" t="s">
        <v>213</v>
      </c>
      <c r="H6" s="9">
        <v>15931.33796753386</v>
      </c>
      <c r="J6" s="16" t="s">
        <v>267</v>
      </c>
      <c r="K6" s="12">
        <v>6021.6071530597001</v>
      </c>
      <c r="L6" s="12">
        <v>2643.3459678970748</v>
      </c>
      <c r="M6" s="12">
        <v>8664.9531209567758</v>
      </c>
      <c r="N6" s="9"/>
      <c r="O6" s="16" t="s">
        <v>220</v>
      </c>
      <c r="P6" s="9">
        <v>74.126371910616314</v>
      </c>
      <c r="Q6" s="14">
        <v>75.3</v>
      </c>
      <c r="S6" s="16" t="s">
        <v>220</v>
      </c>
      <c r="T6" s="12">
        <v>2643.3459678970748</v>
      </c>
      <c r="V6" s="16" t="s">
        <v>221</v>
      </c>
      <c r="W6" s="9">
        <v>-987.38032590160788</v>
      </c>
    </row>
    <row r="7" spans="1:23">
      <c r="A7" s="16" t="s">
        <v>203</v>
      </c>
      <c r="B7" s="9">
        <v>164096.22509726684</v>
      </c>
      <c r="D7" s="16" t="s">
        <v>203</v>
      </c>
      <c r="E7" s="9">
        <v>-1789.2783512368219</v>
      </c>
      <c r="G7" s="16" t="s">
        <v>203</v>
      </c>
      <c r="H7" s="9">
        <v>164096.2250972669</v>
      </c>
      <c r="J7" s="16" t="s">
        <v>268</v>
      </c>
      <c r="K7" s="12">
        <v>7008.9874789613095</v>
      </c>
      <c r="L7" s="12">
        <v>2850.2381706126325</v>
      </c>
      <c r="M7" s="12">
        <v>9859.2256495739421</v>
      </c>
      <c r="N7" s="9"/>
      <c r="O7" s="16" t="s">
        <v>203</v>
      </c>
      <c r="P7" s="9">
        <v>94.963716907827305</v>
      </c>
      <c r="Q7" s="14">
        <v>97.5</v>
      </c>
      <c r="S7" s="16" t="s">
        <v>203</v>
      </c>
      <c r="T7" s="12">
        <v>8664.9531209567758</v>
      </c>
      <c r="V7" s="16" t="s">
        <v>203</v>
      </c>
      <c r="W7" s="9">
        <v>-1194.2725286171678</v>
      </c>
    </row>
    <row r="8" spans="1:23">
      <c r="M8" s="12">
        <f>GETPIVOTDATA("Фактические, тыс.руб.",$J$4)</f>
        <v>8664.9531209567758</v>
      </c>
      <c r="O8" s="10" t="s">
        <v>246</v>
      </c>
      <c r="P8" t="s">
        <v>258</v>
      </c>
    </row>
    <row r="9" spans="1:23">
      <c r="M9" s="12">
        <f>GETPIVOTDATA("Нормативные, тыс.руб.",$J$4)</f>
        <v>9859.2256495739421</v>
      </c>
    </row>
    <row r="10" spans="1:23">
      <c r="A10" s="10" t="s">
        <v>262</v>
      </c>
      <c r="B10" t="s">
        <v>259</v>
      </c>
      <c r="D10" s="10" t="s">
        <v>262</v>
      </c>
      <c r="E10" t="s">
        <v>260</v>
      </c>
      <c r="G10" s="10" t="s">
        <v>262</v>
      </c>
      <c r="H10" t="s">
        <v>260</v>
      </c>
      <c r="J10" s="10" t="s">
        <v>261</v>
      </c>
      <c r="K10" t="s">
        <v>259</v>
      </c>
      <c r="O10" t="s">
        <v>270</v>
      </c>
      <c r="P10" t="s">
        <v>271</v>
      </c>
    </row>
    <row r="11" spans="1:23">
      <c r="A11" s="16" t="s">
        <v>219</v>
      </c>
      <c r="B11" s="9">
        <v>161860.37395577424</v>
      </c>
      <c r="D11" s="16" t="s">
        <v>219</v>
      </c>
      <c r="E11" s="9">
        <v>-1444.55376767954</v>
      </c>
      <c r="G11" s="16" t="s">
        <v>214</v>
      </c>
      <c r="H11" s="9">
        <v>581.45880953968549</v>
      </c>
      <c r="J11" s="16" t="s">
        <v>221</v>
      </c>
      <c r="K11" s="9">
        <v>6021.6071530597001</v>
      </c>
      <c r="O11" s="9">
        <v>8664.9531209567758</v>
      </c>
      <c r="P11" s="9">
        <v>9859.2256495739421</v>
      </c>
    </row>
    <row r="12" spans="1:23">
      <c r="A12" s="16" t="s">
        <v>222</v>
      </c>
      <c r="B12" s="9">
        <v>2235.8511414926247</v>
      </c>
      <c r="D12" s="16" t="s">
        <v>222</v>
      </c>
      <c r="E12" s="9">
        <v>-344.72458355727957</v>
      </c>
      <c r="G12" s="16" t="s">
        <v>213</v>
      </c>
      <c r="H12" s="9">
        <v>-2370.7371607765072</v>
      </c>
      <c r="J12" s="16" t="s">
        <v>220</v>
      </c>
      <c r="K12" s="9">
        <v>2643.3459678970748</v>
      </c>
    </row>
    <row r="13" spans="1:23">
      <c r="A13" s="16" t="s">
        <v>203</v>
      </c>
      <c r="B13" s="9">
        <v>164096.22509726687</v>
      </c>
      <c r="D13" s="16" t="s">
        <v>203</v>
      </c>
      <c r="E13" s="9">
        <v>-1789.2783512368196</v>
      </c>
      <c r="G13" s="16" t="s">
        <v>203</v>
      </c>
      <c r="H13" s="9">
        <v>-1789.2783512368217</v>
      </c>
      <c r="J13" s="16" t="s">
        <v>203</v>
      </c>
      <c r="K13" s="9">
        <v>8664.9531209567758</v>
      </c>
    </row>
    <row r="14" spans="1:23">
      <c r="B14" s="20">
        <f>GETPIVOTDATA("Факт, тыс.руб.",$A$10)</f>
        <v>164096.22509726687</v>
      </c>
    </row>
  </sheetData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7FD-31C5-44D3-99C4-03246BB5C707}">
  <sheetPr codeName="Worksheet____4"/>
  <dimension ref="A1"/>
  <sheetViews>
    <sheetView showGridLines="0" showRowColHeaders="0" topLeftCell="I1" zoomScaleNormal="100" workbookViewId="0">
      <selection activeCell="E14" sqref="E14"/>
    </sheetView>
  </sheetViews>
  <sheetFormatPr defaultColWidth="8.875" defaultRowHeight="15.75"/>
  <cols>
    <col min="1" max="1" width="1.625" customWidth="1"/>
  </cols>
  <sheetData>
    <row r="1" ht="6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7F4D-3DC5-406F-96F5-BE40A0EBFF40}">
  <sheetPr codeName="Worksheet____5"/>
  <dimension ref="B2:L66"/>
  <sheetViews>
    <sheetView workbookViewId="0">
      <selection activeCell="K2" sqref="K2:L3"/>
    </sheetView>
  </sheetViews>
  <sheetFormatPr defaultColWidth="8.875" defaultRowHeight="15.75"/>
  <cols>
    <col min="2" max="2" width="26.625" bestFit="1" customWidth="1"/>
    <col min="3" max="3" width="13.5" bestFit="1" customWidth="1"/>
    <col min="5" max="5" width="16.75" bestFit="1" customWidth="1"/>
    <col min="6" max="6" width="13.5" bestFit="1" customWidth="1"/>
    <col min="8" max="8" width="27" bestFit="1" customWidth="1"/>
    <col min="9" max="9" width="13.375" bestFit="1" customWidth="1"/>
    <col min="10" max="10" width="8.625" customWidth="1"/>
    <col min="11" max="11" width="16.75" bestFit="1" customWidth="1"/>
    <col min="12" max="12" width="13.375" bestFit="1" customWidth="1"/>
    <col min="15" max="15" width="16.625" bestFit="1" customWidth="1"/>
    <col min="16" max="16" width="13.375" bestFit="1" customWidth="1"/>
  </cols>
  <sheetData>
    <row r="2" spans="2:12">
      <c r="B2" s="21" t="s">
        <v>278</v>
      </c>
      <c r="C2" s="21" t="s">
        <v>279</v>
      </c>
      <c r="E2" s="21" t="s">
        <v>278</v>
      </c>
      <c r="F2" s="21" t="s">
        <v>279</v>
      </c>
      <c r="H2" s="21" t="s">
        <v>278</v>
      </c>
      <c r="I2" s="21" t="s">
        <v>279</v>
      </c>
      <c r="K2" s="21" t="s">
        <v>278</v>
      </c>
      <c r="L2" s="21" t="s">
        <v>279</v>
      </c>
    </row>
    <row r="3" spans="2:12">
      <c r="B3" s="22">
        <f>GETPIVOTDATA("Факт, тыс.руб.",$B$27)</f>
        <v>164096.2250972669</v>
      </c>
      <c r="C3" s="22">
        <f>B3-GETPIVOTDATA("Факт, тыс.руб.",$B$6)</f>
        <v>13853.067054484563</v>
      </c>
      <c r="E3" s="22">
        <f>GETPIVOTDATA("Факт, тыс.руб.",$B$27)</f>
        <v>164096.2250972669</v>
      </c>
      <c r="F3" s="22">
        <f>E3-GETPIVOTDATA("Факт, тыс.руб.",$E$6)</f>
        <v>13208.051755950757</v>
      </c>
      <c r="H3" s="22">
        <f>GETPIVOTDATA("Откл, тыс.руб.",$H$27)</f>
        <v>-1789.2783512368219</v>
      </c>
      <c r="I3" s="22">
        <f>H3-GETPIVOTDATA("Откл, тыс.руб.",$H$6)</f>
        <v>-56.533793432435687</v>
      </c>
      <c r="J3" s="23"/>
      <c r="K3" s="22">
        <f>GETPIVOTDATA("Откл, тыс.руб.",$H$27)</f>
        <v>-1789.2783512368219</v>
      </c>
      <c r="L3" s="22">
        <f>K3-GETPIVOTDATA("Откл, тыс.руб.",$K$6)</f>
        <v>-351.44153777379961</v>
      </c>
    </row>
    <row r="4" spans="2:12">
      <c r="B4" s="9"/>
      <c r="C4" s="9"/>
      <c r="F4" s="9"/>
      <c r="I4" s="9"/>
    </row>
    <row r="5" spans="2:12">
      <c r="B5" t="s">
        <v>280</v>
      </c>
    </row>
    <row r="6" spans="2:12">
      <c r="B6" s="10" t="s">
        <v>261</v>
      </c>
      <c r="C6" t="s">
        <v>259</v>
      </c>
      <c r="E6" s="10" t="s">
        <v>261</v>
      </c>
      <c r="F6" t="s">
        <v>259</v>
      </c>
      <c r="H6" s="10" t="s">
        <v>261</v>
      </c>
      <c r="I6" t="s">
        <v>260</v>
      </c>
      <c r="K6" s="10" t="s">
        <v>261</v>
      </c>
      <c r="L6" t="s">
        <v>260</v>
      </c>
    </row>
    <row r="7" spans="2:12">
      <c r="B7" s="16" t="s">
        <v>301</v>
      </c>
      <c r="C7" s="9">
        <v>2676.2234046889243</v>
      </c>
      <c r="E7" s="16">
        <v>16</v>
      </c>
      <c r="F7" s="9">
        <v>4098.1470332308918</v>
      </c>
      <c r="H7" s="16" t="s">
        <v>303</v>
      </c>
      <c r="I7" s="9">
        <v>1717.9598406855685</v>
      </c>
      <c r="K7" s="16">
        <v>110</v>
      </c>
      <c r="L7" s="9">
        <v>2741.5838255118642</v>
      </c>
    </row>
    <row r="8" spans="2:12">
      <c r="B8" s="16" t="s">
        <v>298</v>
      </c>
      <c r="C8" s="9">
        <v>3700.4982313324326</v>
      </c>
      <c r="E8" s="16">
        <v>71</v>
      </c>
      <c r="F8" s="9">
        <v>6981.3640699672842</v>
      </c>
      <c r="H8" s="16" t="s">
        <v>297</v>
      </c>
      <c r="I8" s="9">
        <v>412.71329000000014</v>
      </c>
      <c r="K8" s="16">
        <v>23</v>
      </c>
      <c r="L8" s="9">
        <v>364.52486391739035</v>
      </c>
    </row>
    <row r="9" spans="2:12">
      <c r="B9" s="16" t="s">
        <v>297</v>
      </c>
      <c r="C9" s="9">
        <v>3801.6036299999996</v>
      </c>
      <c r="E9" s="16">
        <v>56</v>
      </c>
      <c r="F9" s="9">
        <v>10078.044894158547</v>
      </c>
      <c r="H9" s="16" t="s">
        <v>294</v>
      </c>
      <c r="I9" s="9">
        <v>362.34087220590555</v>
      </c>
      <c r="K9" s="16">
        <v>70</v>
      </c>
      <c r="L9" s="9">
        <v>191.74979509670837</v>
      </c>
    </row>
    <row r="10" spans="2:12">
      <c r="B10" s="16" t="s">
        <v>218</v>
      </c>
      <c r="C10" s="9">
        <v>5596.3613712075776</v>
      </c>
      <c r="E10" s="16">
        <v>501</v>
      </c>
      <c r="F10" s="9">
        <v>20483.622561052092</v>
      </c>
      <c r="H10" s="16" t="s">
        <v>300</v>
      </c>
      <c r="I10" s="9">
        <v>224.28660680745546</v>
      </c>
      <c r="K10" s="16">
        <v>2</v>
      </c>
      <c r="L10" s="9">
        <v>160.98986356757749</v>
      </c>
    </row>
    <row r="11" spans="2:12">
      <c r="B11" s="16" t="s">
        <v>302</v>
      </c>
      <c r="C11" s="9">
        <v>10211.669535999999</v>
      </c>
      <c r="E11" s="16">
        <v>23</v>
      </c>
      <c r="F11" s="9">
        <v>29471.366450226535</v>
      </c>
      <c r="H11" s="16" t="s">
        <v>217</v>
      </c>
      <c r="I11" s="9">
        <v>212.61100393258747</v>
      </c>
      <c r="K11" s="16">
        <v>21</v>
      </c>
      <c r="L11" s="9">
        <v>-116.08990492639842</v>
      </c>
    </row>
    <row r="12" spans="2:12">
      <c r="B12" s="16" t="s">
        <v>303</v>
      </c>
      <c r="C12" s="9">
        <v>40608.551869553368</v>
      </c>
      <c r="E12" s="16">
        <v>110</v>
      </c>
      <c r="F12" s="9">
        <v>79775.62833268079</v>
      </c>
      <c r="H12" s="16" t="s">
        <v>292</v>
      </c>
      <c r="I12" s="9">
        <v>-123.5877540513261</v>
      </c>
      <c r="K12" s="16">
        <v>502</v>
      </c>
      <c r="L12" s="9">
        <v>-198.24934931869095</v>
      </c>
    </row>
    <row r="13" spans="2:12">
      <c r="B13" s="16" t="s">
        <v>299</v>
      </c>
      <c r="C13" s="9">
        <v>83648.250000000015</v>
      </c>
      <c r="E13" s="16" t="s">
        <v>203</v>
      </c>
      <c r="F13" s="9">
        <v>150888.17334131614</v>
      </c>
      <c r="H13" s="16" t="s">
        <v>304</v>
      </c>
      <c r="I13" s="9">
        <v>-127.33795998676764</v>
      </c>
      <c r="K13" s="16">
        <v>71</v>
      </c>
      <c r="L13" s="9">
        <v>-260.02074910028028</v>
      </c>
    </row>
    <row r="14" spans="2:12">
      <c r="B14" s="16" t="s">
        <v>203</v>
      </c>
      <c r="C14" s="9">
        <v>150243.15804278234</v>
      </c>
      <c r="H14" s="16" t="s">
        <v>218</v>
      </c>
      <c r="I14" s="9">
        <v>-302.91839334691099</v>
      </c>
      <c r="K14" s="16">
        <v>84</v>
      </c>
      <c r="L14" s="9">
        <v>-275.34164663656537</v>
      </c>
    </row>
    <row r="15" spans="2:12">
      <c r="H15" s="16" t="s">
        <v>301</v>
      </c>
      <c r="I15" s="9">
        <v>-367.79108781322321</v>
      </c>
      <c r="K15" s="16">
        <v>62</v>
      </c>
      <c r="L15" s="9">
        <v>-312.02544217100024</v>
      </c>
    </row>
    <row r="16" spans="2:12">
      <c r="H16" s="16" t="s">
        <v>302</v>
      </c>
      <c r="I16" s="9">
        <v>-703.85269040000003</v>
      </c>
      <c r="K16" s="16">
        <v>56</v>
      </c>
      <c r="L16" s="9">
        <v>-975.26285218361875</v>
      </c>
    </row>
    <row r="17" spans="2:12">
      <c r="H17" s="16" t="s">
        <v>291</v>
      </c>
      <c r="I17" s="9">
        <v>-1003.4000308376744</v>
      </c>
      <c r="K17" s="16">
        <v>16</v>
      </c>
      <c r="L17" s="9">
        <v>-1149.2269531870552</v>
      </c>
    </row>
    <row r="18" spans="2:12">
      <c r="H18" s="16" t="s">
        <v>299</v>
      </c>
      <c r="I18" s="9">
        <v>-2033.7682550000004</v>
      </c>
      <c r="K18" s="16">
        <v>501</v>
      </c>
      <c r="L18" s="9">
        <v>-1610.4682640329536</v>
      </c>
    </row>
    <row r="19" spans="2:12">
      <c r="H19" s="16" t="s">
        <v>203</v>
      </c>
      <c r="I19" s="9">
        <v>-1732.7445578043862</v>
      </c>
      <c r="K19" s="16" t="s">
        <v>203</v>
      </c>
      <c r="L19" s="9">
        <v>-1437.8368134630223</v>
      </c>
    </row>
    <row r="26" spans="2:12">
      <c r="B26" t="s">
        <v>281</v>
      </c>
      <c r="C26" s="9"/>
    </row>
    <row r="27" spans="2:12">
      <c r="B27" s="10" t="s">
        <v>261</v>
      </c>
      <c r="C27" t="s">
        <v>259</v>
      </c>
      <c r="E27" s="10" t="s">
        <v>261</v>
      </c>
      <c r="F27" t="s">
        <v>259</v>
      </c>
      <c r="H27" s="10" t="s">
        <v>261</v>
      </c>
      <c r="I27" t="s">
        <v>260</v>
      </c>
      <c r="K27" s="10" t="s">
        <v>261</v>
      </c>
      <c r="L27" t="s">
        <v>260</v>
      </c>
    </row>
    <row r="28" spans="2:12">
      <c r="B28" s="16" t="s">
        <v>236</v>
      </c>
      <c r="C28" s="9">
        <v>18.900775472039999</v>
      </c>
      <c r="E28" s="16">
        <v>75</v>
      </c>
      <c r="F28" s="9">
        <v>0</v>
      </c>
      <c r="H28" s="16" t="s">
        <v>303</v>
      </c>
      <c r="I28" s="9">
        <v>1717.9598406855685</v>
      </c>
      <c r="K28" s="16">
        <v>110</v>
      </c>
      <c r="L28" s="9">
        <v>2741.5838255118642</v>
      </c>
    </row>
    <row r="29" spans="2:12">
      <c r="B29" s="16" t="s">
        <v>305</v>
      </c>
      <c r="C29" s="9">
        <v>111.99899631008741</v>
      </c>
      <c r="E29" s="16">
        <v>291</v>
      </c>
      <c r="F29" s="9">
        <v>0.42299999999999999</v>
      </c>
      <c r="H29" s="16" t="s">
        <v>297</v>
      </c>
      <c r="I29" s="9">
        <v>412.71329000000014</v>
      </c>
      <c r="K29" s="16">
        <v>23</v>
      </c>
      <c r="L29" s="9">
        <v>364.52486391739035</v>
      </c>
    </row>
    <row r="30" spans="2:12">
      <c r="B30" s="16" t="s">
        <v>296</v>
      </c>
      <c r="C30" s="9">
        <v>700.21440000000018</v>
      </c>
      <c r="E30" s="16">
        <v>105</v>
      </c>
      <c r="F30" s="9">
        <v>8.8898225465638898</v>
      </c>
      <c r="H30" s="16" t="s">
        <v>294</v>
      </c>
      <c r="I30" s="9">
        <v>362.34087220590555</v>
      </c>
      <c r="K30" s="16">
        <v>70</v>
      </c>
      <c r="L30" s="9">
        <v>191.74979509670837</v>
      </c>
    </row>
    <row r="31" spans="2:12">
      <c r="B31" s="16" t="s">
        <v>217</v>
      </c>
      <c r="C31" s="9">
        <v>765.64254039199977</v>
      </c>
      <c r="E31" s="16">
        <v>81</v>
      </c>
      <c r="F31" s="9">
        <v>15.30306996066086</v>
      </c>
      <c r="H31" s="16" t="s">
        <v>300</v>
      </c>
      <c r="I31" s="9">
        <v>224.28660680745546</v>
      </c>
      <c r="K31" s="16">
        <v>2</v>
      </c>
      <c r="L31" s="9">
        <v>160.98986356757749</v>
      </c>
    </row>
    <row r="32" spans="2:12">
      <c r="B32" s="16" t="s">
        <v>295</v>
      </c>
      <c r="C32" s="9">
        <v>787.62922075839504</v>
      </c>
      <c r="E32" s="16">
        <v>112</v>
      </c>
      <c r="F32" s="9">
        <v>15.994299999999999</v>
      </c>
      <c r="H32" s="16" t="s">
        <v>217</v>
      </c>
      <c r="I32" s="9">
        <v>212.61100393258747</v>
      </c>
      <c r="K32" s="16">
        <v>45</v>
      </c>
      <c r="L32" s="9">
        <v>38.817531869072603</v>
      </c>
    </row>
    <row r="33" spans="2:12">
      <c r="B33" s="16" t="s">
        <v>300</v>
      </c>
      <c r="C33" s="9">
        <v>1513.9734665259261</v>
      </c>
      <c r="E33" s="16">
        <v>27</v>
      </c>
      <c r="F33" s="9">
        <v>23.0709939143767</v>
      </c>
      <c r="H33" s="16" t="s">
        <v>296</v>
      </c>
      <c r="I33" s="9">
        <v>41.864280000000001</v>
      </c>
      <c r="K33" s="16">
        <v>797</v>
      </c>
      <c r="L33" s="9">
        <v>12.7135</v>
      </c>
    </row>
    <row r="34" spans="2:12">
      <c r="B34" s="16" t="s">
        <v>293</v>
      </c>
      <c r="C34" s="9">
        <v>1536.6325406399999</v>
      </c>
      <c r="E34" s="16">
        <v>300</v>
      </c>
      <c r="F34" s="9">
        <v>27.582600457015268</v>
      </c>
      <c r="H34" s="16" t="s">
        <v>305</v>
      </c>
      <c r="I34" s="9">
        <v>0</v>
      </c>
      <c r="K34" s="16">
        <v>291</v>
      </c>
      <c r="L34" s="9">
        <v>0.42299999999999999</v>
      </c>
    </row>
    <row r="35" spans="2:12">
      <c r="B35" s="16" t="s">
        <v>304</v>
      </c>
      <c r="C35" s="9">
        <v>1632.9518931208479</v>
      </c>
      <c r="E35" s="16">
        <v>44</v>
      </c>
      <c r="F35" s="9">
        <v>27.885039797530698</v>
      </c>
      <c r="H35" s="16" t="s">
        <v>236</v>
      </c>
      <c r="I35" s="9">
        <v>0</v>
      </c>
      <c r="K35" s="16">
        <v>24</v>
      </c>
      <c r="L35" s="9">
        <v>0</v>
      </c>
    </row>
    <row r="36" spans="2:12">
      <c r="B36" s="16" t="s">
        <v>291</v>
      </c>
      <c r="C36" s="9">
        <v>1934.6173516533452</v>
      </c>
      <c r="E36" s="16">
        <v>127</v>
      </c>
      <c r="F36" s="9">
        <v>36.541899999999998</v>
      </c>
      <c r="H36" s="16" t="s">
        <v>293</v>
      </c>
      <c r="I36" s="9">
        <v>0</v>
      </c>
      <c r="K36" s="16">
        <v>459</v>
      </c>
      <c r="L36" s="9">
        <v>0</v>
      </c>
    </row>
    <row r="37" spans="2:12">
      <c r="B37" s="16" t="s">
        <v>294</v>
      </c>
      <c r="C37" s="9">
        <v>2280.7385550191148</v>
      </c>
      <c r="E37" s="16">
        <v>32</v>
      </c>
      <c r="F37" s="9">
        <v>39.82217966495822</v>
      </c>
      <c r="H37" s="16" t="s">
        <v>295</v>
      </c>
      <c r="I37" s="9">
        <v>-20.525439103394469</v>
      </c>
      <c r="K37" s="16">
        <v>43</v>
      </c>
      <c r="L37" s="9">
        <v>-6.37617533445001E-4</v>
      </c>
    </row>
    <row r="38" spans="2:12">
      <c r="B38" s="16" t="s">
        <v>292</v>
      </c>
      <c r="C38" s="9">
        <v>2569.767314592822</v>
      </c>
      <c r="E38" s="16">
        <v>24</v>
      </c>
      <c r="F38" s="9">
        <v>49.732547622820462</v>
      </c>
      <c r="H38" s="16" t="s">
        <v>298</v>
      </c>
      <c r="I38" s="9">
        <v>-77.872634329041631</v>
      </c>
      <c r="K38" s="16">
        <v>22</v>
      </c>
      <c r="L38" s="9">
        <v>-0.1111039866612</v>
      </c>
    </row>
    <row r="39" spans="2:12">
      <c r="B39" s="16" t="s">
        <v>301</v>
      </c>
      <c r="C39" s="9">
        <v>2676.2234046889243</v>
      </c>
      <c r="E39" s="16">
        <v>459</v>
      </c>
      <c r="F39" s="9">
        <v>53.156999999999996</v>
      </c>
      <c r="H39" s="16" t="s">
        <v>292</v>
      </c>
      <c r="I39" s="9">
        <v>-123.5877540513261</v>
      </c>
      <c r="K39" s="16">
        <v>75</v>
      </c>
      <c r="L39" s="9">
        <v>-0.1481386488816</v>
      </c>
    </row>
    <row r="40" spans="2:12">
      <c r="B40" s="16" t="s">
        <v>298</v>
      </c>
      <c r="C40" s="9">
        <v>3700.4982313324326</v>
      </c>
      <c r="E40" s="16">
        <v>26</v>
      </c>
      <c r="F40" s="9">
        <v>57.509762655551</v>
      </c>
      <c r="H40" s="16" t="s">
        <v>304</v>
      </c>
      <c r="I40" s="9">
        <v>-127.33795998676764</v>
      </c>
      <c r="K40" s="16">
        <v>26</v>
      </c>
      <c r="L40" s="9">
        <v>-1.3074973111020001</v>
      </c>
    </row>
    <row r="41" spans="2:12">
      <c r="B41" s="16" t="s">
        <v>297</v>
      </c>
      <c r="C41" s="9">
        <v>3801.6036299999996</v>
      </c>
      <c r="E41" s="16">
        <v>43</v>
      </c>
      <c r="F41" s="9">
        <v>68.952878313637882</v>
      </c>
      <c r="H41" s="16" t="s">
        <v>218</v>
      </c>
      <c r="I41" s="9">
        <v>-302.91839334691099</v>
      </c>
      <c r="K41" s="16">
        <v>105</v>
      </c>
      <c r="L41" s="9">
        <v>-1.5745</v>
      </c>
    </row>
    <row r="42" spans="2:12">
      <c r="B42" s="16" t="s">
        <v>218</v>
      </c>
      <c r="C42" s="9">
        <v>5596.3613712075776</v>
      </c>
      <c r="E42" s="16">
        <v>797</v>
      </c>
      <c r="F42" s="9">
        <v>99.811003946748613</v>
      </c>
      <c r="H42" s="16" t="s">
        <v>301</v>
      </c>
      <c r="I42" s="9">
        <v>-367.79108781322321</v>
      </c>
      <c r="K42" s="16">
        <v>112</v>
      </c>
      <c r="L42" s="9">
        <v>-1.645</v>
      </c>
    </row>
    <row r="43" spans="2:12">
      <c r="B43" s="16" t="s">
        <v>302</v>
      </c>
      <c r="C43" s="9">
        <v>10211.669535999999</v>
      </c>
      <c r="E43" s="16">
        <v>35</v>
      </c>
      <c r="F43" s="9">
        <v>104.59211867431173</v>
      </c>
      <c r="H43" s="16" t="s">
        <v>302</v>
      </c>
      <c r="I43" s="9">
        <v>-703.85269040000003</v>
      </c>
      <c r="K43" s="16">
        <v>27</v>
      </c>
      <c r="L43" s="9">
        <v>-1.6469660888884301</v>
      </c>
    </row>
    <row r="44" spans="2:12">
      <c r="B44" s="16" t="s">
        <v>303</v>
      </c>
      <c r="C44" s="9">
        <v>40608.551869553368</v>
      </c>
      <c r="E44" s="16">
        <v>46</v>
      </c>
      <c r="F44" s="9">
        <v>108.6089130725363</v>
      </c>
      <c r="H44" s="16" t="s">
        <v>291</v>
      </c>
      <c r="I44" s="9">
        <v>-1003.4000308376744</v>
      </c>
      <c r="K44" s="16">
        <v>32</v>
      </c>
      <c r="L44" s="9">
        <v>-2.2096376175334451</v>
      </c>
    </row>
    <row r="45" spans="2:12">
      <c r="B45" s="16" t="s">
        <v>299</v>
      </c>
      <c r="C45" s="9">
        <v>83648.250000000015</v>
      </c>
      <c r="E45" s="16">
        <v>502</v>
      </c>
      <c r="F45" s="9">
        <v>120.15220014049081</v>
      </c>
      <c r="H45" s="16" t="s">
        <v>299</v>
      </c>
      <c r="I45" s="9">
        <v>-2033.7682550000004</v>
      </c>
      <c r="K45" s="16">
        <v>300</v>
      </c>
      <c r="L45" s="9">
        <v>-5.1230000000000002</v>
      </c>
    </row>
    <row r="46" spans="2:12">
      <c r="B46" s="16" t="s">
        <v>203</v>
      </c>
      <c r="C46" s="9">
        <v>164096.2250972669</v>
      </c>
      <c r="E46" s="16">
        <v>29</v>
      </c>
      <c r="F46" s="9">
        <v>140.76570000000001</v>
      </c>
      <c r="H46" s="16" t="s">
        <v>203</v>
      </c>
      <c r="I46" s="9">
        <v>-1789.2783512368219</v>
      </c>
      <c r="K46" s="16">
        <v>127</v>
      </c>
      <c r="L46" s="9">
        <v>-6.3215000000000003</v>
      </c>
    </row>
    <row r="47" spans="2:12">
      <c r="E47" s="16">
        <v>115</v>
      </c>
      <c r="F47" s="9">
        <v>152.01768166268613</v>
      </c>
      <c r="K47" s="16">
        <v>17</v>
      </c>
      <c r="L47" s="9">
        <v>-8.6922028436512573</v>
      </c>
    </row>
    <row r="48" spans="2:12">
      <c r="E48" s="16">
        <v>45</v>
      </c>
      <c r="F48" s="9">
        <v>200.53953907857468</v>
      </c>
      <c r="K48" s="16">
        <v>35</v>
      </c>
      <c r="L48" s="9">
        <v>-9.4939999999999998</v>
      </c>
    </row>
    <row r="49" spans="5:12">
      <c r="E49" s="16">
        <v>19</v>
      </c>
      <c r="F49" s="9">
        <v>221.67511646046489</v>
      </c>
      <c r="K49" s="16">
        <v>44</v>
      </c>
      <c r="L49" s="9">
        <v>-10.0929506088652</v>
      </c>
    </row>
    <row r="50" spans="5:12">
      <c r="E50" s="16">
        <v>22</v>
      </c>
      <c r="F50" s="9">
        <v>227.1104327992463</v>
      </c>
      <c r="K50" s="16">
        <v>61</v>
      </c>
      <c r="L50" s="9">
        <v>-18.73588945829545</v>
      </c>
    </row>
    <row r="51" spans="5:12">
      <c r="E51" s="16">
        <v>21</v>
      </c>
      <c r="F51" s="9">
        <v>323.13966060531629</v>
      </c>
      <c r="K51" s="16">
        <v>29</v>
      </c>
      <c r="L51" s="9">
        <v>-25.121500000000001</v>
      </c>
    </row>
    <row r="52" spans="5:12">
      <c r="E52" s="16">
        <v>34</v>
      </c>
      <c r="F52" s="9">
        <v>454.40099672008967</v>
      </c>
      <c r="K52" s="16">
        <v>114</v>
      </c>
      <c r="L52" s="9">
        <v>-46.862561139898652</v>
      </c>
    </row>
    <row r="53" spans="5:12">
      <c r="E53" s="16">
        <v>84</v>
      </c>
      <c r="F53" s="9">
        <v>754.70385907770333</v>
      </c>
      <c r="K53" s="16">
        <v>19</v>
      </c>
      <c r="L53" s="9">
        <v>-48.516205701073517</v>
      </c>
    </row>
    <row r="54" spans="5:12">
      <c r="E54" s="16">
        <v>114</v>
      </c>
      <c r="F54" s="9">
        <v>824.47280233968343</v>
      </c>
      <c r="K54" s="16">
        <v>81</v>
      </c>
      <c r="L54" s="9">
        <v>-49.535041274965515</v>
      </c>
    </row>
    <row r="55" spans="5:12">
      <c r="E55" s="16">
        <v>17</v>
      </c>
      <c r="F55" s="9">
        <v>1197.0410876956666</v>
      </c>
      <c r="K55" s="16">
        <v>46</v>
      </c>
      <c r="L55" s="9">
        <v>-54.096106119053452</v>
      </c>
    </row>
    <row r="56" spans="5:12">
      <c r="E56" s="16">
        <v>2</v>
      </c>
      <c r="F56" s="9">
        <v>1266.3502661323437</v>
      </c>
      <c r="K56" s="16">
        <v>34</v>
      </c>
      <c r="L56" s="9">
        <v>-55.4742822639125</v>
      </c>
    </row>
    <row r="57" spans="5:12">
      <c r="E57" s="16">
        <v>70</v>
      </c>
      <c r="F57" s="9">
        <v>1538.7168126444394</v>
      </c>
      <c r="K57" s="16">
        <v>115</v>
      </c>
      <c r="L57" s="9">
        <v>-56.686848962556979</v>
      </c>
    </row>
    <row r="58" spans="5:12">
      <c r="E58" s="16">
        <v>61</v>
      </c>
      <c r="F58" s="9">
        <v>2023.624630146089</v>
      </c>
      <c r="K58" s="16">
        <v>21</v>
      </c>
      <c r="L58" s="9">
        <v>-116.08990492639842</v>
      </c>
    </row>
    <row r="59" spans="5:12">
      <c r="E59" s="16">
        <v>62</v>
      </c>
      <c r="F59" s="9">
        <v>3025.4638398212173</v>
      </c>
      <c r="K59" s="16">
        <v>502</v>
      </c>
      <c r="L59" s="9">
        <v>-198.24934931869095</v>
      </c>
    </row>
    <row r="60" spans="5:12">
      <c r="E60" s="16">
        <v>16</v>
      </c>
      <c r="F60" s="9">
        <v>4098.1470332308918</v>
      </c>
      <c r="K60" s="16">
        <v>71</v>
      </c>
      <c r="L60" s="9">
        <v>-260.02074910028028</v>
      </c>
    </row>
    <row r="61" spans="5:12">
      <c r="E61" s="16">
        <v>71</v>
      </c>
      <c r="F61" s="9">
        <v>6981.3640699672842</v>
      </c>
      <c r="K61" s="16">
        <v>84</v>
      </c>
      <c r="L61" s="9">
        <v>-275.34164663656537</v>
      </c>
    </row>
    <row r="62" spans="5:12">
      <c r="E62" s="16">
        <v>56</v>
      </c>
      <c r="F62" s="9">
        <v>10078.044894158547</v>
      </c>
      <c r="K62" s="16">
        <v>62</v>
      </c>
      <c r="L62" s="9">
        <v>-312.02544217100024</v>
      </c>
    </row>
    <row r="63" spans="5:12">
      <c r="E63" s="16">
        <v>501</v>
      </c>
      <c r="F63" s="9">
        <v>20483.622561052092</v>
      </c>
      <c r="K63" s="16">
        <v>56</v>
      </c>
      <c r="L63" s="9">
        <v>-975.26285218361875</v>
      </c>
    </row>
    <row r="64" spans="5:12">
      <c r="E64" s="16">
        <v>23</v>
      </c>
      <c r="F64" s="9">
        <v>29471.366450226535</v>
      </c>
      <c r="K64" s="16">
        <v>16</v>
      </c>
      <c r="L64" s="9">
        <v>-1149.2269531870552</v>
      </c>
    </row>
    <row r="65" spans="5:12">
      <c r="E65" s="16">
        <v>110</v>
      </c>
      <c r="F65" s="9">
        <v>79775.62833268079</v>
      </c>
      <c r="K65" s="16">
        <v>501</v>
      </c>
      <c r="L65" s="9">
        <v>-1610.4682640329536</v>
      </c>
    </row>
    <row r="66" spans="5:12">
      <c r="E66" s="16" t="s">
        <v>203</v>
      </c>
      <c r="F66" s="9">
        <v>164096.22509726693</v>
      </c>
      <c r="K66" s="16" t="s">
        <v>203</v>
      </c>
      <c r="L66" s="9">
        <v>-1789.2783512368228</v>
      </c>
    </row>
  </sheetData>
  <pageMargins left="0.7" right="0.7" top="0.75" bottom="0.75" header="0.3" footer="0.3"/>
  <pageSetup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60CE-65EF-4A46-AEDD-038012FE43AD}">
  <sheetPr codeName="Worksheet____6"/>
  <dimension ref="A1"/>
  <sheetViews>
    <sheetView workbookViewId="0">
      <selection activeCell="E14" sqref="E14"/>
    </sheetView>
  </sheetViews>
  <sheetFormatPr defaultColWidth="8.875"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BA9A-EA4F-4BD7-9683-369702C6121C}">
  <dimension ref="B2:F66"/>
  <sheetViews>
    <sheetView workbookViewId="0">
      <selection activeCell="I13" sqref="I13"/>
    </sheetView>
  </sheetViews>
  <sheetFormatPr defaultColWidth="8.875" defaultRowHeight="15.75"/>
  <cols>
    <col min="2" max="2" width="22.125" bestFit="1" customWidth="1"/>
    <col min="3" max="3" width="18.375" bestFit="1" customWidth="1"/>
    <col min="5" max="5" width="16.75" bestFit="1" customWidth="1"/>
    <col min="6" max="6" width="18.375" bestFit="1" customWidth="1"/>
    <col min="9" max="9" width="16.625" bestFit="1" customWidth="1"/>
    <col min="10" max="10" width="18.375" bestFit="1" customWidth="1"/>
  </cols>
  <sheetData>
    <row r="2" spans="2:6">
      <c r="B2" s="21" t="s">
        <v>278</v>
      </c>
      <c r="C2" s="21" t="s">
        <v>279</v>
      </c>
      <c r="E2" s="21" t="s">
        <v>278</v>
      </c>
      <c r="F2" s="21" t="s">
        <v>279</v>
      </c>
    </row>
    <row r="3" spans="2:6">
      <c r="B3" s="22">
        <f>GETPIVOTDATA("РазнВсего, тыс.руб.",$B$28)</f>
        <v>-396</v>
      </c>
      <c r="C3" s="22">
        <f>B3-GETPIVOTDATA("РазнВсего, тыс.руб.",$B$5)</f>
        <v>88</v>
      </c>
      <c r="E3" s="22">
        <f>GETPIVOTDATA("РазнВсего, тыс.руб.",$E$28)</f>
        <v>-396</v>
      </c>
      <c r="F3" s="22">
        <f>E3-GETPIVOTDATA("РазнВсего, тыс.руб.",$E$5)</f>
        <v>47</v>
      </c>
    </row>
    <row r="5" spans="2:6">
      <c r="B5" s="10" t="s">
        <v>261</v>
      </c>
      <c r="C5" t="s">
        <v>282</v>
      </c>
      <c r="E5" s="10" t="s">
        <v>261</v>
      </c>
      <c r="F5" t="s">
        <v>282</v>
      </c>
    </row>
    <row r="6" spans="2:6">
      <c r="B6" s="16" t="s">
        <v>28</v>
      </c>
      <c r="C6" s="14">
        <v>1117</v>
      </c>
      <c r="E6" s="16">
        <v>110</v>
      </c>
      <c r="F6" s="14">
        <v>617</v>
      </c>
    </row>
    <row r="7" spans="2:6">
      <c r="B7" s="16" t="s">
        <v>202</v>
      </c>
      <c r="C7" s="14">
        <v>494</v>
      </c>
      <c r="E7" s="16">
        <v>23</v>
      </c>
      <c r="F7" s="14">
        <v>289</v>
      </c>
    </row>
    <row r="8" spans="2:6">
      <c r="B8" s="16" t="s">
        <v>189</v>
      </c>
      <c r="C8" s="14">
        <v>449</v>
      </c>
      <c r="E8" s="16">
        <v>56</v>
      </c>
      <c r="F8" s="14">
        <v>107</v>
      </c>
    </row>
    <row r="9" spans="2:6">
      <c r="B9" s="16" t="s">
        <v>194</v>
      </c>
      <c r="C9" s="14">
        <v>338</v>
      </c>
      <c r="E9" s="16">
        <v>502</v>
      </c>
      <c r="F9" s="14">
        <v>-119</v>
      </c>
    </row>
    <row r="10" spans="2:6">
      <c r="B10" s="16" t="s">
        <v>190</v>
      </c>
      <c r="C10" s="14">
        <v>221</v>
      </c>
      <c r="E10" s="16">
        <v>2</v>
      </c>
      <c r="F10" s="14">
        <v>-231</v>
      </c>
    </row>
    <row r="11" spans="2:6">
      <c r="B11" s="16" t="s">
        <v>116</v>
      </c>
      <c r="C11" s="14">
        <v>-106</v>
      </c>
      <c r="E11" s="16">
        <v>16</v>
      </c>
      <c r="F11" s="14">
        <v>-1106</v>
      </c>
    </row>
    <row r="12" spans="2:6">
      <c r="B12" s="16" t="s">
        <v>200</v>
      </c>
      <c r="C12" s="14">
        <v>-233</v>
      </c>
      <c r="E12" s="16" t="s">
        <v>203</v>
      </c>
      <c r="F12" s="14">
        <v>-443</v>
      </c>
    </row>
    <row r="13" spans="2:6">
      <c r="B13" s="16" t="s">
        <v>0</v>
      </c>
      <c r="C13" s="14">
        <v>-639</v>
      </c>
    </row>
    <row r="14" spans="2:6">
      <c r="B14" s="16" t="s">
        <v>146</v>
      </c>
      <c r="C14" s="14">
        <v>-2125</v>
      </c>
    </row>
    <row r="15" spans="2:6">
      <c r="B15" s="16" t="s">
        <v>203</v>
      </c>
      <c r="C15" s="14">
        <v>-484</v>
      </c>
    </row>
    <row r="28" spans="2:6">
      <c r="B28" s="10" t="s">
        <v>261</v>
      </c>
      <c r="C28" t="s">
        <v>282</v>
      </c>
      <c r="E28" s="10" t="s">
        <v>261</v>
      </c>
      <c r="F28" t="s">
        <v>282</v>
      </c>
    </row>
    <row r="29" spans="2:6">
      <c r="B29" s="16" t="s">
        <v>0</v>
      </c>
      <c r="C29" s="14">
        <v>-639</v>
      </c>
      <c r="E29" s="16">
        <v>2</v>
      </c>
      <c r="F29" s="14">
        <v>-231</v>
      </c>
    </row>
    <row r="30" spans="2:6">
      <c r="B30" s="16" t="s">
        <v>70</v>
      </c>
      <c r="C30" s="14">
        <v>42</v>
      </c>
      <c r="E30" s="16">
        <v>16</v>
      </c>
      <c r="F30" s="14">
        <v>-1106</v>
      </c>
    </row>
    <row r="31" spans="2:6">
      <c r="B31" s="16" t="s">
        <v>37</v>
      </c>
      <c r="C31" s="14">
        <v>0</v>
      </c>
      <c r="E31" s="16">
        <v>17</v>
      </c>
      <c r="F31" s="14">
        <v>84</v>
      </c>
    </row>
    <row r="32" spans="2:6">
      <c r="B32" s="16" t="s">
        <v>116</v>
      </c>
      <c r="C32" s="14">
        <v>-106</v>
      </c>
      <c r="E32" s="16">
        <v>19</v>
      </c>
      <c r="F32" s="14">
        <v>-63</v>
      </c>
    </row>
    <row r="33" spans="2:6">
      <c r="B33" s="16" t="s">
        <v>200</v>
      </c>
      <c r="C33" s="14">
        <v>-233</v>
      </c>
      <c r="E33" s="16">
        <v>21</v>
      </c>
      <c r="F33" s="14">
        <v>-13</v>
      </c>
    </row>
    <row r="34" spans="2:6">
      <c r="B34" s="16" t="s">
        <v>93</v>
      </c>
      <c r="C34" s="14">
        <v>-28</v>
      </c>
      <c r="E34" s="16">
        <v>22</v>
      </c>
      <c r="F34" s="14">
        <v>0</v>
      </c>
    </row>
    <row r="35" spans="2:6">
      <c r="B35" s="16" t="s">
        <v>78</v>
      </c>
      <c r="C35" s="14">
        <v>49</v>
      </c>
      <c r="E35" s="16">
        <v>23</v>
      </c>
      <c r="F35" s="14">
        <v>289</v>
      </c>
    </row>
    <row r="36" spans="2:6">
      <c r="B36" s="16" t="s">
        <v>197</v>
      </c>
      <c r="C36" s="14">
        <v>-40</v>
      </c>
      <c r="E36" s="16">
        <v>24</v>
      </c>
      <c r="F36" s="14">
        <v>0</v>
      </c>
    </row>
    <row r="37" spans="2:6">
      <c r="B37" s="16" t="s">
        <v>189</v>
      </c>
      <c r="C37" s="14">
        <v>449</v>
      </c>
      <c r="E37" s="16">
        <v>26</v>
      </c>
      <c r="F37" s="14">
        <v>5</v>
      </c>
    </row>
    <row r="38" spans="2:6">
      <c r="B38" s="16" t="s">
        <v>199</v>
      </c>
      <c r="C38" s="14">
        <v>1</v>
      </c>
      <c r="E38" s="16">
        <v>27</v>
      </c>
      <c r="F38" s="14">
        <v>3</v>
      </c>
    </row>
    <row r="39" spans="2:6">
      <c r="B39" s="16" t="s">
        <v>192</v>
      </c>
      <c r="C39" s="14">
        <v>-21</v>
      </c>
      <c r="E39" s="16">
        <v>29</v>
      </c>
      <c r="F39" s="14">
        <v>13</v>
      </c>
    </row>
    <row r="40" spans="2:6">
      <c r="B40" s="16" t="s">
        <v>28</v>
      </c>
      <c r="C40" s="14">
        <v>1117</v>
      </c>
      <c r="E40" s="16">
        <v>32</v>
      </c>
      <c r="F40" s="14">
        <v>2</v>
      </c>
    </row>
    <row r="41" spans="2:6">
      <c r="B41" s="16" t="s">
        <v>202</v>
      </c>
      <c r="C41" s="14">
        <v>494</v>
      </c>
      <c r="E41" s="16">
        <v>34</v>
      </c>
      <c r="F41" s="14">
        <v>-14</v>
      </c>
    </row>
    <row r="42" spans="2:6">
      <c r="B42" s="16" t="s">
        <v>194</v>
      </c>
      <c r="C42" s="14">
        <v>338</v>
      </c>
      <c r="E42" s="16">
        <v>35</v>
      </c>
      <c r="F42" s="14">
        <v>-10</v>
      </c>
    </row>
    <row r="43" spans="2:6">
      <c r="B43" s="16" t="s">
        <v>198</v>
      </c>
      <c r="C43" s="14">
        <v>0</v>
      </c>
      <c r="E43" s="16">
        <v>43</v>
      </c>
      <c r="F43" s="14">
        <v>0</v>
      </c>
    </row>
    <row r="44" spans="2:6">
      <c r="B44" s="16" t="s">
        <v>38</v>
      </c>
      <c r="C44" s="14">
        <v>85</v>
      </c>
      <c r="E44" s="16">
        <v>44</v>
      </c>
      <c r="F44" s="14">
        <v>-6</v>
      </c>
    </row>
    <row r="45" spans="2:6">
      <c r="B45" s="16" t="s">
        <v>190</v>
      </c>
      <c r="C45" s="14">
        <v>221</v>
      </c>
      <c r="E45" s="16">
        <v>45</v>
      </c>
      <c r="F45" s="14">
        <v>53</v>
      </c>
    </row>
    <row r="46" spans="2:6">
      <c r="B46" s="16" t="s">
        <v>146</v>
      </c>
      <c r="C46" s="14">
        <v>-2125</v>
      </c>
      <c r="E46" s="16">
        <v>46</v>
      </c>
      <c r="F46" s="14">
        <v>-19</v>
      </c>
    </row>
    <row r="47" spans="2:6">
      <c r="B47" s="16" t="s">
        <v>203</v>
      </c>
      <c r="C47" s="14">
        <v>-396</v>
      </c>
      <c r="E47" s="16">
        <v>56</v>
      </c>
      <c r="F47" s="14">
        <v>107</v>
      </c>
    </row>
    <row r="48" spans="2:6">
      <c r="E48" s="16">
        <v>61</v>
      </c>
      <c r="F48" s="14">
        <v>-8</v>
      </c>
    </row>
    <row r="49" spans="5:6">
      <c r="E49" s="16">
        <v>62</v>
      </c>
      <c r="F49" s="14">
        <v>63</v>
      </c>
    </row>
    <row r="50" spans="5:6">
      <c r="E50" s="16">
        <v>70</v>
      </c>
      <c r="F50" s="14">
        <v>-13</v>
      </c>
    </row>
    <row r="51" spans="5:6">
      <c r="E51" s="16">
        <v>71</v>
      </c>
      <c r="F51" s="14">
        <v>-35</v>
      </c>
    </row>
    <row r="52" spans="5:6">
      <c r="E52" s="16">
        <v>81</v>
      </c>
      <c r="F52" s="14">
        <v>-11</v>
      </c>
    </row>
    <row r="53" spans="5:6">
      <c r="E53" s="16">
        <v>84</v>
      </c>
      <c r="F53" s="14">
        <v>20</v>
      </c>
    </row>
    <row r="54" spans="5:6">
      <c r="E54" s="16">
        <v>105</v>
      </c>
      <c r="F54" s="14">
        <v>0</v>
      </c>
    </row>
    <row r="55" spans="5:6">
      <c r="E55" s="16">
        <v>110</v>
      </c>
      <c r="F55" s="14">
        <v>617</v>
      </c>
    </row>
    <row r="56" spans="5:6">
      <c r="E56" s="16">
        <v>112</v>
      </c>
      <c r="F56" s="14">
        <v>-1</v>
      </c>
    </row>
    <row r="57" spans="5:6">
      <c r="E57" s="16">
        <v>114</v>
      </c>
      <c r="F57" s="14">
        <v>-15</v>
      </c>
    </row>
    <row r="58" spans="5:6">
      <c r="E58" s="16">
        <v>115</v>
      </c>
      <c r="F58" s="14">
        <v>-4</v>
      </c>
    </row>
    <row r="59" spans="5:6">
      <c r="E59" s="16">
        <v>127</v>
      </c>
      <c r="F59" s="14">
        <v>2</v>
      </c>
    </row>
    <row r="60" spans="5:6">
      <c r="E60" s="16">
        <v>291</v>
      </c>
      <c r="F60" s="14">
        <v>0</v>
      </c>
    </row>
    <row r="61" spans="5:6">
      <c r="E61" s="16">
        <v>300</v>
      </c>
      <c r="F61" s="14">
        <v>2</v>
      </c>
    </row>
    <row r="62" spans="5:6">
      <c r="E62" s="16">
        <v>459</v>
      </c>
      <c r="F62" s="14">
        <v>0</v>
      </c>
    </row>
    <row r="63" spans="5:6">
      <c r="E63" s="16">
        <v>501</v>
      </c>
      <c r="F63" s="14">
        <v>20</v>
      </c>
    </row>
    <row r="64" spans="5:6">
      <c r="E64" s="16">
        <v>502</v>
      </c>
      <c r="F64" s="14">
        <v>-119</v>
      </c>
    </row>
    <row r="65" spans="5:6">
      <c r="E65" s="16">
        <v>797</v>
      </c>
      <c r="F65" s="14">
        <v>-8</v>
      </c>
    </row>
    <row r="66" spans="5:6">
      <c r="E66" s="16" t="s">
        <v>203</v>
      </c>
      <c r="F66" s="14">
        <v>-396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3BB2-BE20-493C-9175-F44BC404AAFD}">
  <dimension ref="A1:K23"/>
  <sheetViews>
    <sheetView showGridLines="0" zoomScale="140" zoomScaleNormal="140" workbookViewId="0"/>
  </sheetViews>
  <sheetFormatPr defaultColWidth="0" defaultRowHeight="15.75" zeroHeight="1"/>
  <cols>
    <col min="1" max="1" width="8" customWidth="1"/>
    <col min="2" max="4" width="9" customWidth="1"/>
    <col min="5" max="5" width="10.625" customWidth="1"/>
    <col min="6" max="6" width="3" customWidth="1"/>
    <col min="7" max="9" width="9" customWidth="1"/>
    <col min="10" max="10" width="10.625" customWidth="1"/>
    <col min="11" max="11" width="10.125" customWidth="1"/>
    <col min="12" max="16384" width="9" hidden="1"/>
  </cols>
  <sheetData>
    <row r="1" spans="2:10" ht="33" customHeight="1"/>
    <row r="2" spans="2:10" ht="18.75">
      <c r="B2" s="29" t="s">
        <v>283</v>
      </c>
      <c r="C2" s="29"/>
      <c r="D2" s="29"/>
      <c r="E2" s="29"/>
      <c r="F2" s="29"/>
      <c r="G2" s="29"/>
      <c r="H2" s="29"/>
      <c r="I2" s="29"/>
      <c r="J2" s="29"/>
    </row>
    <row r="3" spans="2:10"/>
    <row r="4" spans="2:10"/>
    <row r="5" spans="2:10"/>
    <row r="6" spans="2:10"/>
    <row r="7" spans="2:10"/>
    <row r="8" spans="2:10" ht="15.95" customHeight="1"/>
    <row r="9" spans="2:10"/>
    <row r="10" spans="2:10"/>
    <row r="11" spans="2:10"/>
    <row r="12" spans="2:10"/>
    <row r="13" spans="2:10"/>
    <row r="14" spans="2:10"/>
    <row r="15" spans="2:10" ht="33.950000000000003" customHeight="1"/>
    <row r="23" ht="35.25" hidden="1" customHeight="1"/>
  </sheetData>
  <sheetProtection sheet="1" scenarios="1" selectLockedCells="1" selectUnlockedCells="1"/>
  <mergeCells count="1">
    <mergeCell ref="B2:J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X I k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3 X I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y J F M o i k e 4 D g A A A B E A A A A T A B w A R m 9 y b X V s Y X M v U 2 V j d G l v b j E u b S C i G A A o o B Q A A A A A A A A A A A A A A A A A A A A A A A A A A A A r T k 0 u y c z P U w i G 0 I b W A F B L A Q I t A B Q A A g A I A N 1 y J F P L M s S X p A A A A P U A A A A S A A A A A A A A A A A A A A A A A A A A A A B D b 2 5 m a W c v U G F j a 2 F n Z S 5 4 b W x Q S w E C L Q A U A A I A C A D d c i R T D 8 r p q 6 Q A A A D p A A A A E w A A A A A A A A A A A A A A A A D w A A A A W 0 N v b n R l b n R f V H l w Z X N d L n h t b F B L A Q I t A B Q A A g A I A N 1 y J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1 W A J X 6 B 3 S b V U K 5 M e c F Y 1 A A A A A A I A A A A A A B B m A A A A A Q A A I A A A A L n N F C W t d i L G q Q N b 6 Q n v t i p d A Z T C M i q k B y u G V v J f W 8 T j A A A A A A 6 A A A A A A g A A I A A A A J 1 Z Y n W t l H v m t b W W j Y B f c m q L 7 n e W k p W 9 / r m Z F p Z d j P 6 P U A A A A M O R 6 x w 1 d S Z n J R 3 H a e l m X K W 0 R X D q e f K / p z J G C 7 b P 3 D u u i Y L w e M Z Q F p x o 6 g l r n c z X n S n s v I N 5 F Y A m Q B Q V J z k C U i h U e Y 7 a N o + X Z z v d J e M m E J A I Q A A A A L a s c G L d z i L j E r 4 E 9 Y P h h 9 8 4 J y K d m M Q 9 2 f i O u y / M k Z C 5 Z d I Y x v w 4 3 7 C 2 d E K q U m F n a 7 2 3 a F o B y X i G w s i b 8 L f s Z D s = < / D a t a M a s h u p > 
</file>

<file path=customXml/itemProps1.xml><?xml version="1.0" encoding="utf-8"?>
<ds:datastoreItem xmlns:ds="http://schemas.openxmlformats.org/officeDocument/2006/customXml" ds:itemID="{68000BB7-40D7-41A1-A0C7-D613DD1A2C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dataUse</vt:lpstr>
      <vt:lpstr>dataLoss</vt:lpstr>
      <vt:lpstr>dataCompare</vt:lpstr>
      <vt:lpstr>pivotTotal</vt:lpstr>
      <vt:lpstr>diagramTotal</vt:lpstr>
      <vt:lpstr>pivotDetail</vt:lpstr>
      <vt:lpstr>diagramDetail</vt:lpstr>
      <vt:lpstr>pivotCompare</vt:lpstr>
      <vt:lpstr>Фильтры</vt:lpstr>
      <vt:lpstr>Табло</vt:lpstr>
      <vt:lpstr>Анализ ЦЗ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Власов Андрей</dc:creator>
  <cp:lastModifiedBy>andreyvlasov</cp:lastModifiedBy>
  <dcterms:created xsi:type="dcterms:W3CDTF">2021-08-31T17:54:55Z</dcterms:created>
  <dcterms:modified xsi:type="dcterms:W3CDTF">2021-09-08T11:17:51Z</dcterms:modified>
</cp:coreProperties>
</file>