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ny Vaio\OneDrive - Wageningen University &amp; Research\manuscripts\manuscript Marco last version\thermodynamic analyses\"/>
    </mc:Choice>
  </mc:AlternateContent>
  <bookViews>
    <workbookView xWindow="0" yWindow="0" windowWidth="11496" windowHeight="8304" activeTab="2"/>
  </bookViews>
  <sheets>
    <sheet name="eq. constants" sheetId="1" r:id="rId1"/>
    <sheet name="input balancing" sheetId="2" r:id="rId2"/>
    <sheet name="output balancing" sheetId="9" r:id="rId3"/>
    <sheet name="output balancing EMP" sheetId="4" r:id="rId4"/>
    <sheet name="output balancing ED" sheetId="5" r:id="rId5"/>
    <sheet name="output balancing NOGEMP" sheetId="6" r:id="rId6"/>
    <sheet name="output balancing NOGEMPsuc" sheetId="7" r:id="rId7"/>
  </sheets>
  <definedNames>
    <definedName name="_xlnm._FilterDatabase" localSheetId="0" hidden="1">'eq. constants'!$A$1:$L$32</definedName>
    <definedName name="_xlnm._FilterDatabase" localSheetId="1" hidden="1">'input balancing'!$A$1:$R$211</definedName>
    <definedName name="_xlnm._FilterDatabase" localSheetId="4" hidden="1">'output balancing ED'!$B$1:$H$102</definedName>
    <definedName name="_xlnm._FilterDatabase" localSheetId="3" hidden="1">'output balancing EMP'!$B$1:$H$100</definedName>
    <definedName name="_xlnm._FilterDatabase" localSheetId="5" hidden="1">'output balancing NOGEMP'!$B$1:$H$132</definedName>
    <definedName name="_xlnm._FilterDatabase" localSheetId="6" hidden="1">'output balancing NOGEMPsuc'!$B$1:$H$144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D37" i="1"/>
  <c r="I37" i="1" s="1"/>
  <c r="K37" i="1" l="1"/>
  <c r="J37" i="1" s="1"/>
  <c r="L37" i="1"/>
  <c r="E22" i="2"/>
  <c r="D22" i="2"/>
  <c r="D16" i="2"/>
  <c r="N154" i="2" l="1"/>
  <c r="N153" i="2"/>
  <c r="N152" i="2"/>
  <c r="N151" i="2"/>
  <c r="N150" i="2"/>
  <c r="N149" i="2"/>
  <c r="N148" i="2"/>
  <c r="N147" i="2"/>
  <c r="N146" i="2"/>
  <c r="F4" i="1" l="1"/>
  <c r="D4" i="1"/>
  <c r="I4" i="1" s="1"/>
  <c r="D3" i="1"/>
  <c r="L4" i="1" l="1"/>
  <c r="K4" i="1"/>
  <c r="J4" i="1" s="1"/>
  <c r="I36" i="1"/>
  <c r="K36" i="1"/>
  <c r="J36" i="1" s="1"/>
  <c r="L36" i="1"/>
  <c r="G35" i="1"/>
  <c r="I35" i="1" s="1"/>
  <c r="G34" i="1"/>
  <c r="K34" i="1" s="1"/>
  <c r="I34" i="1" l="1"/>
  <c r="J34" i="1"/>
  <c r="L34" i="1"/>
  <c r="L35" i="1"/>
  <c r="K35" i="1"/>
  <c r="J35" i="1" s="1"/>
  <c r="F33" i="1"/>
  <c r="D33" i="1"/>
  <c r="I33" i="1" s="1"/>
  <c r="K33" i="1" l="1"/>
  <c r="J33" i="1" s="1"/>
  <c r="L33" i="1"/>
  <c r="G21" i="1" l="1"/>
  <c r="G23" i="1" l="1"/>
  <c r="G14" i="1"/>
  <c r="G8" i="1"/>
  <c r="G25" i="1"/>
  <c r="L25" i="1" s="1"/>
  <c r="G11" i="1"/>
  <c r="G17" i="1"/>
  <c r="G9" i="1"/>
  <c r="G32" i="1"/>
  <c r="I32" i="1" s="1"/>
  <c r="F32" i="1"/>
  <c r="D32" i="1"/>
  <c r="F6" i="1"/>
  <c r="D6" i="1"/>
  <c r="K6" i="1" s="1"/>
  <c r="F23" i="1"/>
  <c r="D23" i="1"/>
  <c r="I23" i="1" s="1"/>
  <c r="F14" i="1"/>
  <c r="D14" i="1"/>
  <c r="F8" i="1"/>
  <c r="D8" i="1"/>
  <c r="I8" i="1" s="1"/>
  <c r="F30" i="1"/>
  <c r="L30" i="1" s="1"/>
  <c r="D30" i="1"/>
  <c r="F25" i="1"/>
  <c r="D25" i="1"/>
  <c r="K25" i="1" s="1"/>
  <c r="F26" i="1"/>
  <c r="I26" i="1" s="1"/>
  <c r="D26" i="1"/>
  <c r="F29" i="1"/>
  <c r="D29" i="1"/>
  <c r="I29" i="1" s="1"/>
  <c r="F27" i="1"/>
  <c r="I27" i="1" s="1"/>
  <c r="D27" i="1"/>
  <c r="F13" i="1"/>
  <c r="D13" i="1"/>
  <c r="K13" i="1" s="1"/>
  <c r="F11" i="1"/>
  <c r="I11" i="1" s="1"/>
  <c r="D11" i="1"/>
  <c r="F17" i="1"/>
  <c r="D17" i="1"/>
  <c r="I17" i="1" s="1"/>
  <c r="F9" i="1"/>
  <c r="D9" i="1"/>
  <c r="F21" i="1"/>
  <c r="D21" i="1"/>
  <c r="I21" i="1" s="1"/>
  <c r="F16" i="1"/>
  <c r="K16" i="1" s="1"/>
  <c r="D16" i="1"/>
  <c r="F3" i="1"/>
  <c r="L3" i="1" s="1"/>
  <c r="K3" i="1"/>
  <c r="F12" i="1"/>
  <c r="I12" i="1" s="1"/>
  <c r="D12" i="1"/>
  <c r="F31" i="1"/>
  <c r="D31" i="1"/>
  <c r="K31" i="1" s="1"/>
  <c r="F28" i="1"/>
  <c r="I28" i="1" s="1"/>
  <c r="D28" i="1"/>
  <c r="F24" i="1"/>
  <c r="D24" i="1"/>
  <c r="K24" i="1" s="1"/>
  <c r="F20" i="1"/>
  <c r="I20" i="1" s="1"/>
  <c r="D20" i="1"/>
  <c r="F19" i="1"/>
  <c r="D19" i="1"/>
  <c r="K19" i="1" s="1"/>
  <c r="F18" i="1"/>
  <c r="I18" i="1" s="1"/>
  <c r="D18" i="1"/>
  <c r="F7" i="1"/>
  <c r="D7" i="1"/>
  <c r="I7" i="1" s="1"/>
  <c r="F15" i="1"/>
  <c r="K15" i="1" s="1"/>
  <c r="D15" i="1"/>
  <c r="F10" i="1"/>
  <c r="D10" i="1"/>
  <c r="I10" i="1" s="1"/>
  <c r="F5" i="1"/>
  <c r="L5" i="1" s="1"/>
  <c r="D5" i="1"/>
  <c r="F2" i="1"/>
  <c r="D2" i="1"/>
  <c r="I2" i="1" s="1"/>
  <c r="L8" i="1" l="1"/>
  <c r="K9" i="1"/>
  <c r="L19" i="1"/>
  <c r="L32" i="1"/>
  <c r="L17" i="1"/>
  <c r="L6" i="1"/>
  <c r="L10" i="1"/>
  <c r="L7" i="1"/>
  <c r="L31" i="1"/>
  <c r="L13" i="1"/>
  <c r="L29" i="1"/>
  <c r="L23" i="1"/>
  <c r="L21" i="1"/>
  <c r="I6" i="1"/>
  <c r="J6" i="1" s="1"/>
  <c r="L24" i="1"/>
  <c r="K32" i="1"/>
  <c r="J32" i="1" s="1"/>
  <c r="K14" i="1"/>
  <c r="L26" i="1"/>
  <c r="L27" i="1"/>
  <c r="L16" i="1"/>
  <c r="L12" i="1"/>
  <c r="K23" i="1"/>
  <c r="J23" i="1" s="1"/>
  <c r="K30" i="1"/>
  <c r="K29" i="1"/>
  <c r="J29" i="1" s="1"/>
  <c r="I14" i="1"/>
  <c r="J14" i="1" s="1"/>
  <c r="I30" i="1"/>
  <c r="I25" i="1"/>
  <c r="J25" i="1" s="1"/>
  <c r="I13" i="1"/>
  <c r="J13" i="1" s="1"/>
  <c r="I9" i="1"/>
  <c r="J9" i="1" s="1"/>
  <c r="I16" i="1"/>
  <c r="J16" i="1" s="1"/>
  <c r="I3" i="1"/>
  <c r="J3" i="1" s="1"/>
  <c r="I31" i="1"/>
  <c r="J31" i="1" s="1"/>
  <c r="I24" i="1"/>
  <c r="J24" i="1" s="1"/>
  <c r="I19" i="1"/>
  <c r="J19" i="1" s="1"/>
  <c r="I15" i="1"/>
  <c r="J15" i="1" s="1"/>
  <c r="I5" i="1"/>
  <c r="L2" i="1"/>
  <c r="L14" i="1"/>
  <c r="L9" i="1"/>
  <c r="L28" i="1"/>
  <c r="L20" i="1"/>
  <c r="L15" i="1"/>
  <c r="K8" i="1"/>
  <c r="J8" i="1" s="1"/>
  <c r="K27" i="1"/>
  <c r="J27" i="1" s="1"/>
  <c r="K11" i="1"/>
  <c r="J11" i="1" s="1"/>
  <c r="K17" i="1"/>
  <c r="J17" i="1" s="1"/>
  <c r="K21" i="1"/>
  <c r="J21" i="1" s="1"/>
  <c r="K12" i="1"/>
  <c r="J12" i="1" s="1"/>
  <c r="K28" i="1"/>
  <c r="J28" i="1" s="1"/>
  <c r="K20" i="1"/>
  <c r="J20" i="1" s="1"/>
  <c r="K18" i="1"/>
  <c r="J18" i="1" s="1"/>
  <c r="K7" i="1"/>
  <c r="J7" i="1" s="1"/>
  <c r="K10" i="1"/>
  <c r="J10" i="1" s="1"/>
  <c r="K5" i="1"/>
  <c r="J5" i="1" s="1"/>
  <c r="K2" i="1"/>
  <c r="J2" i="1" s="1"/>
  <c r="L11" i="1"/>
  <c r="L18" i="1"/>
  <c r="K26" i="1"/>
  <c r="J26" i="1" s="1"/>
  <c r="D22" i="1"/>
  <c r="G22" i="1"/>
  <c r="F22" i="1"/>
  <c r="K22" i="1" l="1"/>
  <c r="L22" i="1"/>
  <c r="J30" i="1"/>
  <c r="I22" i="1"/>
  <c r="J22" i="1" s="1"/>
</calcChain>
</file>

<file path=xl/sharedStrings.xml><?xml version="1.0" encoding="utf-8"?>
<sst xmlns="http://schemas.openxmlformats.org/spreadsheetml/2006/main" count="6568" uniqueCount="333">
  <si>
    <t>Keq</t>
  </si>
  <si>
    <r>
      <t>T (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C)</t>
    </r>
  </si>
  <si>
    <t>T (K)</t>
  </si>
  <si>
    <t>dGst (kJ/mol)</t>
  </si>
  <si>
    <t>STD dGst (kJ/mol)</t>
  </si>
  <si>
    <t>plus STD Keq</t>
  </si>
  <si>
    <t>minus STD Keq</t>
  </si>
  <si>
    <t>R (kJ/mol/K)</t>
  </si>
  <si>
    <t>PKT</t>
  </si>
  <si>
    <t>E.C.number</t>
  </si>
  <si>
    <t>KEGG code</t>
  </si>
  <si>
    <t>4.1.2.9</t>
  </si>
  <si>
    <t>R01621</t>
  </si>
  <si>
    <t>AAR</t>
  </si>
  <si>
    <t>ALD</t>
  </si>
  <si>
    <t>GAPDH</t>
  </si>
  <si>
    <t>PFK</t>
  </si>
  <si>
    <t>ENO</t>
  </si>
  <si>
    <t>PGI</t>
  </si>
  <si>
    <t>PGK</t>
  </si>
  <si>
    <t>PGM</t>
  </si>
  <si>
    <t>PYK</t>
  </si>
  <si>
    <t>Thio</t>
  </si>
  <si>
    <t>TPI</t>
  </si>
  <si>
    <t>GluKin</t>
  </si>
  <si>
    <t>AlcDH</t>
  </si>
  <si>
    <t>PFL</t>
  </si>
  <si>
    <t>PHBs</t>
  </si>
  <si>
    <t>G6PDH</t>
  </si>
  <si>
    <t>PGase</t>
  </si>
  <si>
    <t>GLNdeh</t>
  </si>
  <si>
    <t>KDPGald</t>
  </si>
  <si>
    <t>TALA</t>
  </si>
  <si>
    <t>TKT1</t>
  </si>
  <si>
    <t>RibIso</t>
  </si>
  <si>
    <t>RibEpi</t>
  </si>
  <si>
    <t>TKT2</t>
  </si>
  <si>
    <t>FBPase</t>
  </si>
  <si>
    <t>PDH</t>
  </si>
  <si>
    <t>PTA</t>
  </si>
  <si>
    <t>1.1.1.36</t>
  </si>
  <si>
    <t>R01779</t>
  </si>
  <si>
    <t>STD Keq</t>
  </si>
  <si>
    <t>ALDr</t>
  </si>
  <si>
    <t>TPIr</t>
  </si>
  <si>
    <t>4.1.2.13</t>
  </si>
  <si>
    <t>R01068</t>
  </si>
  <si>
    <t>1.2.1.12</t>
  </si>
  <si>
    <t>R01061</t>
  </si>
  <si>
    <t>2.7.1.11</t>
  </si>
  <si>
    <t>R04779</t>
  </si>
  <si>
    <t>4.2.1.11</t>
  </si>
  <si>
    <t>R00658</t>
  </si>
  <si>
    <t>5.3.1.9</t>
  </si>
  <si>
    <t>R02740</t>
  </si>
  <si>
    <t>2.7.2.3</t>
  </si>
  <si>
    <t>R01512</t>
  </si>
  <si>
    <t>5.4.2.11</t>
  </si>
  <si>
    <t>R01518</t>
  </si>
  <si>
    <t>2.7.1.40</t>
  </si>
  <si>
    <t>R00200</t>
  </si>
  <si>
    <t>2.3.1.9</t>
  </si>
  <si>
    <t>R00238 </t>
  </si>
  <si>
    <t>5.3.1.1</t>
  </si>
  <si>
    <t>R01015</t>
  </si>
  <si>
    <t>2.7.1.2</t>
  </si>
  <si>
    <t>R00299</t>
  </si>
  <si>
    <t>nan</t>
  </si>
  <si>
    <t>2.3.1.54</t>
  </si>
  <si>
    <t>R00212</t>
  </si>
  <si>
    <t>1.1.1.49</t>
  </si>
  <si>
    <t>R00835</t>
  </si>
  <si>
    <t>3.1.1.31</t>
  </si>
  <si>
    <t>R02035</t>
  </si>
  <si>
    <t>4.2.1.12</t>
  </si>
  <si>
    <t>R02036</t>
  </si>
  <si>
    <t>4.1.2.14</t>
  </si>
  <si>
    <t>R05605</t>
  </si>
  <si>
    <t>2.2.1.2</t>
  </si>
  <si>
    <t>R08575</t>
  </si>
  <si>
    <t>2.2.1.1</t>
  </si>
  <si>
    <t>R01641</t>
  </si>
  <si>
    <t>5.3.1.6</t>
  </si>
  <si>
    <t>R01056 </t>
  </si>
  <si>
    <t>5.1.3.1</t>
  </si>
  <si>
    <t>R01529</t>
  </si>
  <si>
    <t>R01067</t>
  </si>
  <si>
    <t>3.1.3.11</t>
  </si>
  <si>
    <t>R00762</t>
  </si>
  <si>
    <t>2.3.1.8</t>
  </si>
  <si>
    <t>R00230</t>
  </si>
  <si>
    <t>1.2.1.104</t>
  </si>
  <si>
    <t>R00209</t>
  </si>
  <si>
    <t>Parameter</t>
  </si>
  <si>
    <t>Reaction ID</t>
  </si>
  <si>
    <t>Coumpound ID</t>
  </si>
  <si>
    <t>Reaction KEGG</t>
  </si>
  <si>
    <t>Compound KEGG</t>
  </si>
  <si>
    <t>Value</t>
  </si>
  <si>
    <t>error</t>
  </si>
  <si>
    <t>source</t>
  </si>
  <si>
    <t>equilibrium constant</t>
  </si>
  <si>
    <t>R01977</t>
  </si>
  <si>
    <t>R01070</t>
  </si>
  <si>
    <t>R01056</t>
  </si>
  <si>
    <t>R00238</t>
  </si>
  <si>
    <t>R10520</t>
  </si>
  <si>
    <t>Michaelis constant</t>
  </si>
  <si>
    <t>AcAcCoA</t>
  </si>
  <si>
    <t>C00332</t>
  </si>
  <si>
    <t>HBCoA</t>
  </si>
  <si>
    <t>C03561</t>
  </si>
  <si>
    <t>NADH</t>
  </si>
  <si>
    <t>C00004</t>
  </si>
  <si>
    <t>NAD</t>
  </si>
  <si>
    <t>C00003</t>
  </si>
  <si>
    <t>FBP</t>
  </si>
  <si>
    <t>C00354</t>
  </si>
  <si>
    <t>G3P</t>
  </si>
  <si>
    <t>C00118</t>
  </si>
  <si>
    <t>DHAP</t>
  </si>
  <si>
    <t>C00111</t>
  </si>
  <si>
    <t>P2G</t>
  </si>
  <si>
    <t>C00631</t>
  </si>
  <si>
    <t>PEP</t>
  </si>
  <si>
    <t>C00074</t>
  </si>
  <si>
    <t>F6P</t>
  </si>
  <si>
    <t>C00085</t>
  </si>
  <si>
    <t>Pi</t>
  </si>
  <si>
    <t>C00009</t>
  </si>
  <si>
    <t>BPG</t>
  </si>
  <si>
    <t>C00236</t>
  </si>
  <si>
    <t>Gluc</t>
  </si>
  <si>
    <t>C00031</t>
  </si>
  <si>
    <t>ATP</t>
  </si>
  <si>
    <t>C00002</t>
  </si>
  <si>
    <t>G6P</t>
  </si>
  <si>
    <t>C00092</t>
  </si>
  <si>
    <t>ADP</t>
  </si>
  <si>
    <t>C00008</t>
  </si>
  <si>
    <t>PYR</t>
  </si>
  <si>
    <t>C00022</t>
  </si>
  <si>
    <t>CoA</t>
  </si>
  <si>
    <t>C00010</t>
  </si>
  <si>
    <t>AcCoA</t>
  </si>
  <si>
    <t>C00024</t>
  </si>
  <si>
    <t>CO2</t>
  </si>
  <si>
    <t>C00011</t>
  </si>
  <si>
    <t>P3G</t>
  </si>
  <si>
    <t>C00197</t>
  </si>
  <si>
    <t>X5P</t>
  </si>
  <si>
    <t>C00231</t>
  </si>
  <si>
    <t>AcP</t>
  </si>
  <si>
    <t>C00227</t>
  </si>
  <si>
    <t>Ru5P</t>
  </si>
  <si>
    <t>C00199</t>
  </si>
  <si>
    <t>Ri5P</t>
  </si>
  <si>
    <t>C00117</t>
  </si>
  <si>
    <t>E4P</t>
  </si>
  <si>
    <t>C00279</t>
  </si>
  <si>
    <t>S7P</t>
  </si>
  <si>
    <t>C05382</t>
  </si>
  <si>
    <t>ETOH</t>
  </si>
  <si>
    <t>P6Glac</t>
  </si>
  <si>
    <t>C01236</t>
  </si>
  <si>
    <t>KDPG</t>
  </si>
  <si>
    <t>C04442</t>
  </si>
  <si>
    <t>P6GLN</t>
  </si>
  <si>
    <t>C00345</t>
  </si>
  <si>
    <t>FOR</t>
  </si>
  <si>
    <t>C00058</t>
  </si>
  <si>
    <t>product catalytic rate constant</t>
  </si>
  <si>
    <t>substrate catalytic rate constant</t>
  </si>
  <si>
    <t>unit</t>
  </si>
  <si>
    <t>reaction ID</t>
  </si>
  <si>
    <t>dimensionless</t>
  </si>
  <si>
    <t>eQuilibrator online</t>
  </si>
  <si>
    <t>E.C. code</t>
  </si>
  <si>
    <t>mM</t>
  </si>
  <si>
    <t>1/s</t>
  </si>
  <si>
    <t>https://doi.org/10.1128/jb.182.19.5624-5627.2000</t>
  </si>
  <si>
    <t>https://doi.org/10.1016/0003-9861(83)90109-1</t>
  </si>
  <si>
    <t>https://doi.org/10.1016/0003-2697(84)90257-4</t>
  </si>
  <si>
    <t>https://doi.org/10.1021/bi049424m</t>
  </si>
  <si>
    <t>https://doi.org/10.1007/s10482-016-0809-z</t>
  </si>
  <si>
    <t>https://doi.org/10.1099/mic.0.071340-0</t>
  </si>
  <si>
    <t>https://pubmed.ncbi.nlm.nih.gov/7703242/</t>
  </si>
  <si>
    <t>https://pubmed.ncbi.nlm.nih.gov/11583990/</t>
  </si>
  <si>
    <t>https://pubmed.ncbi.nlm.nih.gov/23088422/</t>
  </si>
  <si>
    <t>https://doi.org/10.1016/j.abb.2010.09.020</t>
  </si>
  <si>
    <t>https://doi.org/10.1074/jbc.m112.347153</t>
  </si>
  <si>
    <t>https://doi.org/10.1016/j.jbiosc.2019.06.014</t>
  </si>
  <si>
    <t>https://doi.org/10.1111/j.1432-1033.1974.tb03894.x</t>
  </si>
  <si>
    <t>https://doi.org/10.1016/j.ijms.2004.09.017</t>
  </si>
  <si>
    <t>https://doi.org/10.1016/0076-6879(75)42107-3</t>
  </si>
  <si>
    <t>https://doi.org/10.1016/j.bioorg.2008.03.002</t>
  </si>
  <si>
    <t>https://doi.org/10.1007/s00253-014-5723-6</t>
  </si>
  <si>
    <t>https://doi.org/10.1111/j.1742-4658.2010.07617.x</t>
  </si>
  <si>
    <t>https://doi.org/10.1021/bi049864d</t>
  </si>
  <si>
    <t>https://doi.org/10.1016/0076-6879(75)42112-7</t>
  </si>
  <si>
    <t>https://pubmed.ncbi.nlm.nih.gov/4560420/</t>
  </si>
  <si>
    <t>https://pubmed.ncbi.nlm.nih.gov/9032985/</t>
  </si>
  <si>
    <t>https://doi.org/10.1016/s0969-2126(02)00933-4</t>
  </si>
  <si>
    <t>https://doi.org/10.1016/s0014-5793(98)01521-x</t>
  </si>
  <si>
    <t>https://doi.org/10.1128/jb.177.20.5930-5936.1995</t>
  </si>
  <si>
    <t>https://doi.org/10.1107/s2053230x16008451</t>
  </si>
  <si>
    <t>https://doi.org/10.1111/j.1432-1033.1995.0525h.x</t>
  </si>
  <si>
    <t>https://doi.org/10.1021/jacs.5b09328</t>
  </si>
  <si>
    <t>EMP</t>
  </si>
  <si>
    <t>ED</t>
  </si>
  <si>
    <t>https://doi.org/10.1006/abbi.1999.1116</t>
  </si>
  <si>
    <t>https://doi.org/10.1046/j.1432-1327.1999.00133.x</t>
  </si>
  <si>
    <t>https://doi.org/10.1074/jbc.ra119.012312</t>
  </si>
  <si>
    <t>https://doi.org/10.1016/j.bios.2006.09.007</t>
  </si>
  <si>
    <t>https://doi.org/10.1006/jmbi.1998.2376</t>
  </si>
  <si>
    <t>ThioAAR</t>
  </si>
  <si>
    <t>SucP</t>
  </si>
  <si>
    <t>2.4.1.7</t>
  </si>
  <si>
    <t>R00803</t>
  </si>
  <si>
    <t>FruKin</t>
  </si>
  <si>
    <t>2.7.1.4</t>
  </si>
  <si>
    <t>R00760</t>
  </si>
  <si>
    <t>HPM</t>
  </si>
  <si>
    <t>5.4.2.2</t>
  </si>
  <si>
    <t>R08639</t>
  </si>
  <si>
    <t>Suc</t>
  </si>
  <si>
    <t>G1P</t>
  </si>
  <si>
    <t>Fru</t>
  </si>
  <si>
    <t>C00089</t>
  </si>
  <si>
    <t>C00103</t>
  </si>
  <si>
    <t>C00095</t>
  </si>
  <si>
    <t>https://doi.org/10.1002/bit.24940</t>
  </si>
  <si>
    <t>https://link.springer.com/article/10.1007/BF00498471</t>
  </si>
  <si>
    <t>https://doi.org/10.1016/j.ab.2004.03.011</t>
  </si>
  <si>
    <t>https://doi.org/10.1016/j.enzmictec.2007.05.003</t>
  </si>
  <si>
    <t>AcdDH</t>
  </si>
  <si>
    <t>1.1.1.1</t>
  </si>
  <si>
    <t>R00228</t>
  </si>
  <si>
    <t>1.2.1.10</t>
  </si>
  <si>
    <t>R00623</t>
  </si>
  <si>
    <t>ACDH</t>
  </si>
  <si>
    <t>C00084</t>
  </si>
  <si>
    <t>C00469 </t>
  </si>
  <si>
    <t>https://doi.org/10.1371/journal.pcbi.1006010</t>
  </si>
  <si>
    <t>https://doi.org/10.1371/journal.pcbi.1005167</t>
  </si>
  <si>
    <t>https://www.microbiologyresearch.org/content/journal/micro/10.1099/mic.0.082180-0</t>
  </si>
  <si>
    <t>https://febs.onlinelibrary.wiley.com/doi/10.1016/j.fob.2015.11.002</t>
  </si>
  <si>
    <t>https://www.nature.com/articles/s41598-022-07663-w</t>
  </si>
  <si>
    <t>https://journals.plos.org/ploscompbiol/article?id=10.1371/journal.pcbi.1006010</t>
  </si>
  <si>
    <t>NOGEMP</t>
  </si>
  <si>
    <t>NOGEMP_suc</t>
  </si>
  <si>
    <t>Mw (Da)</t>
  </si>
  <si>
    <t>species</t>
  </si>
  <si>
    <t>C. necator (engineered)</t>
  </si>
  <si>
    <t>phaB1</t>
  </si>
  <si>
    <t>E. coli</t>
  </si>
  <si>
    <t>adhE</t>
  </si>
  <si>
    <t>P0A9Q7</t>
  </si>
  <si>
    <t>P14697</t>
  </si>
  <si>
    <t>L. mesenteroides (engineered)</t>
  </si>
  <si>
    <t>zwf1</t>
  </si>
  <si>
    <t>P11411</t>
  </si>
  <si>
    <t>aceE+aceF+lpdA</t>
  </si>
  <si>
    <t>P0AFG8+P06959+P0A9P0</t>
  </si>
  <si>
    <t>gapA</t>
  </si>
  <si>
    <t>P0A9B2</t>
  </si>
  <si>
    <t>tktB</t>
  </si>
  <si>
    <t>P33570</t>
  </si>
  <si>
    <t>talA</t>
  </si>
  <si>
    <t>P0A870</t>
  </si>
  <si>
    <t>pflB</t>
  </si>
  <si>
    <t>P09373</t>
  </si>
  <si>
    <t>pta</t>
  </si>
  <si>
    <t>P0A9M8</t>
  </si>
  <si>
    <t>phaA</t>
  </si>
  <si>
    <t>P14611</t>
  </si>
  <si>
    <t>C. necator</t>
  </si>
  <si>
    <t>sucP</t>
  </si>
  <si>
    <t>A0ZZH6</t>
  </si>
  <si>
    <t>B. adolescentis</t>
  </si>
  <si>
    <t>P0A796</t>
  </si>
  <si>
    <t>pfkA</t>
  </si>
  <si>
    <t>P0A6V8</t>
  </si>
  <si>
    <t>glk</t>
  </si>
  <si>
    <t>mak</t>
  </si>
  <si>
    <t>P23917</t>
  </si>
  <si>
    <t>pykA</t>
  </si>
  <si>
    <t>P21599</t>
  </si>
  <si>
    <t>pgk</t>
  </si>
  <si>
    <t>P0A799</t>
  </si>
  <si>
    <t>pgl</t>
  </si>
  <si>
    <t>P52697</t>
  </si>
  <si>
    <t>fbp</t>
  </si>
  <si>
    <t>P0A993</t>
  </si>
  <si>
    <t>fbaB</t>
  </si>
  <si>
    <t>P0A991</t>
  </si>
  <si>
    <t>P0A955</t>
  </si>
  <si>
    <t>eda</t>
  </si>
  <si>
    <t>edd</t>
  </si>
  <si>
    <t>P0ADF6</t>
  </si>
  <si>
    <t>xpk</t>
  </si>
  <si>
    <t>A1A185</t>
  </si>
  <si>
    <t>eno</t>
  </si>
  <si>
    <t>P0A6P9</t>
  </si>
  <si>
    <t>rpe</t>
  </si>
  <si>
    <t>P0AG07</t>
  </si>
  <si>
    <t>tpiA</t>
  </si>
  <si>
    <t>P0A858</t>
  </si>
  <si>
    <t>rpiA</t>
  </si>
  <si>
    <t>P0A7Z0</t>
  </si>
  <si>
    <t>pgi</t>
  </si>
  <si>
    <t>P0A6T1</t>
  </si>
  <si>
    <t>gpmA</t>
  </si>
  <si>
    <t>P62707</t>
  </si>
  <si>
    <t>pgm</t>
  </si>
  <si>
    <t>P36938</t>
  </si>
  <si>
    <t>encoding genes</t>
  </si>
  <si>
    <t>UNIPROT code</t>
  </si>
  <si>
    <t>https://pubs.acs.org/doi/abs/10.1021/bi00529a026</t>
  </si>
  <si>
    <t>https://pubmed.ncbi.nlm.nih.gov/9161610/</t>
  </si>
  <si>
    <t>AlcDHr</t>
  </si>
  <si>
    <t>H2O</t>
  </si>
  <si>
    <t>parameter</t>
  </si>
  <si>
    <t>reaction</t>
  </si>
  <si>
    <t>metabolite</t>
  </si>
  <si>
    <t>Mode</t>
  </si>
  <si>
    <t>Units</t>
  </si>
  <si>
    <t>Unconstrained Geometric Mean</t>
  </si>
  <si>
    <t>Unconstrained Geometric Std</t>
  </si>
  <si>
    <t>KM</t>
  </si>
  <si>
    <t>kcatR</t>
  </si>
  <si>
    <t>kcatF</t>
  </si>
  <si>
    <t>Pathway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</si>
</sst>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"/>
    <numFmt numFmtId="166" formatCode="0.000E+00"/>
    <numFmt numFmtId="167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ont="1"/>
    <xf numFmtId="2" fontId="0" fillId="0" borderId="0" xfId="0" applyNumberFormat="1" applyFont="1" applyFill="1" applyAlignment="1">
      <alignment horizontal="center"/>
    </xf>
    <xf numFmtId="167" fontId="0" fillId="0" borderId="0" xfId="0" applyNumberFormat="1" applyFont="1" applyFill="1" applyAlignment="1">
      <alignment horizontal="center"/>
    </xf>
    <xf numFmtId="0" fontId="0" fillId="0" borderId="0" xfId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N10" sqref="N10"/>
    </sheetView>
  </sheetViews>
  <sheetFormatPr defaultColWidth="8.88671875" defaultRowHeight="14.4" x14ac:dyDescent="0.3"/>
  <cols>
    <col min="1" max="1" width="10" style="3" bestFit="1" customWidth="1"/>
    <col min="2" max="2" width="10.44140625" style="3" bestFit="1" customWidth="1"/>
    <col min="3" max="3" width="9.88671875" style="3" bestFit="1" customWidth="1"/>
    <col min="4" max="4" width="10.88671875" style="3" bestFit="1" customWidth="1"/>
    <col min="5" max="5" width="5.33203125" style="3" bestFit="1" customWidth="1"/>
    <col min="6" max="6" width="7" style="3" bestFit="1" customWidth="1"/>
    <col min="7" max="7" width="11.6640625" style="3" bestFit="1" customWidth="1"/>
    <col min="8" max="8" width="15.33203125" style="3" bestFit="1" customWidth="1"/>
    <col min="9" max="10" width="18.77734375" style="3" bestFit="1" customWidth="1"/>
    <col min="11" max="11" width="17.77734375" style="3" bestFit="1" customWidth="1"/>
    <col min="12" max="12" width="18.77734375" style="3" bestFit="1" customWidth="1"/>
    <col min="13" max="13" width="8.77734375" customWidth="1"/>
    <col min="14" max="16384" width="8.88671875" style="3"/>
  </cols>
  <sheetData>
    <row r="1" spans="1:13" x14ac:dyDescent="0.3">
      <c r="A1" s="3" t="s">
        <v>174</v>
      </c>
      <c r="B1" s="3" t="s">
        <v>9</v>
      </c>
      <c r="C1" s="3" t="s">
        <v>10</v>
      </c>
      <c r="D1" s="1" t="s">
        <v>7</v>
      </c>
      <c r="E1" s="1" t="s">
        <v>1</v>
      </c>
      <c r="F1" s="1" t="s">
        <v>2</v>
      </c>
      <c r="G1" s="3" t="s">
        <v>3</v>
      </c>
      <c r="H1" s="3" t="s">
        <v>4</v>
      </c>
      <c r="I1" s="4" t="s">
        <v>0</v>
      </c>
      <c r="J1" s="4" t="s">
        <v>42</v>
      </c>
      <c r="K1" s="3" t="s">
        <v>5</v>
      </c>
      <c r="L1" s="3" t="s">
        <v>6</v>
      </c>
      <c r="M1" s="3"/>
    </row>
    <row r="2" spans="1:13" x14ac:dyDescent="0.3">
      <c r="A2" s="3" t="s">
        <v>13</v>
      </c>
      <c r="B2" s="3" t="s">
        <v>40</v>
      </c>
      <c r="C2" s="3" t="s">
        <v>41</v>
      </c>
      <c r="D2" s="2">
        <f t="shared" ref="D2:D33" si="0">8.31446261815324/1000</f>
        <v>8.3144626181532403E-3</v>
      </c>
      <c r="E2" s="1">
        <v>25</v>
      </c>
      <c r="F2" s="1">
        <f t="shared" ref="F2:F32" si="1">273.15+E2</f>
        <v>298.14999999999998</v>
      </c>
      <c r="G2" s="3">
        <v>-14.3</v>
      </c>
      <c r="H2" s="3">
        <v>7</v>
      </c>
      <c r="I2" s="5">
        <f t="shared" ref="I2:I32" si="2">EXP(-1*G2/D2/F2)</f>
        <v>320.07489425285672</v>
      </c>
      <c r="J2" s="5">
        <f t="shared" ref="J2:J32" si="3">ABS(K2-I2)</f>
        <v>301.06828403635973</v>
      </c>
      <c r="K2" s="6">
        <f t="shared" ref="K2:K32" si="4">EXP(-1*(G2+H2)/D2/F2)</f>
        <v>19.00661021649697</v>
      </c>
      <c r="L2" s="6">
        <f t="shared" ref="L2:L32" si="5">EXP(-1*(G2-H2)/D2/F2)</f>
        <v>5390.1214768984282</v>
      </c>
      <c r="M2" s="3"/>
    </row>
    <row r="3" spans="1:13" x14ac:dyDescent="0.3">
      <c r="A3" s="3" t="s">
        <v>235</v>
      </c>
      <c r="B3" s="3" t="s">
        <v>238</v>
      </c>
      <c r="C3" s="3" t="s">
        <v>237</v>
      </c>
      <c r="D3" s="2">
        <f t="shared" si="0"/>
        <v>8.3144626181532403E-3</v>
      </c>
      <c r="E3" s="1">
        <v>25</v>
      </c>
      <c r="F3" s="1">
        <f t="shared" si="1"/>
        <v>298.14999999999998</v>
      </c>
      <c r="G3" s="3">
        <v>20.7</v>
      </c>
      <c r="H3" s="3">
        <v>2.4</v>
      </c>
      <c r="I3" s="5">
        <f t="shared" si="2"/>
        <v>2.3632893574593455E-4</v>
      </c>
      <c r="J3" s="5">
        <f t="shared" si="3"/>
        <v>1.4657467165113343E-4</v>
      </c>
      <c r="K3" s="6">
        <f t="shared" si="4"/>
        <v>8.9754264094801131E-5</v>
      </c>
      <c r="L3" s="6">
        <f t="shared" si="5"/>
        <v>6.2226977664051801E-4</v>
      </c>
      <c r="M3" s="3"/>
    </row>
    <row r="4" spans="1:13" x14ac:dyDescent="0.3">
      <c r="A4" s="3" t="s">
        <v>25</v>
      </c>
      <c r="B4" s="3" t="s">
        <v>236</v>
      </c>
      <c r="C4" s="3" t="s">
        <v>239</v>
      </c>
      <c r="D4" s="2">
        <f t="shared" si="0"/>
        <v>8.3144626181532403E-3</v>
      </c>
      <c r="E4" s="1">
        <v>25</v>
      </c>
      <c r="F4" s="1">
        <f t="shared" ref="F4" si="6">273.15+E4</f>
        <v>298.14999999999998</v>
      </c>
      <c r="G4" s="3">
        <v>-18.100000000000001</v>
      </c>
      <c r="H4" s="3">
        <v>0.6</v>
      </c>
      <c r="I4" s="5">
        <f t="shared" ref="I4" si="7">EXP(-1*G4/D4/F4)</f>
        <v>1482.4593990198955</v>
      </c>
      <c r="J4" s="5">
        <f t="shared" ref="J4" si="8">ABS(K4-I4)</f>
        <v>318.68886819191175</v>
      </c>
      <c r="K4" s="6">
        <f t="shared" ref="K4" si="9">EXP(-1*(G4+H4)/D4/F4)</f>
        <v>1163.7705308279837</v>
      </c>
      <c r="L4" s="6">
        <f t="shared" ref="L4" si="10">EXP(-1*(G4-H4)/D4/F4)</f>
        <v>1888.4185597815831</v>
      </c>
      <c r="M4" s="3"/>
    </row>
    <row r="5" spans="1:13" x14ac:dyDescent="0.3">
      <c r="A5" s="3" t="s">
        <v>14</v>
      </c>
      <c r="B5" s="3" t="s">
        <v>45</v>
      </c>
      <c r="C5" s="3" t="s">
        <v>46</v>
      </c>
      <c r="D5" s="2">
        <f t="shared" si="0"/>
        <v>8.3144626181532403E-3</v>
      </c>
      <c r="E5" s="1">
        <v>25</v>
      </c>
      <c r="F5" s="1">
        <f t="shared" si="1"/>
        <v>298.14999999999998</v>
      </c>
      <c r="G5" s="3">
        <v>23.2</v>
      </c>
      <c r="H5" s="3">
        <v>1</v>
      </c>
      <c r="I5" s="5">
        <f t="shared" si="2"/>
        <v>8.6205673338889317E-5</v>
      </c>
      <c r="J5" s="5">
        <f t="shared" si="3"/>
        <v>2.8616157407834785E-5</v>
      </c>
      <c r="K5" s="6">
        <f t="shared" si="4"/>
        <v>5.7589515931054532E-5</v>
      </c>
      <c r="L5" s="6">
        <f t="shared" si="5"/>
        <v>1.2904116306009753E-4</v>
      </c>
      <c r="M5" s="3"/>
    </row>
    <row r="6" spans="1:13" x14ac:dyDescent="0.3">
      <c r="A6" s="3" t="s">
        <v>43</v>
      </c>
      <c r="B6" s="3" t="s">
        <v>45</v>
      </c>
      <c r="C6" s="3" t="s">
        <v>46</v>
      </c>
      <c r="D6" s="2">
        <f t="shared" si="0"/>
        <v>8.3144626181532403E-3</v>
      </c>
      <c r="E6" s="1">
        <v>25</v>
      </c>
      <c r="F6" s="1">
        <f t="shared" si="1"/>
        <v>298.14999999999998</v>
      </c>
      <c r="G6" s="3">
        <v>-23.2</v>
      </c>
      <c r="H6" s="3">
        <v>1</v>
      </c>
      <c r="I6" s="5">
        <f t="shared" si="2"/>
        <v>11600.164597854577</v>
      </c>
      <c r="J6" s="5">
        <f t="shared" si="3"/>
        <v>3850.6994172418117</v>
      </c>
      <c r="K6" s="6">
        <f t="shared" si="4"/>
        <v>7749.4651806127649</v>
      </c>
      <c r="L6" s="6">
        <f t="shared" si="5"/>
        <v>17364.271670510094</v>
      </c>
      <c r="M6" s="3"/>
    </row>
    <row r="7" spans="1:13" x14ac:dyDescent="0.3">
      <c r="A7" s="3" t="s">
        <v>17</v>
      </c>
      <c r="B7" s="3" t="s">
        <v>51</v>
      </c>
      <c r="C7" s="3" t="s">
        <v>52</v>
      </c>
      <c r="D7" s="2">
        <f t="shared" si="0"/>
        <v>8.3144626181532403E-3</v>
      </c>
      <c r="E7" s="1">
        <v>25</v>
      </c>
      <c r="F7" s="1">
        <f t="shared" si="1"/>
        <v>298.14999999999998</v>
      </c>
      <c r="G7" s="3">
        <v>-3.8</v>
      </c>
      <c r="H7" s="3">
        <v>0.6</v>
      </c>
      <c r="I7" s="5">
        <f t="shared" si="2"/>
        <v>4.6316016208655322</v>
      </c>
      <c r="J7" s="5">
        <f t="shared" si="3"/>
        <v>0.99566968204681983</v>
      </c>
      <c r="K7" s="6">
        <f t="shared" si="4"/>
        <v>3.6359319388187124</v>
      </c>
      <c r="L7" s="6">
        <f t="shared" si="5"/>
        <v>5.8999271535797035</v>
      </c>
      <c r="M7" s="3"/>
    </row>
    <row r="8" spans="1:13" x14ac:dyDescent="0.3">
      <c r="A8" s="3" t="s">
        <v>37</v>
      </c>
      <c r="B8" s="3" t="s">
        <v>87</v>
      </c>
      <c r="C8" s="3" t="s">
        <v>88</v>
      </c>
      <c r="D8" s="2">
        <f t="shared" si="0"/>
        <v>8.3144626181532403E-3</v>
      </c>
      <c r="E8" s="1">
        <v>25</v>
      </c>
      <c r="F8" s="1">
        <f t="shared" si="1"/>
        <v>298.14999999999998</v>
      </c>
      <c r="G8" s="3">
        <f>-11.8</f>
        <v>-11.8</v>
      </c>
      <c r="H8" s="3">
        <v>1.4</v>
      </c>
      <c r="I8" s="5">
        <f t="shared" si="2"/>
        <v>116.75367508786316</v>
      </c>
      <c r="J8" s="5">
        <f t="shared" si="3"/>
        <v>50.379189018958698</v>
      </c>
      <c r="K8" s="6">
        <f t="shared" si="4"/>
        <v>66.37448606890446</v>
      </c>
      <c r="L8" s="6">
        <f t="shared" si="5"/>
        <v>205.37139274225527</v>
      </c>
      <c r="M8" s="3"/>
    </row>
    <row r="9" spans="1:13" x14ac:dyDescent="0.3">
      <c r="A9" s="3" t="s">
        <v>28</v>
      </c>
      <c r="B9" s="3" t="s">
        <v>70</v>
      </c>
      <c r="C9" s="3" t="s">
        <v>71</v>
      </c>
      <c r="D9" s="2">
        <f t="shared" si="0"/>
        <v>8.3144626181532403E-3</v>
      </c>
      <c r="E9" s="1">
        <v>25</v>
      </c>
      <c r="F9" s="1">
        <f t="shared" si="1"/>
        <v>298.14999999999998</v>
      </c>
      <c r="G9" s="3">
        <f>-6.8</f>
        <v>-6.8</v>
      </c>
      <c r="H9" s="3">
        <v>2.7</v>
      </c>
      <c r="I9" s="5">
        <f t="shared" si="2"/>
        <v>15.534899865161901</v>
      </c>
      <c r="J9" s="5">
        <f t="shared" si="3"/>
        <v>10.307461470736929</v>
      </c>
      <c r="K9" s="6">
        <f t="shared" si="4"/>
        <v>5.227438394424972</v>
      </c>
      <c r="L9" s="6">
        <f t="shared" si="5"/>
        <v>46.166610796979931</v>
      </c>
      <c r="M9" s="3"/>
    </row>
    <row r="10" spans="1:13" x14ac:dyDescent="0.3">
      <c r="A10" s="3" t="s">
        <v>15</v>
      </c>
      <c r="B10" s="3" t="s">
        <v>47</v>
      </c>
      <c r="C10" s="3" t="s">
        <v>48</v>
      </c>
      <c r="D10" s="2">
        <f t="shared" si="0"/>
        <v>8.3144626181532403E-3</v>
      </c>
      <c r="E10" s="1">
        <v>25</v>
      </c>
      <c r="F10" s="1">
        <f t="shared" si="1"/>
        <v>298.14999999999998</v>
      </c>
      <c r="G10" s="3">
        <v>1.2</v>
      </c>
      <c r="H10" s="3">
        <v>0.8</v>
      </c>
      <c r="I10" s="5">
        <f t="shared" si="2"/>
        <v>0.61626725960720663</v>
      </c>
      <c r="J10" s="5">
        <f t="shared" si="3"/>
        <v>0.16997931113115539</v>
      </c>
      <c r="K10" s="6">
        <f t="shared" si="4"/>
        <v>0.44628794847605124</v>
      </c>
      <c r="L10" s="6">
        <f t="shared" si="5"/>
        <v>0.85098720805846806</v>
      </c>
      <c r="M10" s="3"/>
    </row>
    <row r="11" spans="1:13" x14ac:dyDescent="0.3">
      <c r="A11" s="3" t="s">
        <v>30</v>
      </c>
      <c r="B11" s="3" t="s">
        <v>74</v>
      </c>
      <c r="C11" s="3" t="s">
        <v>75</v>
      </c>
      <c r="D11" s="2">
        <f t="shared" si="0"/>
        <v>8.3144626181532403E-3</v>
      </c>
      <c r="E11" s="1">
        <v>25</v>
      </c>
      <c r="F11" s="1">
        <f t="shared" si="1"/>
        <v>298.14999999999998</v>
      </c>
      <c r="G11" s="3">
        <f>-42.8</f>
        <v>-42.8</v>
      </c>
      <c r="H11" s="3">
        <v>5</v>
      </c>
      <c r="I11" s="5">
        <f t="shared" si="2"/>
        <v>31494563.238750085</v>
      </c>
      <c r="J11" s="5">
        <f t="shared" si="3"/>
        <v>27303989.487278931</v>
      </c>
      <c r="K11" s="6">
        <f t="shared" si="4"/>
        <v>4190573.7514711549</v>
      </c>
      <c r="L11" s="6">
        <f t="shared" si="5"/>
        <v>236699691.36121345</v>
      </c>
      <c r="M11" s="3"/>
    </row>
    <row r="12" spans="1:13" x14ac:dyDescent="0.3">
      <c r="A12" s="3" t="s">
        <v>24</v>
      </c>
      <c r="B12" s="3" t="s">
        <v>65</v>
      </c>
      <c r="C12" s="3" t="s">
        <v>66</v>
      </c>
      <c r="D12" s="2">
        <f t="shared" si="0"/>
        <v>8.3144626181532403E-3</v>
      </c>
      <c r="E12" s="1">
        <v>25</v>
      </c>
      <c r="F12" s="1">
        <f t="shared" si="1"/>
        <v>298.14999999999998</v>
      </c>
      <c r="G12" s="3">
        <v>-20.399999999999999</v>
      </c>
      <c r="H12" s="3">
        <v>0.8</v>
      </c>
      <c r="I12" s="5">
        <f t="shared" si="2"/>
        <v>3749.0857573508488</v>
      </c>
      <c r="J12" s="5">
        <f t="shared" si="3"/>
        <v>1034.0757268401717</v>
      </c>
      <c r="K12" s="6">
        <f t="shared" si="4"/>
        <v>2715.0100305106771</v>
      </c>
      <c r="L12" s="6">
        <f t="shared" si="5"/>
        <v>5177.0136603610363</v>
      </c>
      <c r="M12" s="3"/>
    </row>
    <row r="13" spans="1:13" x14ac:dyDescent="0.3">
      <c r="A13" s="3" t="s">
        <v>31</v>
      </c>
      <c r="B13" s="3" t="s">
        <v>76</v>
      </c>
      <c r="C13" s="3" t="s">
        <v>77</v>
      </c>
      <c r="D13" s="2">
        <f t="shared" si="0"/>
        <v>8.3144626181532403E-3</v>
      </c>
      <c r="E13" s="1">
        <v>25</v>
      </c>
      <c r="F13" s="1">
        <f t="shared" si="1"/>
        <v>298.14999999999998</v>
      </c>
      <c r="G13" s="3">
        <v>16.3</v>
      </c>
      <c r="H13" s="3">
        <v>4.0999999999999996</v>
      </c>
      <c r="I13" s="5">
        <f t="shared" si="2"/>
        <v>1.3943235051840312E-3</v>
      </c>
      <c r="J13" s="5">
        <f t="shared" si="3"/>
        <v>1.1275918098528973E-3</v>
      </c>
      <c r="K13" s="6">
        <f t="shared" si="4"/>
        <v>2.667316953311339E-4</v>
      </c>
      <c r="L13" s="6">
        <f t="shared" si="5"/>
        <v>7.2887402252482048E-3</v>
      </c>
      <c r="M13" s="3"/>
    </row>
    <row r="14" spans="1:13" x14ac:dyDescent="0.3">
      <c r="A14" s="3" t="s">
        <v>38</v>
      </c>
      <c r="B14" s="3" t="s">
        <v>91</v>
      </c>
      <c r="C14" s="3" t="s">
        <v>92</v>
      </c>
      <c r="D14" s="2">
        <f t="shared" si="0"/>
        <v>8.3144626181532403E-3</v>
      </c>
      <c r="E14" s="1">
        <v>25</v>
      </c>
      <c r="F14" s="1">
        <f t="shared" si="1"/>
        <v>298.14999999999998</v>
      </c>
      <c r="G14" s="3">
        <f>-34.2</f>
        <v>-34.200000000000003</v>
      </c>
      <c r="H14" s="3">
        <v>6.3</v>
      </c>
      <c r="I14" s="5">
        <f t="shared" si="2"/>
        <v>980800.71820215706</v>
      </c>
      <c r="J14" s="5">
        <f t="shared" si="3"/>
        <v>903556.04731631349</v>
      </c>
      <c r="K14" s="6">
        <f t="shared" si="4"/>
        <v>77244.67088584356</v>
      </c>
      <c r="L14" s="6">
        <f t="shared" si="5"/>
        <v>12453545.827744104</v>
      </c>
      <c r="M14" s="3"/>
    </row>
    <row r="15" spans="1:13" x14ac:dyDescent="0.3">
      <c r="A15" s="3" t="s">
        <v>16</v>
      </c>
      <c r="B15" s="3" t="s">
        <v>49</v>
      </c>
      <c r="C15" s="3" t="s">
        <v>50</v>
      </c>
      <c r="D15" s="2">
        <f t="shared" si="0"/>
        <v>8.3144626181532403E-3</v>
      </c>
      <c r="E15" s="1">
        <v>25</v>
      </c>
      <c r="F15" s="1">
        <f t="shared" si="1"/>
        <v>298.14999999999998</v>
      </c>
      <c r="G15" s="3">
        <v>-17.8</v>
      </c>
      <c r="H15" s="3">
        <v>1.3</v>
      </c>
      <c r="I15" s="5">
        <f t="shared" si="2"/>
        <v>1313.4848920822485</v>
      </c>
      <c r="J15" s="5">
        <f t="shared" si="3"/>
        <v>536.03047488004222</v>
      </c>
      <c r="K15" s="6">
        <f t="shared" si="4"/>
        <v>777.45441720220629</v>
      </c>
      <c r="L15" s="6">
        <f t="shared" si="5"/>
        <v>2219.0915937385475</v>
      </c>
      <c r="M15" s="3"/>
    </row>
    <row r="16" spans="1:13" x14ac:dyDescent="0.3">
      <c r="A16" s="3" t="s">
        <v>26</v>
      </c>
      <c r="B16" s="3" t="s">
        <v>68</v>
      </c>
      <c r="C16" s="3" t="s">
        <v>69</v>
      </c>
      <c r="D16" s="2">
        <f t="shared" si="0"/>
        <v>8.3144626181532403E-3</v>
      </c>
      <c r="E16" s="1">
        <v>25</v>
      </c>
      <c r="F16" s="1">
        <f t="shared" si="1"/>
        <v>298.14999999999998</v>
      </c>
      <c r="G16" s="3">
        <v>-19.8</v>
      </c>
      <c r="H16" s="3">
        <v>2.9</v>
      </c>
      <c r="I16" s="5">
        <f t="shared" si="2"/>
        <v>2943.1332317339798</v>
      </c>
      <c r="J16" s="5">
        <f t="shared" si="3"/>
        <v>2029.5420404210417</v>
      </c>
      <c r="K16" s="6">
        <f t="shared" si="4"/>
        <v>913.59119131293801</v>
      </c>
      <c r="L16" s="6">
        <f t="shared" si="5"/>
        <v>9481.3011575654036</v>
      </c>
      <c r="M16" s="3"/>
    </row>
    <row r="17" spans="1:13" x14ac:dyDescent="0.3">
      <c r="A17" s="3" t="s">
        <v>29</v>
      </c>
      <c r="B17" s="3" t="s">
        <v>72</v>
      </c>
      <c r="C17" s="3" t="s">
        <v>73</v>
      </c>
      <c r="D17" s="2">
        <f t="shared" si="0"/>
        <v>8.3144626181532403E-3</v>
      </c>
      <c r="E17" s="1">
        <v>25</v>
      </c>
      <c r="F17" s="1">
        <f t="shared" si="1"/>
        <v>298.14999999999998</v>
      </c>
      <c r="G17" s="3">
        <f>-25.4</f>
        <v>-25.4</v>
      </c>
      <c r="H17" s="3">
        <v>3.3</v>
      </c>
      <c r="I17" s="5">
        <f t="shared" si="2"/>
        <v>28176.527958953477</v>
      </c>
      <c r="J17" s="5">
        <f t="shared" si="3"/>
        <v>20733.451346956648</v>
      </c>
      <c r="K17" s="6">
        <f t="shared" si="4"/>
        <v>7443.0766119968284</v>
      </c>
      <c r="L17" s="6">
        <f t="shared" si="5"/>
        <v>106665.12911368431</v>
      </c>
      <c r="M17" s="3"/>
    </row>
    <row r="18" spans="1:13" x14ac:dyDescent="0.3">
      <c r="A18" s="3" t="s">
        <v>18</v>
      </c>
      <c r="B18" s="3" t="s">
        <v>53</v>
      </c>
      <c r="C18" s="3" t="s">
        <v>54</v>
      </c>
      <c r="D18" s="2">
        <f t="shared" si="0"/>
        <v>8.3144626181532403E-3</v>
      </c>
      <c r="E18" s="1">
        <v>25</v>
      </c>
      <c r="F18" s="1">
        <f t="shared" si="1"/>
        <v>298.14999999999998</v>
      </c>
      <c r="G18" s="3">
        <v>2.6</v>
      </c>
      <c r="H18" s="3">
        <v>0.8</v>
      </c>
      <c r="I18" s="5">
        <f t="shared" si="2"/>
        <v>0.35034805205692898</v>
      </c>
      <c r="J18" s="5">
        <f t="shared" si="3"/>
        <v>9.6633270089239998E-2</v>
      </c>
      <c r="K18" s="6">
        <f t="shared" si="4"/>
        <v>0.25371478196768898</v>
      </c>
      <c r="L18" s="6">
        <f t="shared" si="5"/>
        <v>0.48378638654060074</v>
      </c>
      <c r="M18" s="3"/>
    </row>
    <row r="19" spans="1:13" x14ac:dyDescent="0.3">
      <c r="A19" s="3" t="s">
        <v>19</v>
      </c>
      <c r="B19" s="3" t="s">
        <v>55</v>
      </c>
      <c r="C19" s="3" t="s">
        <v>56</v>
      </c>
      <c r="D19" s="2">
        <f t="shared" si="0"/>
        <v>8.3144626181532403E-3</v>
      </c>
      <c r="E19" s="1">
        <v>25</v>
      </c>
      <c r="F19" s="1">
        <f t="shared" si="1"/>
        <v>298.14999999999998</v>
      </c>
      <c r="G19" s="3">
        <v>-19.5</v>
      </c>
      <c r="H19" s="3">
        <v>0.9</v>
      </c>
      <c r="I19" s="5">
        <f t="shared" si="2"/>
        <v>2607.667392323578</v>
      </c>
      <c r="J19" s="5">
        <f t="shared" si="3"/>
        <v>793.91074094397391</v>
      </c>
      <c r="K19" s="6">
        <f t="shared" si="4"/>
        <v>1813.7566513796041</v>
      </c>
      <c r="L19" s="6">
        <f t="shared" si="5"/>
        <v>3749.0857573508488</v>
      </c>
      <c r="M19" s="3"/>
    </row>
    <row r="20" spans="1:13" x14ac:dyDescent="0.3">
      <c r="A20" s="3" t="s">
        <v>20</v>
      </c>
      <c r="B20" s="3" t="s">
        <v>57</v>
      </c>
      <c r="C20" s="3" t="s">
        <v>58</v>
      </c>
      <c r="D20" s="2">
        <f t="shared" si="0"/>
        <v>8.3144626181532403E-3</v>
      </c>
      <c r="E20" s="1">
        <v>25</v>
      </c>
      <c r="F20" s="1">
        <f t="shared" si="1"/>
        <v>298.14999999999998</v>
      </c>
      <c r="G20" s="3">
        <v>4.5</v>
      </c>
      <c r="H20" s="3">
        <v>0.7</v>
      </c>
      <c r="I20" s="5">
        <f t="shared" si="2"/>
        <v>0.16279239349162686</v>
      </c>
      <c r="J20" s="5">
        <f t="shared" si="3"/>
        <v>4.004863591154223E-2</v>
      </c>
      <c r="K20" s="6">
        <f t="shared" si="4"/>
        <v>0.12274375758008463</v>
      </c>
      <c r="L20" s="6">
        <f t="shared" si="5"/>
        <v>0.21590803394984664</v>
      </c>
      <c r="M20" s="3"/>
    </row>
    <row r="21" spans="1:13" x14ac:dyDescent="0.3">
      <c r="A21" s="3" t="s">
        <v>27</v>
      </c>
      <c r="B21" s="3" t="s">
        <v>67</v>
      </c>
      <c r="C21" s="3" t="s">
        <v>67</v>
      </c>
      <c r="D21" s="2">
        <f t="shared" si="0"/>
        <v>8.3144626181532403E-3</v>
      </c>
      <c r="E21" s="1">
        <v>25</v>
      </c>
      <c r="F21" s="1">
        <f t="shared" si="1"/>
        <v>298.14999999999998</v>
      </c>
      <c r="G21" s="8">
        <f>-13</f>
        <v>-13</v>
      </c>
      <c r="H21" s="8">
        <v>16.600000000000001</v>
      </c>
      <c r="I21" s="5">
        <f>EXP(-1*G21/D21/F21)</f>
        <v>189.45299018850858</v>
      </c>
      <c r="J21" s="5">
        <f t="shared" si="3"/>
        <v>189.21894092070656</v>
      </c>
      <c r="K21" s="6">
        <f t="shared" si="4"/>
        <v>0.23404926780201143</v>
      </c>
      <c r="L21" s="6">
        <f t="shared" si="5"/>
        <v>153354.18832298784</v>
      </c>
      <c r="M21" s="3"/>
    </row>
    <row r="22" spans="1:13" x14ac:dyDescent="0.3">
      <c r="A22" s="3" t="s">
        <v>8</v>
      </c>
      <c r="B22" s="3" t="s">
        <v>11</v>
      </c>
      <c r="C22" s="3" t="s">
        <v>12</v>
      </c>
      <c r="D22" s="2">
        <f t="shared" si="0"/>
        <v>8.3144626181532403E-3</v>
      </c>
      <c r="E22" s="1">
        <v>25</v>
      </c>
      <c r="F22" s="1">
        <f t="shared" si="1"/>
        <v>298.14999999999998</v>
      </c>
      <c r="G22" s="3">
        <f>-59.1</f>
        <v>-59.1</v>
      </c>
      <c r="H22" s="3">
        <v>3.1</v>
      </c>
      <c r="I22" s="5">
        <f t="shared" si="2"/>
        <v>22587701578.331566</v>
      </c>
      <c r="J22" s="5">
        <f t="shared" si="3"/>
        <v>16119619262.18042</v>
      </c>
      <c r="K22" s="6">
        <f>EXP(-1*(G22+H22)/D22/F22)</f>
        <v>6468082316.151145</v>
      </c>
      <c r="L22" s="6">
        <f>EXP(-1*(G22-H22)/D22/F22)</f>
        <v>78880298310.019226</v>
      </c>
      <c r="M22" s="3"/>
    </row>
    <row r="23" spans="1:13" x14ac:dyDescent="0.3">
      <c r="A23" s="3" t="s">
        <v>39</v>
      </c>
      <c r="B23" s="3" t="s">
        <v>89</v>
      </c>
      <c r="C23" s="3" t="s">
        <v>90</v>
      </c>
      <c r="D23" s="2">
        <f t="shared" si="0"/>
        <v>8.3144626181532403E-3</v>
      </c>
      <c r="E23" s="1">
        <v>25</v>
      </c>
      <c r="F23" s="1">
        <f t="shared" si="1"/>
        <v>298.14999999999998</v>
      </c>
      <c r="G23" s="3">
        <f>-8.7</f>
        <v>-8.6999999999999993</v>
      </c>
      <c r="H23" s="3">
        <v>1.2</v>
      </c>
      <c r="I23" s="5">
        <f t="shared" si="2"/>
        <v>33.432900579220615</v>
      </c>
      <c r="J23" s="5">
        <f t="shared" si="3"/>
        <v>12.829298558544142</v>
      </c>
      <c r="K23" s="6">
        <f t="shared" si="4"/>
        <v>20.603602020676473</v>
      </c>
      <c r="L23" s="6">
        <f t="shared" si="5"/>
        <v>54.250651901465432</v>
      </c>
      <c r="M23" s="3"/>
    </row>
    <row r="24" spans="1:13" x14ac:dyDescent="0.3">
      <c r="A24" s="3" t="s">
        <v>21</v>
      </c>
      <c r="B24" s="3" t="s">
        <v>59</v>
      </c>
      <c r="C24" s="3" t="s">
        <v>60</v>
      </c>
      <c r="D24" s="2">
        <f t="shared" si="0"/>
        <v>8.3144626181532403E-3</v>
      </c>
      <c r="E24" s="1">
        <v>25</v>
      </c>
      <c r="F24" s="1">
        <f t="shared" si="1"/>
        <v>298.14999999999998</v>
      </c>
      <c r="G24" s="3">
        <v>-25</v>
      </c>
      <c r="H24" s="3">
        <v>0.8</v>
      </c>
      <c r="I24" s="5">
        <f t="shared" si="2"/>
        <v>23977.864860571168</v>
      </c>
      <c r="J24" s="5">
        <f t="shared" si="3"/>
        <v>6613.593190061074</v>
      </c>
      <c r="K24" s="6">
        <f t="shared" si="4"/>
        <v>17364.271670510094</v>
      </c>
      <c r="L24" s="6">
        <f t="shared" si="5"/>
        <v>33110.40129879085</v>
      </c>
      <c r="M24" s="3"/>
    </row>
    <row r="25" spans="1:13" x14ac:dyDescent="0.3">
      <c r="A25" s="3" t="s">
        <v>35</v>
      </c>
      <c r="B25" s="3" t="s">
        <v>84</v>
      </c>
      <c r="C25" s="3" t="s">
        <v>85</v>
      </c>
      <c r="D25" s="2">
        <f t="shared" si="0"/>
        <v>8.3144626181532403E-3</v>
      </c>
      <c r="E25" s="1">
        <v>25</v>
      </c>
      <c r="F25" s="1">
        <f t="shared" si="1"/>
        <v>298.14999999999998</v>
      </c>
      <c r="G25" s="3">
        <f>-3.4</f>
        <v>-3.4</v>
      </c>
      <c r="H25" s="3">
        <v>2.2999999999999998</v>
      </c>
      <c r="I25" s="5">
        <f t="shared" si="2"/>
        <v>3.9414337321794339</v>
      </c>
      <c r="J25" s="5">
        <f t="shared" si="3"/>
        <v>2.3829163068505976</v>
      </c>
      <c r="K25" s="6">
        <f t="shared" si="4"/>
        <v>1.5585174253288363</v>
      </c>
      <c r="L25" s="6">
        <f t="shared" si="5"/>
        <v>9.967742171303696</v>
      </c>
      <c r="M25" s="3"/>
    </row>
    <row r="26" spans="1:13" x14ac:dyDescent="0.3">
      <c r="A26" s="3" t="s">
        <v>34</v>
      </c>
      <c r="B26" s="3" t="s">
        <v>82</v>
      </c>
      <c r="C26" s="3" t="s">
        <v>83</v>
      </c>
      <c r="D26" s="2">
        <f t="shared" si="0"/>
        <v>8.3144626181532403E-3</v>
      </c>
      <c r="E26" s="1">
        <v>25</v>
      </c>
      <c r="F26" s="1">
        <f t="shared" si="1"/>
        <v>298.14999999999998</v>
      </c>
      <c r="G26" s="3">
        <v>2.1</v>
      </c>
      <c r="H26" s="3">
        <v>1.5</v>
      </c>
      <c r="I26" s="5">
        <f t="shared" si="2"/>
        <v>0.42864317912265082</v>
      </c>
      <c r="J26" s="5">
        <f t="shared" si="3"/>
        <v>0.19459391132063925</v>
      </c>
      <c r="K26" s="6">
        <f t="shared" si="4"/>
        <v>0.23404926780201157</v>
      </c>
      <c r="L26" s="6">
        <f t="shared" si="5"/>
        <v>0.78502691648580214</v>
      </c>
      <c r="M26" s="3"/>
    </row>
    <row r="27" spans="1:13" x14ac:dyDescent="0.3">
      <c r="A27" s="3" t="s">
        <v>32</v>
      </c>
      <c r="B27" s="3" t="s">
        <v>78</v>
      </c>
      <c r="C27" s="3" t="s">
        <v>79</v>
      </c>
      <c r="D27" s="2">
        <f t="shared" si="0"/>
        <v>8.3144626181532403E-3</v>
      </c>
      <c r="E27" s="1">
        <v>25</v>
      </c>
      <c r="F27" s="1">
        <f t="shared" si="1"/>
        <v>298.14999999999998</v>
      </c>
      <c r="G27" s="3">
        <v>0.9</v>
      </c>
      <c r="H27" s="3">
        <v>2.8</v>
      </c>
      <c r="I27" s="5">
        <f t="shared" si="2"/>
        <v>0.69554754441418365</v>
      </c>
      <c r="J27" s="5">
        <f t="shared" si="3"/>
        <v>0.47075182101506408</v>
      </c>
      <c r="K27" s="6">
        <f t="shared" si="4"/>
        <v>0.2247957233991196</v>
      </c>
      <c r="L27" s="6">
        <f t="shared" si="5"/>
        <v>2.1521156151251568</v>
      </c>
      <c r="M27" s="3"/>
    </row>
    <row r="28" spans="1:13" x14ac:dyDescent="0.3">
      <c r="A28" s="3" t="s">
        <v>22</v>
      </c>
      <c r="B28" s="3" t="s">
        <v>61</v>
      </c>
      <c r="C28" s="3" t="s">
        <v>62</v>
      </c>
      <c r="D28" s="2">
        <f t="shared" si="0"/>
        <v>8.3144626181532403E-3</v>
      </c>
      <c r="E28" s="1">
        <v>25</v>
      </c>
      <c r="F28" s="1">
        <f t="shared" si="1"/>
        <v>298.14999999999998</v>
      </c>
      <c r="G28" s="3">
        <v>25</v>
      </c>
      <c r="H28" s="3">
        <v>1.7</v>
      </c>
      <c r="I28" s="5">
        <f t="shared" si="2"/>
        <v>4.1705131203920688E-5</v>
      </c>
      <c r="J28" s="5">
        <f t="shared" si="3"/>
        <v>2.0698211410424127E-5</v>
      </c>
      <c r="K28" s="6">
        <f t="shared" si="4"/>
        <v>2.1006919793496561E-5</v>
      </c>
      <c r="L28" s="6">
        <f t="shared" si="5"/>
        <v>8.279738228327524E-5</v>
      </c>
      <c r="M28" s="3"/>
    </row>
    <row r="29" spans="1:13" x14ac:dyDescent="0.3">
      <c r="A29" s="3" t="s">
        <v>33</v>
      </c>
      <c r="B29" s="3" t="s">
        <v>80</v>
      </c>
      <c r="C29" s="3" t="s">
        <v>81</v>
      </c>
      <c r="D29" s="2">
        <f t="shared" si="0"/>
        <v>8.3144626181532403E-3</v>
      </c>
      <c r="E29" s="1">
        <v>25</v>
      </c>
      <c r="F29" s="1">
        <f t="shared" si="1"/>
        <v>298.14999999999998</v>
      </c>
      <c r="G29" s="3">
        <v>3.8</v>
      </c>
      <c r="H29" s="3">
        <v>3.8</v>
      </c>
      <c r="I29" s="5">
        <f t="shared" si="2"/>
        <v>0.21590803394984664</v>
      </c>
      <c r="J29" s="5">
        <f t="shared" si="3"/>
        <v>0.16929175482575851</v>
      </c>
      <c r="K29" s="6">
        <f t="shared" si="4"/>
        <v>4.6616279124088132E-2</v>
      </c>
      <c r="L29" s="6">
        <f t="shared" si="5"/>
        <v>1</v>
      </c>
      <c r="M29" s="3"/>
    </row>
    <row r="30" spans="1:13" x14ac:dyDescent="0.3">
      <c r="A30" s="3" t="s">
        <v>36</v>
      </c>
      <c r="B30" s="3" t="s">
        <v>80</v>
      </c>
      <c r="C30" s="3" t="s">
        <v>86</v>
      </c>
      <c r="D30" s="2">
        <f t="shared" si="0"/>
        <v>8.3144626181532403E-3</v>
      </c>
      <c r="E30" s="1">
        <v>25</v>
      </c>
      <c r="F30" s="1">
        <f t="shared" si="1"/>
        <v>298.14999999999998</v>
      </c>
      <c r="G30" s="3">
        <v>10.3</v>
      </c>
      <c r="H30" s="3">
        <v>3.8</v>
      </c>
      <c r="I30" s="5">
        <f t="shared" si="2"/>
        <v>1.568621165334751E-2</v>
      </c>
      <c r="J30" s="5">
        <f t="shared" si="3"/>
        <v>1.2299432535152074E-2</v>
      </c>
      <c r="K30" s="6">
        <f t="shared" si="4"/>
        <v>3.3867791181954356E-3</v>
      </c>
      <c r="L30" s="6">
        <f t="shared" si="5"/>
        <v>7.2652283318884153E-2</v>
      </c>
      <c r="M30" s="3"/>
    </row>
    <row r="31" spans="1:13" x14ac:dyDescent="0.3">
      <c r="A31" s="3" t="s">
        <v>23</v>
      </c>
      <c r="B31" s="3" t="s">
        <v>63</v>
      </c>
      <c r="C31" s="3" t="s">
        <v>64</v>
      </c>
      <c r="D31" s="2">
        <f t="shared" si="0"/>
        <v>8.3144626181532403E-3</v>
      </c>
      <c r="E31" s="1">
        <v>25</v>
      </c>
      <c r="F31" s="1">
        <f t="shared" si="1"/>
        <v>298.14999999999998</v>
      </c>
      <c r="G31" s="3">
        <v>5.6</v>
      </c>
      <c r="H31" s="3">
        <v>1.1000000000000001</v>
      </c>
      <c r="I31" s="5">
        <f t="shared" si="2"/>
        <v>0.10445336756968171</v>
      </c>
      <c r="J31" s="5">
        <f t="shared" si="3"/>
        <v>3.7432386044471772E-2</v>
      </c>
      <c r="K31" s="6">
        <f t="shared" si="4"/>
        <v>6.7020981525209938E-2</v>
      </c>
      <c r="L31" s="6">
        <f t="shared" si="5"/>
        <v>0.16279239349162686</v>
      </c>
      <c r="M31" s="3"/>
    </row>
    <row r="32" spans="1:13" x14ac:dyDescent="0.3">
      <c r="A32" s="3" t="s">
        <v>44</v>
      </c>
      <c r="B32" s="3" t="s">
        <v>63</v>
      </c>
      <c r="C32" s="3" t="s">
        <v>64</v>
      </c>
      <c r="D32" s="2">
        <f t="shared" si="0"/>
        <v>8.3144626181532403E-3</v>
      </c>
      <c r="E32" s="1">
        <v>25</v>
      </c>
      <c r="F32" s="1">
        <f t="shared" si="1"/>
        <v>298.14999999999998</v>
      </c>
      <c r="G32" s="3">
        <f>-5.6</f>
        <v>-5.6</v>
      </c>
      <c r="H32" s="3">
        <v>1.1000000000000001</v>
      </c>
      <c r="I32" s="5">
        <f t="shared" si="2"/>
        <v>9.5736501681756856</v>
      </c>
      <c r="J32" s="5">
        <f t="shared" si="3"/>
        <v>3.4308570157951692</v>
      </c>
      <c r="K32" s="6">
        <f t="shared" si="4"/>
        <v>6.1427931523805164</v>
      </c>
      <c r="L32" s="6">
        <f t="shared" si="5"/>
        <v>14.920700611104152</v>
      </c>
      <c r="M32" s="3"/>
    </row>
    <row r="33" spans="1:12" x14ac:dyDescent="0.3">
      <c r="A33" s="7" t="s">
        <v>215</v>
      </c>
      <c r="B33" s="3" t="s">
        <v>67</v>
      </c>
      <c r="C33" s="3" t="s">
        <v>67</v>
      </c>
      <c r="D33" s="2">
        <f t="shared" si="0"/>
        <v>8.3144626181532403E-3</v>
      </c>
      <c r="E33" s="1">
        <v>25</v>
      </c>
      <c r="F33" s="1">
        <f t="shared" ref="F33" si="11">273.15+E33</f>
        <v>298.14999999999998</v>
      </c>
      <c r="G33" s="3">
        <v>10.7</v>
      </c>
      <c r="H33" s="3">
        <v>7.2</v>
      </c>
      <c r="I33" s="5">
        <f t="shared" ref="I33" si="12">EXP(-1*G33/D33/F33)</f>
        <v>1.3348765459896416E-2</v>
      </c>
      <c r="J33" s="5">
        <f t="shared" ref="J33" si="13">ABS(K33-I33)</f>
        <v>1.2617532639064444E-2</v>
      </c>
      <c r="K33" s="6">
        <f t="shared" ref="K33" si="14">EXP(-1*(G33+H33)/D33/F33)</f>
        <v>7.3123282083197277E-4</v>
      </c>
      <c r="L33" s="6">
        <f t="shared" ref="L33" si="15">EXP(-1*(G33-H33)/D33/F33)</f>
        <v>0.24368372729848967</v>
      </c>
    </row>
    <row r="34" spans="1:12" x14ac:dyDescent="0.3">
      <c r="A34" s="2" t="s">
        <v>216</v>
      </c>
      <c r="B34" s="2" t="s">
        <v>217</v>
      </c>
      <c r="C34" s="2" t="s">
        <v>218</v>
      </c>
      <c r="D34" s="3">
        <v>8.3144626181532403E-3</v>
      </c>
      <c r="E34" s="3">
        <v>25</v>
      </c>
      <c r="F34" s="3">
        <v>298.14999999999998</v>
      </c>
      <c r="G34" s="3">
        <f>-8.1</f>
        <v>-8.1</v>
      </c>
      <c r="H34" s="3">
        <v>2</v>
      </c>
      <c r="I34" s="5">
        <f t="shared" ref="I34:I35" si="16">EXP(-1*G34/D34/F34)</f>
        <v>26.245726850881955</v>
      </c>
      <c r="J34" s="5">
        <f t="shared" ref="J34:J35" si="17">ABS(K34-I34)</f>
        <v>14.532575258339033</v>
      </c>
      <c r="K34" s="6">
        <f t="shared" ref="K34:K35" si="18">EXP(-1*(G34+H34)/D34/F34)</f>
        <v>11.713151592542921</v>
      </c>
      <c r="L34" s="6">
        <f t="shared" ref="L34:L35" si="19">EXP(-1*(G34-H34)/D34/F34)</f>
        <v>58.808952696356215</v>
      </c>
    </row>
    <row r="35" spans="1:12" x14ac:dyDescent="0.3">
      <c r="A35" s="3" t="s">
        <v>219</v>
      </c>
      <c r="B35" s="2" t="s">
        <v>220</v>
      </c>
      <c r="C35" s="2" t="s">
        <v>221</v>
      </c>
      <c r="D35" s="3">
        <v>8.3144626181532403E-3</v>
      </c>
      <c r="E35" s="3">
        <v>25</v>
      </c>
      <c r="F35" s="3">
        <v>298.14999999999998</v>
      </c>
      <c r="G35" s="3">
        <f>-17.6</f>
        <v>-17.600000000000001</v>
      </c>
      <c r="H35" s="3">
        <v>1.2</v>
      </c>
      <c r="I35" s="5">
        <f t="shared" si="16"/>
        <v>1211.6762566085135</v>
      </c>
      <c r="J35" s="5">
        <f t="shared" si="17"/>
        <v>464.95985041726601</v>
      </c>
      <c r="K35" s="6">
        <f t="shared" si="18"/>
        <v>746.71640619124753</v>
      </c>
      <c r="L35" s="6">
        <f t="shared" si="19"/>
        <v>1966.1538686653678</v>
      </c>
    </row>
    <row r="36" spans="1:12" x14ac:dyDescent="0.3">
      <c r="A36" s="3" t="s">
        <v>222</v>
      </c>
      <c r="B36" s="2" t="s">
        <v>223</v>
      </c>
      <c r="C36" s="2" t="s">
        <v>224</v>
      </c>
      <c r="D36" s="3">
        <v>8.3144626181532403E-3</v>
      </c>
      <c r="E36" s="3">
        <v>25</v>
      </c>
      <c r="F36" s="3">
        <v>298.14999999999998</v>
      </c>
      <c r="G36" s="3">
        <v>0.8</v>
      </c>
      <c r="H36" s="3">
        <v>4.0999999999999996</v>
      </c>
      <c r="I36" s="5">
        <f t="shared" ref="I36:I37" si="20">EXP(-1*G36/D36/F36)</f>
        <v>0.72417922827914627</v>
      </c>
      <c r="J36" s="5">
        <f t="shared" ref="J36:J37" si="21">ABS(K36-I36)</f>
        <v>0.58564498384855124</v>
      </c>
      <c r="K36" s="6">
        <f t="shared" ref="K36:K37" si="22">EXP(-1*(G36+H36)/D36/F36)</f>
        <v>0.13853424443059506</v>
      </c>
      <c r="L36" s="6">
        <f t="shared" ref="L36:L37" si="23">EXP(-1*(G36-H36)/D36/F36)</f>
        <v>3.7856023023514558</v>
      </c>
    </row>
    <row r="37" spans="1:12" x14ac:dyDescent="0.3">
      <c r="A37" s="3" t="s">
        <v>320</v>
      </c>
      <c r="B37" s="3" t="s">
        <v>236</v>
      </c>
      <c r="C37" s="3" t="s">
        <v>239</v>
      </c>
      <c r="D37" s="2">
        <f t="shared" ref="D37" si="24">8.31446261815324/1000</f>
        <v>8.3144626181532403E-3</v>
      </c>
      <c r="E37" s="1">
        <v>25</v>
      </c>
      <c r="F37" s="1">
        <f t="shared" ref="F37" si="25">273.15+E37</f>
        <v>298.14999999999998</v>
      </c>
      <c r="G37" s="3">
        <v>18.100000000000001</v>
      </c>
      <c r="H37" s="3">
        <v>0.6</v>
      </c>
      <c r="I37" s="5">
        <f t="shared" si="20"/>
        <v>6.7455473024160672E-4</v>
      </c>
      <c r="J37" s="5">
        <f t="shared" si="21"/>
        <v>1.4501111035912615E-4</v>
      </c>
      <c r="K37" s="6">
        <f t="shared" si="22"/>
        <v>5.2954361988248057E-4</v>
      </c>
      <c r="L37" s="6">
        <f t="shared" si="23"/>
        <v>8.5927592554567737E-4</v>
      </c>
    </row>
  </sheetData>
  <autoFilter ref="A1:L32">
    <sortState ref="A2:L31">
      <sortCondition ref="A1:A3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zoomScale="80" zoomScaleNormal="80" workbookViewId="0">
      <selection activeCell="G32" sqref="G32"/>
    </sheetView>
  </sheetViews>
  <sheetFormatPr defaultColWidth="8.88671875" defaultRowHeight="14.4" x14ac:dyDescent="0.3"/>
  <cols>
    <col min="1" max="1" width="28.21875" style="9" bestFit="1" customWidth="1"/>
    <col min="2" max="2" width="15" style="9" bestFit="1" customWidth="1"/>
    <col min="3" max="3" width="8" style="9" customWidth="1"/>
    <col min="4" max="4" width="11.5546875" style="9" bestFit="1" customWidth="1"/>
    <col min="5" max="5" width="12.21875" style="9" bestFit="1" customWidth="1"/>
    <col min="6" max="6" width="12.6640625" style="9" bestFit="1" customWidth="1"/>
    <col min="7" max="7" width="9.33203125" style="9" customWidth="1"/>
    <col min="8" max="8" width="17.77734375" style="9" customWidth="1"/>
    <col min="9" max="9" width="42.5546875" style="9" customWidth="1"/>
    <col min="10" max="10" width="11" style="9" customWidth="1"/>
    <col min="11" max="11" width="26.44140625" style="9" bestFit="1" customWidth="1"/>
    <col min="12" max="12" width="19.44140625" style="9" bestFit="1" customWidth="1"/>
    <col min="13" max="13" width="22.21875" style="9" bestFit="1" customWidth="1"/>
    <col min="14" max="14" width="8.88671875" style="9"/>
    <col min="15" max="15" width="5.21875" style="9" customWidth="1"/>
    <col min="16" max="16" width="8.88671875" style="9"/>
    <col min="17" max="17" width="4.21875" style="9" customWidth="1"/>
    <col min="18" max="18" width="10.6640625" style="9" customWidth="1"/>
    <col min="19" max="16384" width="8.88671875" style="9"/>
  </cols>
  <sheetData>
    <row r="1" spans="1:18" x14ac:dyDescent="0.3">
      <c r="A1" s="11" t="s">
        <v>93</v>
      </c>
      <c r="B1" s="11" t="s">
        <v>94</v>
      </c>
      <c r="C1" s="11" t="s">
        <v>95</v>
      </c>
      <c r="D1" s="11" t="s">
        <v>98</v>
      </c>
      <c r="E1" s="11" t="s">
        <v>99</v>
      </c>
      <c r="F1" s="11" t="s">
        <v>173</v>
      </c>
      <c r="G1" s="11" t="s">
        <v>96</v>
      </c>
      <c r="H1" s="11" t="s">
        <v>97</v>
      </c>
      <c r="I1" s="11" t="s">
        <v>100</v>
      </c>
      <c r="J1" s="11" t="s">
        <v>177</v>
      </c>
      <c r="K1" s="11" t="s">
        <v>252</v>
      </c>
      <c r="L1" s="11" t="s">
        <v>316</v>
      </c>
      <c r="M1" s="11" t="s">
        <v>317</v>
      </c>
      <c r="N1" s="11" t="s">
        <v>251</v>
      </c>
      <c r="O1" s="11" t="s">
        <v>208</v>
      </c>
      <c r="P1" s="11" t="s">
        <v>209</v>
      </c>
      <c r="Q1" s="11" t="s">
        <v>249</v>
      </c>
      <c r="R1" s="11" t="s">
        <v>250</v>
      </c>
    </row>
    <row r="2" spans="1:18" x14ac:dyDescent="0.3">
      <c r="A2" s="9" t="s">
        <v>101</v>
      </c>
      <c r="B2" s="9" t="s">
        <v>13</v>
      </c>
      <c r="D2" s="10">
        <v>320.07489425285672</v>
      </c>
      <c r="E2" s="10">
        <v>301.06828403635973</v>
      </c>
      <c r="F2" s="9" t="s">
        <v>175</v>
      </c>
      <c r="G2" s="9" t="s">
        <v>102</v>
      </c>
      <c r="I2" s="9" t="s">
        <v>176</v>
      </c>
      <c r="J2" s="9" t="s">
        <v>40</v>
      </c>
      <c r="K2" s="12" t="s">
        <v>253</v>
      </c>
      <c r="L2" s="12" t="s">
        <v>254</v>
      </c>
      <c r="M2" s="9" t="s">
        <v>258</v>
      </c>
      <c r="N2" s="9">
        <v>26840</v>
      </c>
      <c r="O2" s="9">
        <v>1</v>
      </c>
      <c r="P2" s="9">
        <v>1</v>
      </c>
      <c r="Q2" s="9">
        <v>1</v>
      </c>
      <c r="R2" s="9">
        <v>1</v>
      </c>
    </row>
    <row r="3" spans="1:18" x14ac:dyDescent="0.3">
      <c r="A3" s="9" t="s">
        <v>107</v>
      </c>
      <c r="B3" s="9" t="s">
        <v>13</v>
      </c>
      <c r="C3" s="9" t="s">
        <v>112</v>
      </c>
      <c r="D3" s="10">
        <v>4.2999999999999997E-2</v>
      </c>
      <c r="E3" s="10">
        <v>7.0000000000000001E-3</v>
      </c>
      <c r="F3" s="9" t="s">
        <v>178</v>
      </c>
      <c r="G3" s="9" t="s">
        <v>102</v>
      </c>
      <c r="H3" s="9" t="s">
        <v>113</v>
      </c>
      <c r="I3" s="9" t="s">
        <v>247</v>
      </c>
      <c r="J3" s="9" t="s">
        <v>40</v>
      </c>
      <c r="K3" s="12" t="s">
        <v>253</v>
      </c>
      <c r="L3" s="12" t="s">
        <v>254</v>
      </c>
      <c r="M3" s="9" t="s">
        <v>258</v>
      </c>
      <c r="N3" s="9">
        <v>26840</v>
      </c>
      <c r="O3" s="9">
        <v>1</v>
      </c>
      <c r="P3" s="9">
        <v>1</v>
      </c>
      <c r="Q3" s="9">
        <v>1</v>
      </c>
      <c r="R3" s="9">
        <v>1</v>
      </c>
    </row>
    <row r="4" spans="1:18" x14ac:dyDescent="0.3">
      <c r="A4" s="9" t="s">
        <v>107</v>
      </c>
      <c r="B4" s="9" t="s">
        <v>13</v>
      </c>
      <c r="C4" s="9" t="s">
        <v>108</v>
      </c>
      <c r="D4" s="10">
        <v>0.05</v>
      </c>
      <c r="E4" s="10">
        <v>4.0000000000000001E-3</v>
      </c>
      <c r="F4" s="9" t="s">
        <v>178</v>
      </c>
      <c r="G4" s="9" t="s">
        <v>102</v>
      </c>
      <c r="H4" s="9" t="s">
        <v>109</v>
      </c>
      <c r="I4" s="9" t="s">
        <v>247</v>
      </c>
      <c r="J4" s="9" t="s">
        <v>40</v>
      </c>
      <c r="K4" s="12" t="s">
        <v>253</v>
      </c>
      <c r="L4" s="12" t="s">
        <v>254</v>
      </c>
      <c r="M4" s="9" t="s">
        <v>258</v>
      </c>
      <c r="N4" s="9">
        <v>26840</v>
      </c>
      <c r="O4" s="9">
        <v>1</v>
      </c>
      <c r="P4" s="9">
        <v>1</v>
      </c>
      <c r="Q4" s="9">
        <v>1</v>
      </c>
      <c r="R4" s="9">
        <v>1</v>
      </c>
    </row>
    <row r="5" spans="1:18" x14ac:dyDescent="0.3">
      <c r="A5" s="9" t="s">
        <v>172</v>
      </c>
      <c r="B5" s="9" t="s">
        <v>13</v>
      </c>
      <c r="D5" s="10">
        <v>147</v>
      </c>
      <c r="E5" s="10">
        <v>4</v>
      </c>
      <c r="F5" s="9" t="s">
        <v>179</v>
      </c>
      <c r="G5" s="9" t="s">
        <v>102</v>
      </c>
      <c r="I5" s="9" t="s">
        <v>247</v>
      </c>
      <c r="J5" s="9" t="s">
        <v>40</v>
      </c>
      <c r="K5" s="12" t="s">
        <v>253</v>
      </c>
      <c r="L5" s="12" t="s">
        <v>254</v>
      </c>
      <c r="M5" s="9" t="s">
        <v>258</v>
      </c>
      <c r="N5" s="9">
        <v>26840</v>
      </c>
      <c r="O5" s="9">
        <v>1</v>
      </c>
      <c r="P5" s="9">
        <v>1</v>
      </c>
      <c r="Q5" s="9">
        <v>1</v>
      </c>
      <c r="R5" s="9">
        <v>1</v>
      </c>
    </row>
    <row r="6" spans="1:18" x14ac:dyDescent="0.3">
      <c r="A6" s="9" t="s">
        <v>107</v>
      </c>
      <c r="B6" s="9" t="s">
        <v>13</v>
      </c>
      <c r="C6" s="9" t="s">
        <v>114</v>
      </c>
      <c r="D6" s="10" t="s">
        <v>67</v>
      </c>
      <c r="E6" s="10" t="s">
        <v>67</v>
      </c>
      <c r="F6" s="9" t="s">
        <v>178</v>
      </c>
      <c r="G6" s="9" t="s">
        <v>102</v>
      </c>
      <c r="H6" s="9" t="s">
        <v>115</v>
      </c>
      <c r="J6" s="9" t="s">
        <v>40</v>
      </c>
      <c r="K6" s="12" t="s">
        <v>253</v>
      </c>
      <c r="L6" s="12" t="s">
        <v>254</v>
      </c>
      <c r="M6" s="9" t="s">
        <v>258</v>
      </c>
      <c r="N6" s="9">
        <v>26840</v>
      </c>
      <c r="O6" s="9">
        <v>1</v>
      </c>
      <c r="P6" s="9">
        <v>1</v>
      </c>
      <c r="Q6" s="9">
        <v>1</v>
      </c>
      <c r="R6" s="9">
        <v>1</v>
      </c>
    </row>
    <row r="7" spans="1:18" x14ac:dyDescent="0.3">
      <c r="A7" s="9" t="s">
        <v>107</v>
      </c>
      <c r="B7" s="9" t="s">
        <v>13</v>
      </c>
      <c r="C7" s="9" t="s">
        <v>110</v>
      </c>
      <c r="D7" s="10" t="s">
        <v>67</v>
      </c>
      <c r="E7" s="10" t="s">
        <v>67</v>
      </c>
      <c r="F7" s="9" t="s">
        <v>178</v>
      </c>
      <c r="G7" s="9" t="s">
        <v>102</v>
      </c>
      <c r="H7" s="9" t="s">
        <v>111</v>
      </c>
      <c r="J7" s="9" t="s">
        <v>40</v>
      </c>
      <c r="K7" s="12" t="s">
        <v>253</v>
      </c>
      <c r="L7" s="12" t="s">
        <v>254</v>
      </c>
      <c r="M7" s="9" t="s">
        <v>258</v>
      </c>
      <c r="N7" s="9">
        <v>26840</v>
      </c>
      <c r="O7" s="9">
        <v>1</v>
      </c>
      <c r="P7" s="9">
        <v>1</v>
      </c>
      <c r="Q7" s="9">
        <v>1</v>
      </c>
      <c r="R7" s="9">
        <v>1</v>
      </c>
    </row>
    <row r="8" spans="1:18" x14ac:dyDescent="0.3">
      <c r="A8" s="9" t="s">
        <v>171</v>
      </c>
      <c r="B8" s="9" t="s">
        <v>13</v>
      </c>
      <c r="D8" s="10" t="s">
        <v>67</v>
      </c>
      <c r="E8" s="10" t="s">
        <v>67</v>
      </c>
      <c r="F8" s="9" t="s">
        <v>179</v>
      </c>
      <c r="G8" s="9" t="s">
        <v>102</v>
      </c>
      <c r="J8" s="9" t="s">
        <v>40</v>
      </c>
      <c r="K8" s="12" t="s">
        <v>253</v>
      </c>
      <c r="L8" s="12" t="s">
        <v>254</v>
      </c>
      <c r="M8" s="9" t="s">
        <v>258</v>
      </c>
      <c r="N8" s="9">
        <v>26840</v>
      </c>
      <c r="O8" s="9">
        <v>1</v>
      </c>
      <c r="P8" s="9">
        <v>1</v>
      </c>
      <c r="Q8" s="9">
        <v>1</v>
      </c>
      <c r="R8" s="9">
        <v>1</v>
      </c>
    </row>
    <row r="9" spans="1:18" x14ac:dyDescent="0.3">
      <c r="A9" s="9" t="s">
        <v>101</v>
      </c>
      <c r="B9" s="1" t="s">
        <v>235</v>
      </c>
      <c r="D9" s="10">
        <v>2.3632893574593455E-4</v>
      </c>
      <c r="E9" s="10">
        <v>1.4657467165113343E-4</v>
      </c>
      <c r="F9" s="9" t="s">
        <v>175</v>
      </c>
      <c r="G9" s="9" t="s">
        <v>237</v>
      </c>
      <c r="I9" s="9" t="s">
        <v>176</v>
      </c>
      <c r="J9" s="1" t="s">
        <v>238</v>
      </c>
      <c r="K9" s="12" t="s">
        <v>255</v>
      </c>
      <c r="L9" s="12" t="s">
        <v>256</v>
      </c>
      <c r="M9" s="9" t="s">
        <v>257</v>
      </c>
      <c r="N9" s="9">
        <v>96127</v>
      </c>
      <c r="O9" s="9">
        <v>1</v>
      </c>
      <c r="P9" s="9">
        <v>1</v>
      </c>
      <c r="Q9" s="9">
        <v>0</v>
      </c>
      <c r="R9" s="9">
        <v>0</v>
      </c>
    </row>
    <row r="10" spans="1:18" x14ac:dyDescent="0.3">
      <c r="A10" s="9" t="s">
        <v>107</v>
      </c>
      <c r="B10" s="1" t="s">
        <v>235</v>
      </c>
      <c r="C10" s="9" t="s">
        <v>144</v>
      </c>
      <c r="D10" s="10">
        <v>7.0000000000000001E-3</v>
      </c>
      <c r="E10" s="10" t="s">
        <v>67</v>
      </c>
      <c r="F10" s="9" t="s">
        <v>178</v>
      </c>
      <c r="G10" s="9" t="s">
        <v>237</v>
      </c>
      <c r="H10" s="9" t="s">
        <v>145</v>
      </c>
      <c r="I10" s="13" t="s">
        <v>318</v>
      </c>
      <c r="J10" s="1" t="s">
        <v>238</v>
      </c>
      <c r="K10" s="12" t="s">
        <v>255</v>
      </c>
      <c r="L10" s="12" t="s">
        <v>256</v>
      </c>
      <c r="M10" s="9" t="s">
        <v>257</v>
      </c>
      <c r="N10" s="9">
        <v>96127</v>
      </c>
      <c r="O10" s="9">
        <v>1</v>
      </c>
      <c r="P10" s="9">
        <v>1</v>
      </c>
      <c r="Q10" s="9">
        <v>0</v>
      </c>
      <c r="R10" s="9">
        <v>0</v>
      </c>
    </row>
    <row r="11" spans="1:18" x14ac:dyDescent="0.3">
      <c r="A11" s="9" t="s">
        <v>107</v>
      </c>
      <c r="B11" s="1" t="s">
        <v>235</v>
      </c>
      <c r="C11" s="9" t="s">
        <v>112</v>
      </c>
      <c r="D11" s="10">
        <v>2.5000000000000001E-2</v>
      </c>
      <c r="E11" s="10" t="s">
        <v>67</v>
      </c>
      <c r="F11" s="9" t="s">
        <v>178</v>
      </c>
      <c r="G11" s="9" t="s">
        <v>237</v>
      </c>
      <c r="H11" s="9" t="s">
        <v>113</v>
      </c>
      <c r="I11" s="13" t="s">
        <v>318</v>
      </c>
      <c r="J11" s="1" t="s">
        <v>238</v>
      </c>
      <c r="K11" s="12" t="s">
        <v>255</v>
      </c>
      <c r="L11" s="12" t="s">
        <v>256</v>
      </c>
      <c r="M11" s="9" t="s">
        <v>257</v>
      </c>
      <c r="N11" s="9">
        <v>96127</v>
      </c>
      <c r="O11" s="9">
        <v>1</v>
      </c>
      <c r="P11" s="9">
        <v>1</v>
      </c>
      <c r="Q11" s="9">
        <v>0</v>
      </c>
      <c r="R11" s="9">
        <v>0</v>
      </c>
    </row>
    <row r="12" spans="1:18" x14ac:dyDescent="0.3">
      <c r="A12" s="9" t="s">
        <v>107</v>
      </c>
      <c r="B12" s="1" t="s">
        <v>235</v>
      </c>
      <c r="C12" s="9" t="s">
        <v>240</v>
      </c>
      <c r="D12" s="10">
        <v>10</v>
      </c>
      <c r="E12" s="10" t="s">
        <v>67</v>
      </c>
      <c r="F12" s="9" t="s">
        <v>178</v>
      </c>
      <c r="G12" s="9" t="s">
        <v>237</v>
      </c>
      <c r="H12" s="9" t="s">
        <v>241</v>
      </c>
      <c r="I12" s="13" t="s">
        <v>318</v>
      </c>
      <c r="J12" s="1" t="s">
        <v>238</v>
      </c>
      <c r="K12" s="12" t="s">
        <v>255</v>
      </c>
      <c r="L12" s="12" t="s">
        <v>256</v>
      </c>
      <c r="M12" s="9" t="s">
        <v>257</v>
      </c>
      <c r="N12" s="9">
        <v>96127</v>
      </c>
      <c r="O12" s="9">
        <v>1</v>
      </c>
      <c r="P12" s="9">
        <v>1</v>
      </c>
      <c r="Q12" s="9">
        <v>0</v>
      </c>
      <c r="R12" s="9">
        <v>0</v>
      </c>
    </row>
    <row r="13" spans="1:18" x14ac:dyDescent="0.3">
      <c r="A13" s="9" t="s">
        <v>107</v>
      </c>
      <c r="B13" s="1" t="s">
        <v>235</v>
      </c>
      <c r="C13" s="9" t="s">
        <v>114</v>
      </c>
      <c r="D13" s="10">
        <v>0.08</v>
      </c>
      <c r="E13" s="10" t="s">
        <v>67</v>
      </c>
      <c r="F13" s="9" t="s">
        <v>178</v>
      </c>
      <c r="G13" s="9" t="s">
        <v>237</v>
      </c>
      <c r="H13" s="9" t="s">
        <v>115</v>
      </c>
      <c r="I13" s="13" t="s">
        <v>318</v>
      </c>
      <c r="J13" s="1" t="s">
        <v>238</v>
      </c>
      <c r="K13" s="12" t="s">
        <v>255</v>
      </c>
      <c r="L13" s="12" t="s">
        <v>256</v>
      </c>
      <c r="M13" s="9" t="s">
        <v>257</v>
      </c>
      <c r="N13" s="9">
        <v>96127</v>
      </c>
      <c r="O13" s="9">
        <v>1</v>
      </c>
      <c r="P13" s="9">
        <v>1</v>
      </c>
      <c r="Q13" s="9">
        <v>0</v>
      </c>
      <c r="R13" s="9">
        <v>0</v>
      </c>
    </row>
    <row r="14" spans="1:18" x14ac:dyDescent="0.3">
      <c r="A14" s="9" t="s">
        <v>107</v>
      </c>
      <c r="B14" s="1" t="s">
        <v>235</v>
      </c>
      <c r="C14" s="9" t="s">
        <v>142</v>
      </c>
      <c r="D14" s="10">
        <v>8.0000000000000002E-3</v>
      </c>
      <c r="E14" s="10" t="s">
        <v>67</v>
      </c>
      <c r="F14" s="9" t="s">
        <v>178</v>
      </c>
      <c r="G14" s="9" t="s">
        <v>237</v>
      </c>
      <c r="I14" s="13" t="s">
        <v>318</v>
      </c>
      <c r="J14" s="1" t="s">
        <v>238</v>
      </c>
      <c r="K14" s="12" t="s">
        <v>255</v>
      </c>
      <c r="L14" s="12" t="s">
        <v>256</v>
      </c>
      <c r="M14" s="9" t="s">
        <v>257</v>
      </c>
      <c r="N14" s="9">
        <v>96127</v>
      </c>
      <c r="O14" s="9">
        <v>1</v>
      </c>
      <c r="P14" s="9">
        <v>1</v>
      </c>
      <c r="Q14" s="9">
        <v>0</v>
      </c>
      <c r="R14" s="9">
        <v>0</v>
      </c>
    </row>
    <row r="15" spans="1:18" x14ac:dyDescent="0.3">
      <c r="A15" s="9" t="s">
        <v>171</v>
      </c>
      <c r="B15" s="1" t="s">
        <v>235</v>
      </c>
      <c r="D15" s="10" t="s">
        <v>67</v>
      </c>
      <c r="E15" s="10" t="s">
        <v>67</v>
      </c>
      <c r="F15" s="9" t="s">
        <v>179</v>
      </c>
      <c r="G15" s="9" t="s">
        <v>237</v>
      </c>
      <c r="I15" s="13" t="s">
        <v>318</v>
      </c>
      <c r="J15" s="1" t="s">
        <v>238</v>
      </c>
      <c r="K15" s="12" t="s">
        <v>255</v>
      </c>
      <c r="L15" s="12" t="s">
        <v>256</v>
      </c>
      <c r="M15" s="9" t="s">
        <v>257</v>
      </c>
      <c r="N15" s="9">
        <v>96127</v>
      </c>
      <c r="O15" s="9">
        <v>1</v>
      </c>
      <c r="P15" s="9">
        <v>1</v>
      </c>
      <c r="Q15" s="9">
        <v>0</v>
      </c>
      <c r="R15" s="9">
        <v>0</v>
      </c>
    </row>
    <row r="16" spans="1:18" x14ac:dyDescent="0.3">
      <c r="A16" s="9" t="s">
        <v>172</v>
      </c>
      <c r="B16" s="1" t="s">
        <v>235</v>
      </c>
      <c r="D16" s="14">
        <f>(14*96127)/(60*1000)</f>
        <v>22.429633333333335</v>
      </c>
      <c r="E16" s="10" t="s">
        <v>67</v>
      </c>
      <c r="F16" s="9" t="s">
        <v>179</v>
      </c>
      <c r="G16" s="9" t="s">
        <v>237</v>
      </c>
      <c r="I16" s="13" t="s">
        <v>318</v>
      </c>
      <c r="J16" s="1" t="s">
        <v>238</v>
      </c>
      <c r="K16" s="12" t="s">
        <v>255</v>
      </c>
      <c r="L16" s="12" t="s">
        <v>256</v>
      </c>
      <c r="M16" s="9" t="s">
        <v>257</v>
      </c>
      <c r="N16" s="9">
        <v>96127</v>
      </c>
      <c r="O16" s="9">
        <v>1</v>
      </c>
      <c r="P16" s="9">
        <v>1</v>
      </c>
      <c r="Q16" s="9">
        <v>0</v>
      </c>
      <c r="R16" s="9">
        <v>0</v>
      </c>
    </row>
    <row r="17" spans="1:18" x14ac:dyDescent="0.3">
      <c r="A17" s="9" t="s">
        <v>101</v>
      </c>
      <c r="B17" s="1" t="s">
        <v>25</v>
      </c>
      <c r="D17" s="10">
        <v>1482.4593990198955</v>
      </c>
      <c r="E17" s="10">
        <v>318.68886819191175</v>
      </c>
      <c r="F17" s="9" t="s">
        <v>175</v>
      </c>
      <c r="G17" s="1" t="s">
        <v>239</v>
      </c>
      <c r="I17" s="13" t="s">
        <v>243</v>
      </c>
      <c r="J17" s="9" t="s">
        <v>236</v>
      </c>
      <c r="K17" s="12" t="s">
        <v>255</v>
      </c>
      <c r="L17" s="12" t="s">
        <v>256</v>
      </c>
      <c r="M17" s="9" t="s">
        <v>257</v>
      </c>
      <c r="N17" s="9">
        <v>96127</v>
      </c>
      <c r="O17" s="9">
        <v>1</v>
      </c>
      <c r="P17" s="9">
        <v>1</v>
      </c>
      <c r="Q17" s="9">
        <v>0</v>
      </c>
      <c r="R17" s="9">
        <v>0</v>
      </c>
    </row>
    <row r="18" spans="1:18" x14ac:dyDescent="0.3">
      <c r="A18" s="9" t="s">
        <v>107</v>
      </c>
      <c r="B18" s="1" t="s">
        <v>25</v>
      </c>
      <c r="C18" s="9" t="s">
        <v>240</v>
      </c>
      <c r="D18" s="10" t="s">
        <v>67</v>
      </c>
      <c r="E18" s="10" t="s">
        <v>67</v>
      </c>
      <c r="F18" s="9" t="s">
        <v>178</v>
      </c>
      <c r="G18" s="1" t="s">
        <v>239</v>
      </c>
      <c r="H18" s="9" t="s">
        <v>241</v>
      </c>
      <c r="I18" s="13"/>
      <c r="J18" s="9" t="s">
        <v>236</v>
      </c>
      <c r="K18" s="12" t="s">
        <v>255</v>
      </c>
      <c r="L18" s="12" t="s">
        <v>256</v>
      </c>
      <c r="M18" s="9" t="s">
        <v>257</v>
      </c>
      <c r="N18" s="9">
        <v>96127</v>
      </c>
      <c r="O18" s="9">
        <v>1</v>
      </c>
      <c r="P18" s="9">
        <v>1</v>
      </c>
      <c r="Q18" s="9">
        <v>0</v>
      </c>
      <c r="R18" s="9">
        <v>0</v>
      </c>
    </row>
    <row r="19" spans="1:18" x14ac:dyDescent="0.3">
      <c r="A19" s="9" t="s">
        <v>107</v>
      </c>
      <c r="B19" s="1" t="s">
        <v>25</v>
      </c>
      <c r="C19" s="9" t="s">
        <v>112</v>
      </c>
      <c r="D19" s="10" t="s">
        <v>67</v>
      </c>
      <c r="E19" s="10" t="s">
        <v>67</v>
      </c>
      <c r="F19" s="9" t="s">
        <v>178</v>
      </c>
      <c r="G19" s="1" t="s">
        <v>239</v>
      </c>
      <c r="H19" s="9" t="s">
        <v>113</v>
      </c>
      <c r="I19" s="13"/>
      <c r="J19" s="9" t="s">
        <v>236</v>
      </c>
      <c r="K19" s="12" t="s">
        <v>255</v>
      </c>
      <c r="L19" s="12" t="s">
        <v>256</v>
      </c>
      <c r="M19" s="9" t="s">
        <v>257</v>
      </c>
      <c r="N19" s="9">
        <v>96127</v>
      </c>
      <c r="O19" s="9">
        <v>1</v>
      </c>
      <c r="P19" s="9">
        <v>1</v>
      </c>
      <c r="Q19" s="9">
        <v>0</v>
      </c>
      <c r="R19" s="9">
        <v>0</v>
      </c>
    </row>
    <row r="20" spans="1:18" x14ac:dyDescent="0.3">
      <c r="A20" s="9" t="s">
        <v>107</v>
      </c>
      <c r="B20" s="1" t="s">
        <v>25</v>
      </c>
      <c r="C20" s="9" t="s">
        <v>162</v>
      </c>
      <c r="D20" s="10">
        <v>10.6</v>
      </c>
      <c r="E20" s="10" t="s">
        <v>67</v>
      </c>
      <c r="F20" s="9" t="s">
        <v>178</v>
      </c>
      <c r="G20" s="1" t="s">
        <v>239</v>
      </c>
      <c r="H20" s="9" t="s">
        <v>242</v>
      </c>
      <c r="I20" s="13" t="s">
        <v>319</v>
      </c>
      <c r="J20" s="9" t="s">
        <v>236</v>
      </c>
      <c r="K20" s="12" t="s">
        <v>255</v>
      </c>
      <c r="L20" s="12" t="s">
        <v>256</v>
      </c>
      <c r="M20" s="9" t="s">
        <v>257</v>
      </c>
      <c r="N20" s="9">
        <v>96127</v>
      </c>
      <c r="O20" s="9">
        <v>1</v>
      </c>
      <c r="P20" s="9">
        <v>1</v>
      </c>
      <c r="Q20" s="9">
        <v>0</v>
      </c>
      <c r="R20" s="9">
        <v>0</v>
      </c>
    </row>
    <row r="21" spans="1:18" x14ac:dyDescent="0.3">
      <c r="A21" s="9" t="s">
        <v>107</v>
      </c>
      <c r="B21" s="1" t="s">
        <v>25</v>
      </c>
      <c r="C21" s="9" t="s">
        <v>114</v>
      </c>
      <c r="D21" s="9" t="s">
        <v>67</v>
      </c>
      <c r="E21" s="9" t="s">
        <v>67</v>
      </c>
      <c r="F21" s="9" t="s">
        <v>178</v>
      </c>
      <c r="G21" s="1" t="s">
        <v>239</v>
      </c>
      <c r="H21" s="9" t="s">
        <v>115</v>
      </c>
      <c r="I21" s="13"/>
      <c r="J21" s="9" t="s">
        <v>236</v>
      </c>
      <c r="K21" s="12" t="s">
        <v>255</v>
      </c>
      <c r="L21" s="12" t="s">
        <v>256</v>
      </c>
      <c r="M21" s="9" t="s">
        <v>257</v>
      </c>
      <c r="N21" s="9">
        <v>96127</v>
      </c>
      <c r="O21" s="9">
        <v>1</v>
      </c>
      <c r="P21" s="9">
        <v>1</v>
      </c>
      <c r="Q21" s="9">
        <v>0</v>
      </c>
      <c r="R21" s="9">
        <v>0</v>
      </c>
    </row>
    <row r="22" spans="1:18" x14ac:dyDescent="0.3">
      <c r="A22" s="9" t="s">
        <v>171</v>
      </c>
      <c r="B22" s="1" t="s">
        <v>25</v>
      </c>
      <c r="D22" s="15">
        <f>((160*800*100*96127)/(1000*60*2.5*1000000))</f>
        <v>8.2028373333333331</v>
      </c>
      <c r="E22" s="10">
        <f>D22*1.4</f>
        <v>11.483972266666665</v>
      </c>
      <c r="F22" s="9" t="s">
        <v>179</v>
      </c>
      <c r="G22" s="1" t="s">
        <v>239</v>
      </c>
      <c r="I22" s="13" t="s">
        <v>319</v>
      </c>
      <c r="J22" s="9" t="s">
        <v>236</v>
      </c>
      <c r="K22" s="12" t="s">
        <v>255</v>
      </c>
      <c r="L22" s="12" t="s">
        <v>256</v>
      </c>
      <c r="M22" s="9" t="s">
        <v>257</v>
      </c>
      <c r="N22" s="9">
        <v>96127</v>
      </c>
      <c r="O22" s="9">
        <v>1</v>
      </c>
      <c r="P22" s="9">
        <v>1</v>
      </c>
      <c r="Q22" s="9">
        <v>0</v>
      </c>
      <c r="R22" s="9">
        <v>0</v>
      </c>
    </row>
    <row r="23" spans="1:18" x14ac:dyDescent="0.3">
      <c r="A23" s="9" t="s">
        <v>172</v>
      </c>
      <c r="B23" s="1" t="s">
        <v>25</v>
      </c>
      <c r="D23" s="9" t="s">
        <v>67</v>
      </c>
      <c r="E23" s="9" t="s">
        <v>67</v>
      </c>
      <c r="F23" s="9" t="s">
        <v>179</v>
      </c>
      <c r="G23" s="1" t="s">
        <v>239</v>
      </c>
      <c r="J23" s="9" t="s">
        <v>236</v>
      </c>
      <c r="K23" s="12" t="s">
        <v>255</v>
      </c>
      <c r="L23" s="12" t="s">
        <v>256</v>
      </c>
      <c r="M23" s="9" t="s">
        <v>257</v>
      </c>
      <c r="N23" s="9">
        <v>96127</v>
      </c>
      <c r="O23" s="9">
        <v>1</v>
      </c>
      <c r="P23" s="9">
        <v>1</v>
      </c>
      <c r="Q23" s="9">
        <v>0</v>
      </c>
      <c r="R23" s="9">
        <v>0</v>
      </c>
    </row>
    <row r="24" spans="1:18" x14ac:dyDescent="0.3">
      <c r="A24" s="9" t="s">
        <v>101</v>
      </c>
      <c r="B24" s="9" t="s">
        <v>17</v>
      </c>
      <c r="D24" s="10">
        <v>4.6316016208655322</v>
      </c>
      <c r="E24" s="10">
        <v>0.99566968204681983</v>
      </c>
      <c r="F24" s="9" t="s">
        <v>175</v>
      </c>
      <c r="G24" s="9" t="s">
        <v>52</v>
      </c>
      <c r="I24" s="9" t="s">
        <v>176</v>
      </c>
      <c r="J24" s="9" t="s">
        <v>51</v>
      </c>
      <c r="K24" s="12" t="s">
        <v>255</v>
      </c>
      <c r="L24" s="12" t="s">
        <v>302</v>
      </c>
      <c r="M24" s="9" t="s">
        <v>303</v>
      </c>
      <c r="N24" s="9">
        <v>45655</v>
      </c>
      <c r="O24" s="9">
        <v>1</v>
      </c>
      <c r="P24" s="9">
        <v>1</v>
      </c>
      <c r="Q24" s="9">
        <v>1</v>
      </c>
      <c r="R24" s="9">
        <v>1</v>
      </c>
    </row>
    <row r="25" spans="1:18" x14ac:dyDescent="0.3">
      <c r="A25" s="9" t="s">
        <v>107</v>
      </c>
      <c r="B25" s="9" t="s">
        <v>17</v>
      </c>
      <c r="C25" s="9" t="s">
        <v>124</v>
      </c>
      <c r="D25" s="10">
        <v>0.3</v>
      </c>
      <c r="E25" s="10">
        <v>0.3</v>
      </c>
      <c r="F25" s="9" t="s">
        <v>178</v>
      </c>
      <c r="G25" s="9" t="s">
        <v>52</v>
      </c>
      <c r="H25" s="9" t="s">
        <v>125</v>
      </c>
      <c r="I25" s="13" t="s">
        <v>244</v>
      </c>
      <c r="J25" s="9" t="s">
        <v>51</v>
      </c>
      <c r="K25" s="12" t="s">
        <v>255</v>
      </c>
      <c r="L25" s="12" t="s">
        <v>302</v>
      </c>
      <c r="M25" s="9" t="s">
        <v>303</v>
      </c>
      <c r="N25" s="9">
        <v>45655</v>
      </c>
      <c r="O25" s="9">
        <v>1</v>
      </c>
      <c r="P25" s="9">
        <v>1</v>
      </c>
      <c r="Q25" s="9">
        <v>1</v>
      </c>
      <c r="R25" s="9">
        <v>1</v>
      </c>
    </row>
    <row r="26" spans="1:18" x14ac:dyDescent="0.3">
      <c r="A26" s="9" t="s">
        <v>107</v>
      </c>
      <c r="B26" s="9" t="s">
        <v>17</v>
      </c>
      <c r="C26" s="9" t="s">
        <v>122</v>
      </c>
      <c r="D26" s="10">
        <v>0.3</v>
      </c>
      <c r="E26" s="10">
        <v>0.3</v>
      </c>
      <c r="F26" s="9" t="s">
        <v>178</v>
      </c>
      <c r="G26" s="9" t="s">
        <v>52</v>
      </c>
      <c r="H26" s="9" t="s">
        <v>123</v>
      </c>
      <c r="I26" s="13" t="s">
        <v>244</v>
      </c>
      <c r="J26" s="9" t="s">
        <v>51</v>
      </c>
      <c r="K26" s="12" t="s">
        <v>255</v>
      </c>
      <c r="L26" s="12" t="s">
        <v>302</v>
      </c>
      <c r="M26" s="9" t="s">
        <v>303</v>
      </c>
      <c r="N26" s="9">
        <v>45655</v>
      </c>
      <c r="O26" s="9">
        <v>1</v>
      </c>
      <c r="P26" s="9">
        <v>1</v>
      </c>
      <c r="Q26" s="9">
        <v>1</v>
      </c>
      <c r="R26" s="9">
        <v>1</v>
      </c>
    </row>
    <row r="27" spans="1:18" x14ac:dyDescent="0.3">
      <c r="A27" s="9" t="s">
        <v>172</v>
      </c>
      <c r="B27" s="9" t="s">
        <v>17</v>
      </c>
      <c r="D27" s="10">
        <v>197.83575999999999</v>
      </c>
      <c r="E27" s="10">
        <v>197.83575999999999</v>
      </c>
      <c r="F27" s="9" t="s">
        <v>179</v>
      </c>
      <c r="G27" s="9" t="s">
        <v>52</v>
      </c>
      <c r="I27" s="13" t="s">
        <v>244</v>
      </c>
      <c r="J27" s="9" t="s">
        <v>51</v>
      </c>
      <c r="K27" s="12" t="s">
        <v>255</v>
      </c>
      <c r="L27" s="12" t="s">
        <v>302</v>
      </c>
      <c r="M27" s="9" t="s">
        <v>303</v>
      </c>
      <c r="N27" s="9">
        <v>45655</v>
      </c>
      <c r="O27" s="9">
        <v>1</v>
      </c>
      <c r="P27" s="9">
        <v>1</v>
      </c>
      <c r="Q27" s="9">
        <v>1</v>
      </c>
      <c r="R27" s="9">
        <v>1</v>
      </c>
    </row>
    <row r="28" spans="1:18" x14ac:dyDescent="0.3">
      <c r="A28" s="9" t="s">
        <v>171</v>
      </c>
      <c r="B28" s="9" t="s">
        <v>17</v>
      </c>
      <c r="D28" s="10" t="s">
        <v>67</v>
      </c>
      <c r="E28" s="10" t="s">
        <v>67</v>
      </c>
      <c r="F28" s="9" t="s">
        <v>179</v>
      </c>
      <c r="G28" s="9" t="s">
        <v>52</v>
      </c>
      <c r="J28" s="9" t="s">
        <v>51</v>
      </c>
      <c r="K28" s="12" t="s">
        <v>255</v>
      </c>
      <c r="L28" s="12" t="s">
        <v>302</v>
      </c>
      <c r="M28" s="9" t="s">
        <v>303</v>
      </c>
      <c r="N28" s="9">
        <v>45655</v>
      </c>
      <c r="O28" s="9">
        <v>1</v>
      </c>
      <c r="P28" s="9">
        <v>1</v>
      </c>
      <c r="Q28" s="9">
        <v>1</v>
      </c>
      <c r="R28" s="9">
        <v>1</v>
      </c>
    </row>
    <row r="29" spans="1:18" x14ac:dyDescent="0.3">
      <c r="A29" s="9" t="s">
        <v>101</v>
      </c>
      <c r="B29" s="9" t="s">
        <v>15</v>
      </c>
      <c r="D29" s="10">
        <v>0.61626725960720663</v>
      </c>
      <c r="E29" s="10">
        <v>0.16997931113115539</v>
      </c>
      <c r="F29" s="9" t="s">
        <v>175</v>
      </c>
      <c r="G29" s="9" t="s">
        <v>48</v>
      </c>
      <c r="I29" s="9" t="s">
        <v>176</v>
      </c>
      <c r="J29" s="9" t="s">
        <v>47</v>
      </c>
      <c r="K29" s="12" t="s">
        <v>255</v>
      </c>
      <c r="L29" s="12" t="s">
        <v>264</v>
      </c>
      <c r="M29" s="9" t="s">
        <v>265</v>
      </c>
      <c r="N29" s="9">
        <v>35532</v>
      </c>
      <c r="O29" s="9">
        <v>1</v>
      </c>
      <c r="P29" s="9">
        <v>1</v>
      </c>
      <c r="Q29" s="9">
        <v>1</v>
      </c>
      <c r="R29" s="9">
        <v>1</v>
      </c>
    </row>
    <row r="30" spans="1:18" x14ac:dyDescent="0.3">
      <c r="A30" s="9" t="s">
        <v>107</v>
      </c>
      <c r="B30" s="9" t="s">
        <v>15</v>
      </c>
      <c r="C30" s="9" t="s">
        <v>114</v>
      </c>
      <c r="D30" s="10">
        <v>4.4999999999999998E-2</v>
      </c>
      <c r="E30" s="10">
        <v>4.0000000000000001E-3</v>
      </c>
      <c r="F30" s="9" t="s">
        <v>178</v>
      </c>
      <c r="G30" s="9" t="s">
        <v>48</v>
      </c>
      <c r="H30" s="9" t="s">
        <v>115</v>
      </c>
      <c r="I30" s="16" t="s">
        <v>210</v>
      </c>
      <c r="J30" s="9" t="s">
        <v>47</v>
      </c>
      <c r="K30" s="12" t="s">
        <v>255</v>
      </c>
      <c r="L30" s="12" t="s">
        <v>264</v>
      </c>
      <c r="M30" s="9" t="s">
        <v>265</v>
      </c>
      <c r="N30" s="9">
        <v>35532</v>
      </c>
      <c r="O30" s="9">
        <v>1</v>
      </c>
      <c r="P30" s="9">
        <v>1</v>
      </c>
      <c r="Q30" s="9">
        <v>1</v>
      </c>
      <c r="R30" s="9">
        <v>1</v>
      </c>
    </row>
    <row r="31" spans="1:18" x14ac:dyDescent="0.3">
      <c r="A31" s="9" t="s">
        <v>107</v>
      </c>
      <c r="B31" s="9" t="s">
        <v>15</v>
      </c>
      <c r="C31" s="9" t="s">
        <v>128</v>
      </c>
      <c r="D31" s="10">
        <v>0.53</v>
      </c>
      <c r="E31" s="10">
        <v>0.11</v>
      </c>
      <c r="F31" s="9" t="s">
        <v>178</v>
      </c>
      <c r="G31" s="9" t="s">
        <v>48</v>
      </c>
      <c r="H31" s="9" t="s">
        <v>129</v>
      </c>
      <c r="I31" s="16" t="s">
        <v>210</v>
      </c>
      <c r="J31" s="9" t="s">
        <v>47</v>
      </c>
      <c r="K31" s="12" t="s">
        <v>255</v>
      </c>
      <c r="L31" s="12" t="s">
        <v>264</v>
      </c>
      <c r="M31" s="9" t="s">
        <v>265</v>
      </c>
      <c r="N31" s="9">
        <v>35532</v>
      </c>
      <c r="O31" s="9">
        <v>1</v>
      </c>
      <c r="P31" s="9">
        <v>1</v>
      </c>
      <c r="Q31" s="9">
        <v>1</v>
      </c>
      <c r="R31" s="9">
        <v>1</v>
      </c>
    </row>
    <row r="32" spans="1:18" x14ac:dyDescent="0.3">
      <c r="A32" s="9" t="s">
        <v>107</v>
      </c>
      <c r="B32" s="9" t="s">
        <v>15</v>
      </c>
      <c r="C32" s="9" t="s">
        <v>118</v>
      </c>
      <c r="D32" s="10">
        <v>0.89</v>
      </c>
      <c r="E32" s="10">
        <v>0.17</v>
      </c>
      <c r="F32" s="9" t="s">
        <v>178</v>
      </c>
      <c r="G32" s="9" t="s">
        <v>48</v>
      </c>
      <c r="H32" s="9" t="s">
        <v>119</v>
      </c>
      <c r="I32" s="16" t="s">
        <v>210</v>
      </c>
      <c r="J32" s="9" t="s">
        <v>47</v>
      </c>
      <c r="K32" s="12" t="s">
        <v>255</v>
      </c>
      <c r="L32" s="12" t="s">
        <v>264</v>
      </c>
      <c r="M32" s="9" t="s">
        <v>265</v>
      </c>
      <c r="N32" s="9">
        <v>35532</v>
      </c>
      <c r="O32" s="9">
        <v>1</v>
      </c>
      <c r="P32" s="9">
        <v>1</v>
      </c>
      <c r="Q32" s="9">
        <v>1</v>
      </c>
      <c r="R32" s="9">
        <v>1</v>
      </c>
    </row>
    <row r="33" spans="1:18" x14ac:dyDescent="0.3">
      <c r="A33" s="9" t="s">
        <v>172</v>
      </c>
      <c r="B33" s="9" t="s">
        <v>15</v>
      </c>
      <c r="D33" s="10">
        <v>268</v>
      </c>
      <c r="E33" s="10">
        <v>6</v>
      </c>
      <c r="F33" s="9" t="s">
        <v>179</v>
      </c>
      <c r="G33" s="9" t="s">
        <v>48</v>
      </c>
      <c r="I33" s="16" t="s">
        <v>210</v>
      </c>
      <c r="J33" s="9" t="s">
        <v>47</v>
      </c>
      <c r="K33" s="12" t="s">
        <v>255</v>
      </c>
      <c r="L33" s="12" t="s">
        <v>264</v>
      </c>
      <c r="M33" s="9" t="s">
        <v>265</v>
      </c>
      <c r="N33" s="9">
        <v>35532</v>
      </c>
      <c r="O33" s="9">
        <v>1</v>
      </c>
      <c r="P33" s="9">
        <v>1</v>
      </c>
      <c r="Q33" s="9">
        <v>1</v>
      </c>
      <c r="R33" s="9">
        <v>1</v>
      </c>
    </row>
    <row r="34" spans="1:18" x14ac:dyDescent="0.3">
      <c r="A34" s="9" t="s">
        <v>107</v>
      </c>
      <c r="B34" s="9" t="s">
        <v>15</v>
      </c>
      <c r="C34" s="9" t="s">
        <v>112</v>
      </c>
      <c r="D34" s="10" t="s">
        <v>67</v>
      </c>
      <c r="E34" s="10" t="s">
        <v>67</v>
      </c>
      <c r="F34" s="9" t="s">
        <v>178</v>
      </c>
      <c r="G34" s="9" t="s">
        <v>48</v>
      </c>
      <c r="H34" s="9" t="s">
        <v>113</v>
      </c>
      <c r="J34" s="9" t="s">
        <v>47</v>
      </c>
      <c r="K34" s="12" t="s">
        <v>255</v>
      </c>
      <c r="L34" s="12" t="s">
        <v>264</v>
      </c>
      <c r="M34" s="9" t="s">
        <v>265</v>
      </c>
      <c r="N34" s="9">
        <v>35532</v>
      </c>
      <c r="O34" s="9">
        <v>1</v>
      </c>
      <c r="P34" s="9">
        <v>1</v>
      </c>
      <c r="Q34" s="9">
        <v>1</v>
      </c>
      <c r="R34" s="9">
        <v>1</v>
      </c>
    </row>
    <row r="35" spans="1:18" x14ac:dyDescent="0.3">
      <c r="A35" s="9" t="s">
        <v>107</v>
      </c>
      <c r="B35" s="9" t="s">
        <v>15</v>
      </c>
      <c r="C35" s="9" t="s">
        <v>130</v>
      </c>
      <c r="D35" s="10" t="s">
        <v>67</v>
      </c>
      <c r="E35" s="10" t="s">
        <v>67</v>
      </c>
      <c r="F35" s="9" t="s">
        <v>178</v>
      </c>
      <c r="G35" s="9" t="s">
        <v>48</v>
      </c>
      <c r="H35" s="9" t="s">
        <v>131</v>
      </c>
      <c r="J35" s="9" t="s">
        <v>47</v>
      </c>
      <c r="K35" s="12" t="s">
        <v>255</v>
      </c>
      <c r="L35" s="12" t="s">
        <v>264</v>
      </c>
      <c r="M35" s="9" t="s">
        <v>265</v>
      </c>
      <c r="N35" s="9">
        <v>35532</v>
      </c>
      <c r="O35" s="9">
        <v>1</v>
      </c>
      <c r="P35" s="9">
        <v>1</v>
      </c>
      <c r="Q35" s="9">
        <v>1</v>
      </c>
      <c r="R35" s="9">
        <v>1</v>
      </c>
    </row>
    <row r="36" spans="1:18" x14ac:dyDescent="0.3">
      <c r="A36" s="9" t="s">
        <v>171</v>
      </c>
      <c r="B36" s="9" t="s">
        <v>15</v>
      </c>
      <c r="D36" s="10" t="s">
        <v>67</v>
      </c>
      <c r="E36" s="10" t="s">
        <v>67</v>
      </c>
      <c r="F36" s="9" t="s">
        <v>179</v>
      </c>
      <c r="G36" s="9" t="s">
        <v>48</v>
      </c>
      <c r="J36" s="9" t="s">
        <v>47</v>
      </c>
      <c r="K36" s="12" t="s">
        <v>255</v>
      </c>
      <c r="L36" s="12" t="s">
        <v>264</v>
      </c>
      <c r="M36" s="9" t="s">
        <v>265</v>
      </c>
      <c r="N36" s="9">
        <v>35532</v>
      </c>
      <c r="O36" s="9">
        <v>1</v>
      </c>
      <c r="P36" s="9">
        <v>1</v>
      </c>
      <c r="Q36" s="9">
        <v>1</v>
      </c>
      <c r="R36" s="9">
        <v>1</v>
      </c>
    </row>
    <row r="37" spans="1:18" x14ac:dyDescent="0.3">
      <c r="A37" s="9" t="s">
        <v>101</v>
      </c>
      <c r="B37" s="9" t="s">
        <v>24</v>
      </c>
      <c r="D37" s="10">
        <v>3749.0857573508488</v>
      </c>
      <c r="E37" s="10">
        <v>1034.0757268401717</v>
      </c>
      <c r="F37" s="9" t="s">
        <v>175</v>
      </c>
      <c r="G37" s="9" t="s">
        <v>66</v>
      </c>
      <c r="I37" s="9" t="s">
        <v>176</v>
      </c>
      <c r="J37" s="9" t="s">
        <v>65</v>
      </c>
      <c r="K37" s="12" t="s">
        <v>255</v>
      </c>
      <c r="L37" s="12" t="s">
        <v>283</v>
      </c>
      <c r="M37" s="9" t="s">
        <v>282</v>
      </c>
      <c r="N37" s="9">
        <v>34723</v>
      </c>
      <c r="O37" s="9">
        <v>1</v>
      </c>
      <c r="P37" s="9">
        <v>1</v>
      </c>
      <c r="Q37" s="9">
        <v>1</v>
      </c>
      <c r="R37" s="9">
        <v>0</v>
      </c>
    </row>
    <row r="38" spans="1:18" x14ac:dyDescent="0.3">
      <c r="A38" s="9" t="s">
        <v>107</v>
      </c>
      <c r="B38" s="9" t="s">
        <v>24</v>
      </c>
      <c r="C38" s="9" t="s">
        <v>138</v>
      </c>
      <c r="D38" s="10">
        <v>2.34</v>
      </c>
      <c r="E38" s="10" t="s">
        <v>67</v>
      </c>
      <c r="F38" s="9" t="s">
        <v>178</v>
      </c>
      <c r="G38" s="9" t="s">
        <v>66</v>
      </c>
      <c r="H38" s="9" t="s">
        <v>139</v>
      </c>
      <c r="I38" s="9" t="s">
        <v>184</v>
      </c>
      <c r="J38" s="9" t="s">
        <v>65</v>
      </c>
      <c r="K38" s="12" t="s">
        <v>255</v>
      </c>
      <c r="L38" s="12" t="s">
        <v>283</v>
      </c>
      <c r="M38" s="9" t="s">
        <v>282</v>
      </c>
      <c r="N38" s="9">
        <v>34723</v>
      </c>
      <c r="O38" s="9">
        <v>1</v>
      </c>
      <c r="P38" s="9">
        <v>1</v>
      </c>
      <c r="Q38" s="9">
        <v>1</v>
      </c>
      <c r="R38" s="9">
        <v>0</v>
      </c>
    </row>
    <row r="39" spans="1:18" x14ac:dyDescent="0.3">
      <c r="A39" s="9" t="s">
        <v>107</v>
      </c>
      <c r="B39" s="9" t="s">
        <v>24</v>
      </c>
      <c r="C39" s="9" t="s">
        <v>134</v>
      </c>
      <c r="D39" s="10">
        <v>0.26</v>
      </c>
      <c r="E39" s="10" t="s">
        <v>67</v>
      </c>
      <c r="F39" s="9" t="s">
        <v>178</v>
      </c>
      <c r="G39" s="9" t="s">
        <v>66</v>
      </c>
      <c r="H39" s="9" t="s">
        <v>135</v>
      </c>
      <c r="I39" s="9" t="s">
        <v>183</v>
      </c>
      <c r="J39" s="9" t="s">
        <v>65</v>
      </c>
      <c r="K39" s="12" t="s">
        <v>255</v>
      </c>
      <c r="L39" s="12" t="s">
        <v>283</v>
      </c>
      <c r="M39" s="9" t="s">
        <v>282</v>
      </c>
      <c r="N39" s="9">
        <v>34723</v>
      </c>
      <c r="O39" s="9">
        <v>1</v>
      </c>
      <c r="P39" s="9">
        <v>1</v>
      </c>
      <c r="Q39" s="9">
        <v>1</v>
      </c>
      <c r="R39" s="9">
        <v>0</v>
      </c>
    </row>
    <row r="40" spans="1:18" x14ac:dyDescent="0.3">
      <c r="A40" s="9" t="s">
        <v>107</v>
      </c>
      <c r="B40" s="9" t="s">
        <v>24</v>
      </c>
      <c r="C40" s="9" t="s">
        <v>132</v>
      </c>
      <c r="D40" s="10">
        <v>7.5999999999999998E-2</v>
      </c>
      <c r="E40" s="10" t="s">
        <v>67</v>
      </c>
      <c r="F40" s="9" t="s">
        <v>178</v>
      </c>
      <c r="G40" s="9" t="s">
        <v>66</v>
      </c>
      <c r="H40" s="9" t="s">
        <v>133</v>
      </c>
      <c r="I40" s="9" t="s">
        <v>183</v>
      </c>
      <c r="J40" s="9" t="s">
        <v>65</v>
      </c>
      <c r="K40" s="12" t="s">
        <v>255</v>
      </c>
      <c r="L40" s="12" t="s">
        <v>283</v>
      </c>
      <c r="M40" s="9" t="s">
        <v>282</v>
      </c>
      <c r="N40" s="9">
        <v>34723</v>
      </c>
      <c r="O40" s="9">
        <v>1</v>
      </c>
      <c r="P40" s="9">
        <v>1</v>
      </c>
      <c r="Q40" s="9">
        <v>1</v>
      </c>
      <c r="R40" s="9">
        <v>0</v>
      </c>
    </row>
    <row r="41" spans="1:18" x14ac:dyDescent="0.3">
      <c r="A41" s="9" t="s">
        <v>172</v>
      </c>
      <c r="B41" s="9" t="s">
        <v>24</v>
      </c>
      <c r="D41" s="10">
        <v>410</v>
      </c>
      <c r="E41" s="10" t="s">
        <v>67</v>
      </c>
      <c r="F41" s="9" t="s">
        <v>179</v>
      </c>
      <c r="G41" s="9" t="s">
        <v>66</v>
      </c>
      <c r="I41" s="9" t="s">
        <v>183</v>
      </c>
      <c r="J41" s="9" t="s">
        <v>65</v>
      </c>
      <c r="K41" s="12" t="s">
        <v>255</v>
      </c>
      <c r="L41" s="12" t="s">
        <v>283</v>
      </c>
      <c r="M41" s="9" t="s">
        <v>282</v>
      </c>
      <c r="N41" s="9">
        <v>34723</v>
      </c>
      <c r="O41" s="9">
        <v>1</v>
      </c>
      <c r="P41" s="9">
        <v>1</v>
      </c>
      <c r="Q41" s="9">
        <v>1</v>
      </c>
      <c r="R41" s="9">
        <v>0</v>
      </c>
    </row>
    <row r="42" spans="1:18" x14ac:dyDescent="0.3">
      <c r="A42" s="9" t="s">
        <v>107</v>
      </c>
      <c r="B42" s="9" t="s">
        <v>24</v>
      </c>
      <c r="C42" s="9" t="s">
        <v>136</v>
      </c>
      <c r="D42" s="10" t="s">
        <v>67</v>
      </c>
      <c r="E42" s="10" t="s">
        <v>67</v>
      </c>
      <c r="F42" s="9" t="s">
        <v>178</v>
      </c>
      <c r="G42" s="9" t="s">
        <v>66</v>
      </c>
      <c r="H42" s="9" t="s">
        <v>137</v>
      </c>
      <c r="J42" s="9" t="s">
        <v>65</v>
      </c>
      <c r="K42" s="12" t="s">
        <v>255</v>
      </c>
      <c r="L42" s="12" t="s">
        <v>283</v>
      </c>
      <c r="M42" s="9" t="s">
        <v>282</v>
      </c>
      <c r="N42" s="9">
        <v>34723</v>
      </c>
      <c r="O42" s="9">
        <v>1</v>
      </c>
      <c r="P42" s="9">
        <v>1</v>
      </c>
      <c r="Q42" s="9">
        <v>1</v>
      </c>
      <c r="R42" s="9">
        <v>0</v>
      </c>
    </row>
    <row r="43" spans="1:18" x14ac:dyDescent="0.3">
      <c r="A43" s="9" t="s">
        <v>171</v>
      </c>
      <c r="B43" s="9" t="s">
        <v>24</v>
      </c>
      <c r="D43" s="10" t="s">
        <v>67</v>
      </c>
      <c r="E43" s="10" t="s">
        <v>67</v>
      </c>
      <c r="F43" s="9" t="s">
        <v>179</v>
      </c>
      <c r="G43" s="9" t="s">
        <v>66</v>
      </c>
      <c r="J43" s="9" t="s">
        <v>65</v>
      </c>
      <c r="K43" s="12" t="s">
        <v>255</v>
      </c>
      <c r="L43" s="12" t="s">
        <v>283</v>
      </c>
      <c r="M43" s="9" t="s">
        <v>282</v>
      </c>
      <c r="N43" s="9">
        <v>34723</v>
      </c>
      <c r="O43" s="9">
        <v>1</v>
      </c>
      <c r="P43" s="9">
        <v>1</v>
      </c>
      <c r="Q43" s="9">
        <v>1</v>
      </c>
      <c r="R43" s="9">
        <v>0</v>
      </c>
    </row>
    <row r="44" spans="1:18" x14ac:dyDescent="0.3">
      <c r="A44" s="9" t="s">
        <v>101</v>
      </c>
      <c r="B44" s="9" t="s">
        <v>26</v>
      </c>
      <c r="D44" s="10">
        <v>2943.1332317339798</v>
      </c>
      <c r="E44" s="10">
        <v>2029.5420404210417</v>
      </c>
      <c r="F44" s="9" t="s">
        <v>175</v>
      </c>
      <c r="G44" s="9" t="s">
        <v>69</v>
      </c>
      <c r="I44" s="9" t="s">
        <v>176</v>
      </c>
      <c r="J44" s="9" t="s">
        <v>68</v>
      </c>
      <c r="K44" s="12" t="s">
        <v>255</v>
      </c>
      <c r="L44" s="12" t="s">
        <v>270</v>
      </c>
      <c r="M44" s="9" t="s">
        <v>271</v>
      </c>
      <c r="N44" s="9">
        <v>85357</v>
      </c>
      <c r="O44" s="9">
        <v>1</v>
      </c>
      <c r="P44" s="9">
        <v>1</v>
      </c>
      <c r="Q44" s="9">
        <v>0</v>
      </c>
      <c r="R44" s="9">
        <v>0</v>
      </c>
    </row>
    <row r="45" spans="1:18" x14ac:dyDescent="0.3">
      <c r="A45" s="9" t="s">
        <v>107</v>
      </c>
      <c r="B45" s="9" t="s">
        <v>26</v>
      </c>
      <c r="C45" s="9" t="s">
        <v>142</v>
      </c>
      <c r="D45" s="10">
        <v>6.7999999999999996E-3</v>
      </c>
      <c r="E45" s="10" t="s">
        <v>67</v>
      </c>
      <c r="F45" s="9" t="s">
        <v>178</v>
      </c>
      <c r="G45" s="9" t="s">
        <v>69</v>
      </c>
      <c r="H45" s="9" t="s">
        <v>143</v>
      </c>
      <c r="I45" s="9" t="s">
        <v>192</v>
      </c>
      <c r="J45" s="9" t="s">
        <v>68</v>
      </c>
      <c r="K45" s="12" t="s">
        <v>255</v>
      </c>
      <c r="L45" s="12" t="s">
        <v>270</v>
      </c>
      <c r="M45" s="9" t="s">
        <v>271</v>
      </c>
      <c r="N45" s="9">
        <v>85357</v>
      </c>
      <c r="O45" s="9">
        <v>1</v>
      </c>
      <c r="P45" s="9">
        <v>1</v>
      </c>
      <c r="Q45" s="9">
        <v>0</v>
      </c>
      <c r="R45" s="9">
        <v>0</v>
      </c>
    </row>
    <row r="46" spans="1:18" x14ac:dyDescent="0.3">
      <c r="A46" s="9" t="s">
        <v>107</v>
      </c>
      <c r="B46" s="9" t="s">
        <v>26</v>
      </c>
      <c r="C46" s="9" t="s">
        <v>140</v>
      </c>
      <c r="D46" s="10">
        <v>2</v>
      </c>
      <c r="E46" s="10" t="s">
        <v>67</v>
      </c>
      <c r="F46" s="9" t="s">
        <v>178</v>
      </c>
      <c r="G46" s="9" t="s">
        <v>69</v>
      </c>
      <c r="H46" s="9" t="s">
        <v>141</v>
      </c>
      <c r="I46" s="9" t="s">
        <v>192</v>
      </c>
      <c r="J46" s="9" t="s">
        <v>68</v>
      </c>
      <c r="K46" s="12" t="s">
        <v>255</v>
      </c>
      <c r="L46" s="12" t="s">
        <v>270</v>
      </c>
      <c r="M46" s="9" t="s">
        <v>271</v>
      </c>
      <c r="N46" s="9">
        <v>85357</v>
      </c>
      <c r="O46" s="9">
        <v>1</v>
      </c>
      <c r="P46" s="9">
        <v>1</v>
      </c>
      <c r="Q46" s="9">
        <v>0</v>
      </c>
      <c r="R46" s="9">
        <v>0</v>
      </c>
    </row>
    <row r="47" spans="1:18" x14ac:dyDescent="0.3">
      <c r="A47" s="9" t="s">
        <v>107</v>
      </c>
      <c r="B47" s="9" t="s">
        <v>26</v>
      </c>
      <c r="C47" s="9" t="s">
        <v>144</v>
      </c>
      <c r="D47" s="10">
        <v>5.0999999999999997E-2</v>
      </c>
      <c r="E47" s="10" t="s">
        <v>67</v>
      </c>
      <c r="F47" s="9" t="s">
        <v>178</v>
      </c>
      <c r="G47" s="9" t="s">
        <v>69</v>
      </c>
      <c r="H47" s="9" t="s">
        <v>145</v>
      </c>
      <c r="I47" s="9" t="s">
        <v>192</v>
      </c>
      <c r="J47" s="9" t="s">
        <v>68</v>
      </c>
      <c r="K47" s="12" t="s">
        <v>255</v>
      </c>
      <c r="L47" s="12" t="s">
        <v>270</v>
      </c>
      <c r="M47" s="9" t="s">
        <v>271</v>
      </c>
      <c r="N47" s="9">
        <v>85357</v>
      </c>
      <c r="O47" s="9">
        <v>1</v>
      </c>
      <c r="P47" s="9">
        <v>1</v>
      </c>
      <c r="Q47" s="9">
        <v>0</v>
      </c>
      <c r="R47" s="9">
        <v>0</v>
      </c>
    </row>
    <row r="48" spans="1:18" x14ac:dyDescent="0.3">
      <c r="A48" s="9" t="s">
        <v>107</v>
      </c>
      <c r="B48" s="9" t="s">
        <v>26</v>
      </c>
      <c r="C48" s="9" t="s">
        <v>169</v>
      </c>
      <c r="D48" s="10">
        <v>24</v>
      </c>
      <c r="E48" s="10" t="s">
        <v>67</v>
      </c>
      <c r="F48" s="9" t="s">
        <v>178</v>
      </c>
      <c r="G48" s="9" t="s">
        <v>69</v>
      </c>
      <c r="H48" s="9" t="s">
        <v>170</v>
      </c>
      <c r="I48" s="9" t="s">
        <v>192</v>
      </c>
      <c r="J48" s="9" t="s">
        <v>68</v>
      </c>
      <c r="K48" s="12" t="s">
        <v>255</v>
      </c>
      <c r="L48" s="12" t="s">
        <v>270</v>
      </c>
      <c r="M48" s="9" t="s">
        <v>271</v>
      </c>
      <c r="N48" s="9">
        <v>85357</v>
      </c>
      <c r="O48" s="9">
        <v>1</v>
      </c>
      <c r="P48" s="9">
        <v>1</v>
      </c>
      <c r="Q48" s="9">
        <v>0</v>
      </c>
      <c r="R48" s="9">
        <v>0</v>
      </c>
    </row>
    <row r="49" spans="1:18" x14ac:dyDescent="0.3">
      <c r="A49" s="9" t="s">
        <v>171</v>
      </c>
      <c r="B49" s="9" t="s">
        <v>26</v>
      </c>
      <c r="D49" s="10">
        <v>380</v>
      </c>
      <c r="E49" s="10" t="s">
        <v>67</v>
      </c>
      <c r="F49" s="9" t="s">
        <v>179</v>
      </c>
      <c r="G49" s="9" t="s">
        <v>69</v>
      </c>
      <c r="I49" s="9" t="s">
        <v>192</v>
      </c>
      <c r="J49" s="9" t="s">
        <v>68</v>
      </c>
      <c r="K49" s="12" t="s">
        <v>255</v>
      </c>
      <c r="L49" s="12" t="s">
        <v>270</v>
      </c>
      <c r="M49" s="9" t="s">
        <v>271</v>
      </c>
      <c r="N49" s="9">
        <v>85357</v>
      </c>
      <c r="O49" s="9">
        <v>1</v>
      </c>
      <c r="P49" s="9">
        <v>1</v>
      </c>
      <c r="Q49" s="9">
        <v>0</v>
      </c>
      <c r="R49" s="9">
        <v>0</v>
      </c>
    </row>
    <row r="50" spans="1:18" x14ac:dyDescent="0.3">
      <c r="A50" s="9" t="s">
        <v>172</v>
      </c>
      <c r="B50" s="9" t="s">
        <v>26</v>
      </c>
      <c r="D50" s="10">
        <v>1100</v>
      </c>
      <c r="E50" s="10" t="s">
        <v>67</v>
      </c>
      <c r="F50" s="9" t="s">
        <v>179</v>
      </c>
      <c r="G50" s="9" t="s">
        <v>69</v>
      </c>
      <c r="I50" s="9" t="s">
        <v>192</v>
      </c>
      <c r="J50" s="9" t="s">
        <v>68</v>
      </c>
      <c r="K50" s="12" t="s">
        <v>255</v>
      </c>
      <c r="L50" s="12" t="s">
        <v>270</v>
      </c>
      <c r="M50" s="9" t="s">
        <v>271</v>
      </c>
      <c r="N50" s="9">
        <v>85357</v>
      </c>
      <c r="O50" s="9">
        <v>1</v>
      </c>
      <c r="P50" s="9">
        <v>1</v>
      </c>
      <c r="Q50" s="9">
        <v>0</v>
      </c>
      <c r="R50" s="9">
        <v>0</v>
      </c>
    </row>
    <row r="51" spans="1:18" x14ac:dyDescent="0.3">
      <c r="A51" s="9" t="s">
        <v>101</v>
      </c>
      <c r="B51" s="9" t="s">
        <v>19</v>
      </c>
      <c r="D51" s="10">
        <v>2607.667392323578</v>
      </c>
      <c r="E51" s="10">
        <v>793.91074094397391</v>
      </c>
      <c r="F51" s="9" t="s">
        <v>175</v>
      </c>
      <c r="G51" s="9" t="s">
        <v>56</v>
      </c>
      <c r="I51" s="9" t="s">
        <v>176</v>
      </c>
      <c r="J51" s="9" t="s">
        <v>55</v>
      </c>
      <c r="K51" s="12" t="s">
        <v>255</v>
      </c>
      <c r="L51" s="12" t="s">
        <v>288</v>
      </c>
      <c r="M51" s="9" t="s">
        <v>289</v>
      </c>
      <c r="N51" s="9">
        <v>41118</v>
      </c>
      <c r="O51" s="9">
        <v>1</v>
      </c>
      <c r="P51" s="9">
        <v>1</v>
      </c>
      <c r="Q51" s="9">
        <v>1</v>
      </c>
      <c r="R51" s="9">
        <v>1</v>
      </c>
    </row>
    <row r="52" spans="1:18" x14ac:dyDescent="0.3">
      <c r="A52" s="9" t="s">
        <v>172</v>
      </c>
      <c r="B52" s="9" t="s">
        <v>19</v>
      </c>
      <c r="D52" s="10">
        <v>963</v>
      </c>
      <c r="E52" s="10" t="s">
        <v>67</v>
      </c>
      <c r="F52" s="9" t="s">
        <v>179</v>
      </c>
      <c r="G52" s="9" t="s">
        <v>56</v>
      </c>
      <c r="I52" s="9" t="s">
        <v>213</v>
      </c>
      <c r="J52" s="9" t="s">
        <v>55</v>
      </c>
      <c r="K52" s="12" t="s">
        <v>255</v>
      </c>
      <c r="L52" s="12" t="s">
        <v>288</v>
      </c>
      <c r="M52" s="9" t="s">
        <v>289</v>
      </c>
      <c r="N52" s="9">
        <v>41118</v>
      </c>
      <c r="O52" s="9">
        <v>1</v>
      </c>
      <c r="P52" s="9">
        <v>1</v>
      </c>
      <c r="Q52" s="9">
        <v>1</v>
      </c>
      <c r="R52" s="9">
        <v>1</v>
      </c>
    </row>
    <row r="53" spans="1:18" x14ac:dyDescent="0.3">
      <c r="A53" s="9" t="s">
        <v>107</v>
      </c>
      <c r="B53" s="9" t="s">
        <v>19</v>
      </c>
      <c r="C53" s="9" t="s">
        <v>134</v>
      </c>
      <c r="D53" s="10">
        <v>0.77</v>
      </c>
      <c r="E53" s="10" t="s">
        <v>67</v>
      </c>
      <c r="F53" s="9" t="s">
        <v>178</v>
      </c>
      <c r="G53" s="9" t="s">
        <v>56</v>
      </c>
      <c r="H53" s="9" t="s">
        <v>135</v>
      </c>
      <c r="I53" s="9" t="s">
        <v>211</v>
      </c>
      <c r="J53" s="9" t="s">
        <v>55</v>
      </c>
      <c r="K53" s="12" t="s">
        <v>255</v>
      </c>
      <c r="L53" s="12" t="s">
        <v>288</v>
      </c>
      <c r="M53" s="9" t="s">
        <v>289</v>
      </c>
      <c r="N53" s="9">
        <v>41118</v>
      </c>
      <c r="O53" s="9">
        <v>1</v>
      </c>
      <c r="P53" s="9">
        <v>1</v>
      </c>
      <c r="Q53" s="9">
        <v>1</v>
      </c>
      <c r="R53" s="9">
        <v>1</v>
      </c>
    </row>
    <row r="54" spans="1:18" x14ac:dyDescent="0.3">
      <c r="A54" s="9" t="s">
        <v>107</v>
      </c>
      <c r="B54" s="9" t="s">
        <v>19</v>
      </c>
      <c r="C54" s="9" t="s">
        <v>148</v>
      </c>
      <c r="D54" s="10">
        <v>0.33</v>
      </c>
      <c r="E54" s="10" t="s">
        <v>67</v>
      </c>
      <c r="F54" s="9" t="s">
        <v>178</v>
      </c>
      <c r="G54" s="9" t="s">
        <v>56</v>
      </c>
      <c r="H54" s="9" t="s">
        <v>149</v>
      </c>
      <c r="I54" s="9" t="s">
        <v>211</v>
      </c>
      <c r="J54" s="9" t="s">
        <v>55</v>
      </c>
      <c r="K54" s="12" t="s">
        <v>255</v>
      </c>
      <c r="L54" s="12" t="s">
        <v>288</v>
      </c>
      <c r="M54" s="9" t="s">
        <v>289</v>
      </c>
      <c r="N54" s="9">
        <v>41118</v>
      </c>
      <c r="O54" s="9">
        <v>1</v>
      </c>
      <c r="P54" s="9">
        <v>1</v>
      </c>
      <c r="Q54" s="9">
        <v>1</v>
      </c>
      <c r="R54" s="9">
        <v>1</v>
      </c>
    </row>
    <row r="55" spans="1:18" x14ac:dyDescent="0.3">
      <c r="A55" s="9" t="s">
        <v>171</v>
      </c>
      <c r="B55" s="9" t="s">
        <v>19</v>
      </c>
      <c r="D55" s="10">
        <v>354</v>
      </c>
      <c r="E55" s="10" t="s">
        <v>67</v>
      </c>
      <c r="F55" s="9" t="s">
        <v>179</v>
      </c>
      <c r="G55" s="9" t="s">
        <v>56</v>
      </c>
      <c r="I55" s="9" t="s">
        <v>211</v>
      </c>
      <c r="J55" s="9" t="s">
        <v>55</v>
      </c>
      <c r="K55" s="12" t="s">
        <v>255</v>
      </c>
      <c r="L55" s="12" t="s">
        <v>288</v>
      </c>
      <c r="M55" s="9" t="s">
        <v>289</v>
      </c>
      <c r="N55" s="9">
        <v>41118</v>
      </c>
      <c r="O55" s="9">
        <v>1</v>
      </c>
      <c r="P55" s="9">
        <v>1</v>
      </c>
      <c r="Q55" s="9">
        <v>1</v>
      </c>
      <c r="R55" s="9">
        <v>1</v>
      </c>
    </row>
    <row r="56" spans="1:18" x14ac:dyDescent="0.3">
      <c r="A56" s="9" t="s">
        <v>107</v>
      </c>
      <c r="B56" s="9" t="s">
        <v>19</v>
      </c>
      <c r="C56" s="9" t="s">
        <v>138</v>
      </c>
      <c r="D56" s="10">
        <v>0.27</v>
      </c>
      <c r="E56" s="10" t="s">
        <v>67</v>
      </c>
      <c r="F56" s="9" t="s">
        <v>178</v>
      </c>
      <c r="G56" s="9" t="s">
        <v>56</v>
      </c>
      <c r="H56" s="9" t="s">
        <v>139</v>
      </c>
      <c r="I56" s="9" t="s">
        <v>212</v>
      </c>
      <c r="J56" s="9" t="s">
        <v>55</v>
      </c>
      <c r="K56" s="12" t="s">
        <v>255</v>
      </c>
      <c r="L56" s="12" t="s">
        <v>288</v>
      </c>
      <c r="M56" s="9" t="s">
        <v>289</v>
      </c>
      <c r="N56" s="9">
        <v>41118</v>
      </c>
      <c r="O56" s="9">
        <v>1</v>
      </c>
      <c r="P56" s="9">
        <v>1</v>
      </c>
      <c r="Q56" s="9">
        <v>1</v>
      </c>
      <c r="R56" s="9">
        <v>1</v>
      </c>
    </row>
    <row r="57" spans="1:18" x14ac:dyDescent="0.3">
      <c r="A57" s="9" t="s">
        <v>107</v>
      </c>
      <c r="B57" s="9" t="s">
        <v>19</v>
      </c>
      <c r="C57" s="9" t="s">
        <v>130</v>
      </c>
      <c r="D57" s="10">
        <v>4.3800000000000002E-3</v>
      </c>
      <c r="E57" s="10" t="s">
        <v>67</v>
      </c>
      <c r="F57" s="9" t="s">
        <v>178</v>
      </c>
      <c r="G57" s="9" t="s">
        <v>56</v>
      </c>
      <c r="H57" s="9" t="s">
        <v>131</v>
      </c>
      <c r="I57" s="9" t="s">
        <v>212</v>
      </c>
      <c r="J57" s="9" t="s">
        <v>55</v>
      </c>
      <c r="K57" s="12" t="s">
        <v>255</v>
      </c>
      <c r="L57" s="12" t="s">
        <v>288</v>
      </c>
      <c r="M57" s="9" t="s">
        <v>289</v>
      </c>
      <c r="N57" s="9">
        <v>41118</v>
      </c>
      <c r="O57" s="9">
        <v>1</v>
      </c>
      <c r="P57" s="9">
        <v>1</v>
      </c>
      <c r="Q57" s="9">
        <v>1</v>
      </c>
      <c r="R57" s="9">
        <v>1</v>
      </c>
    </row>
    <row r="58" spans="1:18" x14ac:dyDescent="0.3">
      <c r="A58" s="9" t="s">
        <v>101</v>
      </c>
      <c r="B58" s="9" t="s">
        <v>20</v>
      </c>
      <c r="D58" s="10">
        <v>0.16279239349162686</v>
      </c>
      <c r="E58" s="10">
        <v>4.004863591154223E-2</v>
      </c>
      <c r="F58" s="9" t="s">
        <v>175</v>
      </c>
      <c r="G58" s="9" t="s">
        <v>58</v>
      </c>
      <c r="I58" s="9" t="s">
        <v>176</v>
      </c>
      <c r="J58" s="9" t="s">
        <v>57</v>
      </c>
      <c r="K58" s="12" t="s">
        <v>255</v>
      </c>
      <c r="L58" s="12" t="s">
        <v>312</v>
      </c>
      <c r="M58" s="9" t="s">
        <v>313</v>
      </c>
      <c r="N58" s="9">
        <v>28556</v>
      </c>
      <c r="O58" s="9">
        <v>1</v>
      </c>
      <c r="P58" s="9">
        <v>1</v>
      </c>
      <c r="Q58" s="9">
        <v>1</v>
      </c>
      <c r="R58" s="9">
        <v>1</v>
      </c>
    </row>
    <row r="59" spans="1:18" x14ac:dyDescent="0.3">
      <c r="A59" s="9" t="s">
        <v>172</v>
      </c>
      <c r="B59" s="9" t="s">
        <v>20</v>
      </c>
      <c r="D59" s="10">
        <v>116</v>
      </c>
      <c r="E59" s="10" t="s">
        <v>67</v>
      </c>
      <c r="F59" s="9" t="s">
        <v>179</v>
      </c>
      <c r="G59" s="9" t="s">
        <v>58</v>
      </c>
      <c r="I59" s="9" t="s">
        <v>194</v>
      </c>
      <c r="J59" s="9" t="s">
        <v>57</v>
      </c>
      <c r="K59" s="12" t="s">
        <v>255</v>
      </c>
      <c r="L59" s="12" t="s">
        <v>312</v>
      </c>
      <c r="M59" s="9" t="s">
        <v>313</v>
      </c>
      <c r="N59" s="9">
        <v>28556</v>
      </c>
      <c r="O59" s="9">
        <v>1</v>
      </c>
      <c r="P59" s="9">
        <v>1</v>
      </c>
      <c r="Q59" s="9">
        <v>1</v>
      </c>
      <c r="R59" s="9">
        <v>1</v>
      </c>
    </row>
    <row r="60" spans="1:18" x14ac:dyDescent="0.3">
      <c r="A60" s="9" t="s">
        <v>107</v>
      </c>
      <c r="B60" s="9" t="s">
        <v>20</v>
      </c>
      <c r="C60" s="9" t="s">
        <v>148</v>
      </c>
      <c r="D60" s="10" t="s">
        <v>67</v>
      </c>
      <c r="E60" s="10" t="s">
        <v>67</v>
      </c>
      <c r="F60" s="9" t="s">
        <v>178</v>
      </c>
      <c r="G60" s="9" t="s">
        <v>58</v>
      </c>
      <c r="H60" s="9" t="s">
        <v>149</v>
      </c>
      <c r="J60" s="9" t="s">
        <v>57</v>
      </c>
      <c r="K60" s="12" t="s">
        <v>255</v>
      </c>
      <c r="L60" s="12" t="s">
        <v>312</v>
      </c>
      <c r="M60" s="9" t="s">
        <v>313</v>
      </c>
      <c r="N60" s="9">
        <v>28556</v>
      </c>
      <c r="O60" s="9">
        <v>1</v>
      </c>
      <c r="P60" s="9">
        <v>1</v>
      </c>
      <c r="Q60" s="9">
        <v>1</v>
      </c>
      <c r="R60" s="9">
        <v>1</v>
      </c>
    </row>
    <row r="61" spans="1:18" x14ac:dyDescent="0.3">
      <c r="A61" s="9" t="s">
        <v>107</v>
      </c>
      <c r="B61" s="9" t="s">
        <v>20</v>
      </c>
      <c r="C61" s="9" t="s">
        <v>122</v>
      </c>
      <c r="D61" s="10" t="s">
        <v>67</v>
      </c>
      <c r="E61" s="10" t="s">
        <v>67</v>
      </c>
      <c r="F61" s="9" t="s">
        <v>178</v>
      </c>
      <c r="G61" s="9" t="s">
        <v>58</v>
      </c>
      <c r="H61" s="9" t="s">
        <v>123</v>
      </c>
      <c r="J61" s="9" t="s">
        <v>57</v>
      </c>
      <c r="K61" s="12" t="s">
        <v>255</v>
      </c>
      <c r="L61" s="12" t="s">
        <v>312</v>
      </c>
      <c r="M61" s="9" t="s">
        <v>313</v>
      </c>
      <c r="N61" s="9">
        <v>28556</v>
      </c>
      <c r="O61" s="9">
        <v>1</v>
      </c>
      <c r="P61" s="9">
        <v>1</v>
      </c>
      <c r="Q61" s="9">
        <v>1</v>
      </c>
      <c r="R61" s="9">
        <v>1</v>
      </c>
    </row>
    <row r="62" spans="1:18" x14ac:dyDescent="0.3">
      <c r="A62" s="9" t="s">
        <v>171</v>
      </c>
      <c r="B62" s="9" t="s">
        <v>20</v>
      </c>
      <c r="D62" s="10" t="s">
        <v>67</v>
      </c>
      <c r="E62" s="10" t="s">
        <v>67</v>
      </c>
      <c r="F62" s="9" t="s">
        <v>179</v>
      </c>
      <c r="G62" s="9" t="s">
        <v>58</v>
      </c>
      <c r="J62" s="9" t="s">
        <v>57</v>
      </c>
      <c r="K62" s="12" t="s">
        <v>255</v>
      </c>
      <c r="L62" s="12" t="s">
        <v>312</v>
      </c>
      <c r="M62" s="9" t="s">
        <v>313</v>
      </c>
      <c r="N62" s="9">
        <v>28556</v>
      </c>
      <c r="O62" s="9">
        <v>1</v>
      </c>
      <c r="P62" s="9">
        <v>1</v>
      </c>
      <c r="Q62" s="9">
        <v>1</v>
      </c>
      <c r="R62" s="9">
        <v>1</v>
      </c>
    </row>
    <row r="63" spans="1:18" x14ac:dyDescent="0.3">
      <c r="A63" s="9" t="s">
        <v>101</v>
      </c>
      <c r="B63" s="9" t="s">
        <v>21</v>
      </c>
      <c r="D63" s="10">
        <v>23977.864860571168</v>
      </c>
      <c r="E63" s="10">
        <v>6613.593190061074</v>
      </c>
      <c r="F63" s="9" t="s">
        <v>175</v>
      </c>
      <c r="G63" s="9" t="s">
        <v>60</v>
      </c>
      <c r="I63" s="9" t="s">
        <v>176</v>
      </c>
      <c r="J63" s="9" t="s">
        <v>59</v>
      </c>
      <c r="K63" s="12" t="s">
        <v>255</v>
      </c>
      <c r="L63" s="12" t="s">
        <v>286</v>
      </c>
      <c r="M63" s="9" t="s">
        <v>287</v>
      </c>
      <c r="N63" s="9">
        <v>51357</v>
      </c>
      <c r="O63" s="9">
        <v>1</v>
      </c>
      <c r="P63" s="9">
        <v>1</v>
      </c>
      <c r="Q63" s="9">
        <v>1</v>
      </c>
      <c r="R63" s="9">
        <v>1</v>
      </c>
    </row>
    <row r="64" spans="1:18" x14ac:dyDescent="0.3">
      <c r="A64" s="9" t="s">
        <v>107</v>
      </c>
      <c r="B64" s="9" t="s">
        <v>21</v>
      </c>
      <c r="C64" s="9" t="s">
        <v>138</v>
      </c>
      <c r="D64" s="10">
        <v>0.16</v>
      </c>
      <c r="E64" s="10" t="s">
        <v>67</v>
      </c>
      <c r="F64" s="9" t="s">
        <v>178</v>
      </c>
      <c r="G64" s="9" t="s">
        <v>60</v>
      </c>
      <c r="H64" s="9" t="s">
        <v>139</v>
      </c>
      <c r="I64" s="9" t="s">
        <v>199</v>
      </c>
      <c r="J64" s="9" t="s">
        <v>59</v>
      </c>
      <c r="K64" s="12" t="s">
        <v>255</v>
      </c>
      <c r="L64" s="12" t="s">
        <v>286</v>
      </c>
      <c r="M64" s="9" t="s">
        <v>287</v>
      </c>
      <c r="N64" s="9">
        <v>51357</v>
      </c>
      <c r="O64" s="9">
        <v>1</v>
      </c>
      <c r="P64" s="9">
        <v>1</v>
      </c>
      <c r="Q64" s="9">
        <v>1</v>
      </c>
      <c r="R64" s="9">
        <v>1</v>
      </c>
    </row>
    <row r="65" spans="1:18" x14ac:dyDescent="0.3">
      <c r="A65" s="9" t="s">
        <v>107</v>
      </c>
      <c r="B65" s="9" t="s">
        <v>21</v>
      </c>
      <c r="C65" s="9" t="s">
        <v>124</v>
      </c>
      <c r="D65" s="10">
        <v>0.31</v>
      </c>
      <c r="E65" s="10" t="s">
        <v>67</v>
      </c>
      <c r="F65" s="9" t="s">
        <v>178</v>
      </c>
      <c r="G65" s="9" t="s">
        <v>60</v>
      </c>
      <c r="H65" s="9" t="s">
        <v>125</v>
      </c>
      <c r="I65" s="9" t="s">
        <v>198</v>
      </c>
      <c r="J65" s="9" t="s">
        <v>59</v>
      </c>
      <c r="K65" s="12" t="s">
        <v>255</v>
      </c>
      <c r="L65" s="12" t="s">
        <v>286</v>
      </c>
      <c r="M65" s="9" t="s">
        <v>287</v>
      </c>
      <c r="N65" s="9">
        <v>51357</v>
      </c>
      <c r="O65" s="9">
        <v>1</v>
      </c>
      <c r="P65" s="9">
        <v>1</v>
      </c>
      <c r="Q65" s="9">
        <v>1</v>
      </c>
      <c r="R65" s="9">
        <v>1</v>
      </c>
    </row>
    <row r="66" spans="1:18" x14ac:dyDescent="0.3">
      <c r="A66" s="9" t="s">
        <v>172</v>
      </c>
      <c r="B66" s="9" t="s">
        <v>21</v>
      </c>
      <c r="D66" s="10">
        <v>226</v>
      </c>
      <c r="E66" s="10" t="s">
        <v>67</v>
      </c>
      <c r="F66" s="9" t="s">
        <v>179</v>
      </c>
      <c r="G66" s="9" t="s">
        <v>60</v>
      </c>
      <c r="I66" s="9" t="s">
        <v>198</v>
      </c>
      <c r="J66" s="9" t="s">
        <v>59</v>
      </c>
      <c r="K66" s="12" t="s">
        <v>255</v>
      </c>
      <c r="L66" s="12" t="s">
        <v>286</v>
      </c>
      <c r="M66" s="9" t="s">
        <v>287</v>
      </c>
      <c r="N66" s="9">
        <v>51357</v>
      </c>
      <c r="O66" s="9">
        <v>1</v>
      </c>
      <c r="P66" s="9">
        <v>1</v>
      </c>
      <c r="Q66" s="9">
        <v>1</v>
      </c>
      <c r="R66" s="9">
        <v>1</v>
      </c>
    </row>
    <row r="67" spans="1:18" x14ac:dyDescent="0.3">
      <c r="A67" s="9" t="s">
        <v>107</v>
      </c>
      <c r="B67" s="9" t="s">
        <v>21</v>
      </c>
      <c r="C67" s="9" t="s">
        <v>134</v>
      </c>
      <c r="D67" s="10" t="s">
        <v>67</v>
      </c>
      <c r="E67" s="10" t="s">
        <v>67</v>
      </c>
      <c r="F67" s="9" t="s">
        <v>178</v>
      </c>
      <c r="G67" s="9" t="s">
        <v>60</v>
      </c>
      <c r="H67" s="9" t="s">
        <v>135</v>
      </c>
      <c r="J67" s="9" t="s">
        <v>59</v>
      </c>
      <c r="K67" s="12" t="s">
        <v>255</v>
      </c>
      <c r="L67" s="12" t="s">
        <v>286</v>
      </c>
      <c r="M67" s="9" t="s">
        <v>287</v>
      </c>
      <c r="N67" s="9">
        <v>51357</v>
      </c>
      <c r="O67" s="9">
        <v>1</v>
      </c>
      <c r="P67" s="9">
        <v>1</v>
      </c>
      <c r="Q67" s="9">
        <v>1</v>
      </c>
      <c r="R67" s="9">
        <v>1</v>
      </c>
    </row>
    <row r="68" spans="1:18" x14ac:dyDescent="0.3">
      <c r="A68" s="9" t="s">
        <v>107</v>
      </c>
      <c r="B68" s="9" t="s">
        <v>21</v>
      </c>
      <c r="C68" s="9" t="s">
        <v>140</v>
      </c>
      <c r="D68" s="10" t="s">
        <v>67</v>
      </c>
      <c r="E68" s="10" t="s">
        <v>67</v>
      </c>
      <c r="F68" s="9" t="s">
        <v>178</v>
      </c>
      <c r="G68" s="9" t="s">
        <v>60</v>
      </c>
      <c r="H68" s="9" t="s">
        <v>141</v>
      </c>
      <c r="J68" s="9" t="s">
        <v>59</v>
      </c>
      <c r="K68" s="12" t="s">
        <v>255</v>
      </c>
      <c r="L68" s="12" t="s">
        <v>286</v>
      </c>
      <c r="M68" s="9" t="s">
        <v>287</v>
      </c>
      <c r="N68" s="9">
        <v>51357</v>
      </c>
      <c r="O68" s="9">
        <v>1</v>
      </c>
      <c r="P68" s="9">
        <v>1</v>
      </c>
      <c r="Q68" s="9">
        <v>1</v>
      </c>
      <c r="R68" s="9">
        <v>1</v>
      </c>
    </row>
    <row r="69" spans="1:18" x14ac:dyDescent="0.3">
      <c r="A69" s="9" t="s">
        <v>171</v>
      </c>
      <c r="B69" s="9" t="s">
        <v>21</v>
      </c>
      <c r="D69" s="10" t="s">
        <v>67</v>
      </c>
      <c r="E69" s="10" t="s">
        <v>67</v>
      </c>
      <c r="F69" s="9" t="s">
        <v>179</v>
      </c>
      <c r="G69" s="9" t="s">
        <v>60</v>
      </c>
      <c r="J69" s="9" t="s">
        <v>59</v>
      </c>
      <c r="K69" s="12" t="s">
        <v>255</v>
      </c>
      <c r="L69" s="12" t="s">
        <v>286</v>
      </c>
      <c r="M69" s="9" t="s">
        <v>287</v>
      </c>
      <c r="N69" s="9">
        <v>51357</v>
      </c>
      <c r="O69" s="9">
        <v>1</v>
      </c>
      <c r="P69" s="9">
        <v>1</v>
      </c>
      <c r="Q69" s="9">
        <v>1</v>
      </c>
      <c r="R69" s="9">
        <v>1</v>
      </c>
    </row>
    <row r="70" spans="1:18" x14ac:dyDescent="0.3">
      <c r="A70" s="9" t="s">
        <v>101</v>
      </c>
      <c r="B70" s="9" t="s">
        <v>22</v>
      </c>
      <c r="D70" s="10">
        <v>4.1705131203920688E-5</v>
      </c>
      <c r="E70" s="10">
        <v>2.0698211410424127E-5</v>
      </c>
      <c r="F70" s="9" t="s">
        <v>175</v>
      </c>
      <c r="G70" s="9" t="s">
        <v>105</v>
      </c>
      <c r="I70" s="9" t="s">
        <v>176</v>
      </c>
      <c r="J70" s="9" t="s">
        <v>61</v>
      </c>
      <c r="K70" s="12" t="s">
        <v>276</v>
      </c>
      <c r="L70" s="12" t="s">
        <v>274</v>
      </c>
      <c r="M70" s="9" t="s">
        <v>275</v>
      </c>
      <c r="N70" s="9">
        <v>40549</v>
      </c>
      <c r="O70" s="9">
        <v>1</v>
      </c>
      <c r="P70" s="9">
        <v>1</v>
      </c>
      <c r="Q70" s="9">
        <v>1</v>
      </c>
      <c r="R70" s="9">
        <v>1</v>
      </c>
    </row>
    <row r="71" spans="1:18" x14ac:dyDescent="0.3">
      <c r="A71" s="9" t="s">
        <v>171</v>
      </c>
      <c r="B71" s="9" t="s">
        <v>22</v>
      </c>
      <c r="D71" s="10">
        <v>3000</v>
      </c>
      <c r="E71" s="10" t="s">
        <v>67</v>
      </c>
      <c r="F71" s="9" t="s">
        <v>179</v>
      </c>
      <c r="G71" s="9" t="s">
        <v>105</v>
      </c>
      <c r="I71" s="13" t="s">
        <v>234</v>
      </c>
      <c r="J71" s="9" t="s">
        <v>61</v>
      </c>
      <c r="K71" s="12" t="s">
        <v>276</v>
      </c>
      <c r="L71" s="12" t="s">
        <v>274</v>
      </c>
      <c r="M71" s="9" t="s">
        <v>275</v>
      </c>
      <c r="N71" s="9">
        <v>40549</v>
      </c>
      <c r="O71" s="9">
        <v>1</v>
      </c>
      <c r="P71" s="9">
        <v>1</v>
      </c>
      <c r="Q71" s="9">
        <v>1</v>
      </c>
      <c r="R71" s="9">
        <v>1</v>
      </c>
    </row>
    <row r="72" spans="1:18" x14ac:dyDescent="0.3">
      <c r="A72" s="9" t="s">
        <v>172</v>
      </c>
      <c r="B72" s="9" t="s">
        <v>22</v>
      </c>
      <c r="D72" s="10">
        <v>10</v>
      </c>
      <c r="E72" s="10" t="s">
        <v>67</v>
      </c>
      <c r="F72" s="9" t="s">
        <v>179</v>
      </c>
      <c r="G72" s="9" t="s">
        <v>105</v>
      </c>
      <c r="I72" s="13" t="s">
        <v>234</v>
      </c>
      <c r="J72" s="9" t="s">
        <v>61</v>
      </c>
      <c r="K72" s="12" t="s">
        <v>276</v>
      </c>
      <c r="L72" s="12" t="s">
        <v>274</v>
      </c>
      <c r="M72" s="9" t="s">
        <v>275</v>
      </c>
      <c r="N72" s="9">
        <v>40549</v>
      </c>
      <c r="O72" s="9">
        <v>1</v>
      </c>
      <c r="P72" s="9">
        <v>1</v>
      </c>
      <c r="Q72" s="9">
        <v>1</v>
      </c>
      <c r="R72" s="9">
        <v>1</v>
      </c>
    </row>
    <row r="73" spans="1:18" x14ac:dyDescent="0.3">
      <c r="A73" s="9" t="s">
        <v>107</v>
      </c>
      <c r="B73" s="9" t="s">
        <v>22</v>
      </c>
      <c r="C73" s="9" t="s">
        <v>142</v>
      </c>
      <c r="D73" s="10">
        <v>8.0000000000000002E-3</v>
      </c>
      <c r="E73" s="10">
        <v>2E-3</v>
      </c>
      <c r="F73" s="9" t="s">
        <v>178</v>
      </c>
      <c r="G73" s="9" t="s">
        <v>105</v>
      </c>
      <c r="H73" s="9" t="s">
        <v>143</v>
      </c>
      <c r="I73" s="9" t="s">
        <v>205</v>
      </c>
      <c r="J73" s="9" t="s">
        <v>61</v>
      </c>
      <c r="K73" s="12" t="s">
        <v>276</v>
      </c>
      <c r="L73" s="12" t="s">
        <v>274</v>
      </c>
      <c r="M73" s="9" t="s">
        <v>275</v>
      </c>
      <c r="N73" s="9">
        <v>40549</v>
      </c>
      <c r="O73" s="9">
        <v>1</v>
      </c>
      <c r="P73" s="9">
        <v>1</v>
      </c>
      <c r="Q73" s="9">
        <v>1</v>
      </c>
      <c r="R73" s="9">
        <v>1</v>
      </c>
    </row>
    <row r="74" spans="1:18" x14ac:dyDescent="0.3">
      <c r="A74" s="9" t="s">
        <v>107</v>
      </c>
      <c r="B74" s="9" t="s">
        <v>22</v>
      </c>
      <c r="C74" s="9" t="s">
        <v>144</v>
      </c>
      <c r="D74" s="10">
        <v>0.1386</v>
      </c>
      <c r="E74" s="10">
        <v>1.9400000000000001E-2</v>
      </c>
      <c r="F74" s="9" t="s">
        <v>178</v>
      </c>
      <c r="G74" s="9" t="s">
        <v>105</v>
      </c>
      <c r="H74" s="9" t="s">
        <v>145</v>
      </c>
      <c r="I74" s="9" t="s">
        <v>205</v>
      </c>
      <c r="J74" s="9" t="s">
        <v>61</v>
      </c>
      <c r="K74" s="12" t="s">
        <v>276</v>
      </c>
      <c r="L74" s="12" t="s">
        <v>274</v>
      </c>
      <c r="M74" s="9" t="s">
        <v>275</v>
      </c>
      <c r="N74" s="9">
        <v>40549</v>
      </c>
      <c r="O74" s="9">
        <v>1</v>
      </c>
      <c r="P74" s="9">
        <v>1</v>
      </c>
      <c r="Q74" s="9">
        <v>1</v>
      </c>
      <c r="R74" s="9">
        <v>1</v>
      </c>
    </row>
    <row r="75" spans="1:18" x14ac:dyDescent="0.3">
      <c r="A75" s="9" t="s">
        <v>107</v>
      </c>
      <c r="B75" s="9" t="s">
        <v>22</v>
      </c>
      <c r="C75" s="9" t="s">
        <v>108</v>
      </c>
      <c r="D75" s="10">
        <v>1.7600000000000001E-2</v>
      </c>
      <c r="E75" s="10">
        <v>3.3999999999999998E-3</v>
      </c>
      <c r="F75" s="9" t="s">
        <v>178</v>
      </c>
      <c r="G75" s="9" t="s">
        <v>105</v>
      </c>
      <c r="H75" s="9" t="s">
        <v>109</v>
      </c>
      <c r="I75" s="9" t="s">
        <v>205</v>
      </c>
      <c r="J75" s="9" t="s">
        <v>61</v>
      </c>
      <c r="K75" s="12" t="s">
        <v>276</v>
      </c>
      <c r="L75" s="12" t="s">
        <v>274</v>
      </c>
      <c r="M75" s="9" t="s">
        <v>275</v>
      </c>
      <c r="N75" s="9">
        <v>40549</v>
      </c>
      <c r="O75" s="9">
        <v>1</v>
      </c>
      <c r="P75" s="9">
        <v>1</v>
      </c>
      <c r="Q75" s="9">
        <v>1</v>
      </c>
      <c r="R75" s="9">
        <v>1</v>
      </c>
    </row>
    <row r="76" spans="1:18" x14ac:dyDescent="0.3">
      <c r="A76" s="9" t="s">
        <v>101</v>
      </c>
      <c r="B76" s="9" t="s">
        <v>14</v>
      </c>
      <c r="D76" s="10">
        <v>8.6205673338889317E-5</v>
      </c>
      <c r="E76" s="10">
        <v>2.8616157407834785E-5</v>
      </c>
      <c r="F76" s="9" t="s">
        <v>175</v>
      </c>
      <c r="G76" s="9" t="s">
        <v>103</v>
      </c>
      <c r="I76" s="9" t="s">
        <v>176</v>
      </c>
      <c r="J76" s="9" t="s">
        <v>45</v>
      </c>
      <c r="K76" s="12" t="s">
        <v>255</v>
      </c>
      <c r="L76" s="12" t="s">
        <v>294</v>
      </c>
      <c r="M76" s="9" t="s">
        <v>295</v>
      </c>
      <c r="N76" s="9">
        <v>38109</v>
      </c>
      <c r="O76" s="9">
        <v>1</v>
      </c>
      <c r="P76" s="9">
        <v>0</v>
      </c>
      <c r="Q76" s="9">
        <v>0</v>
      </c>
      <c r="R76" s="9">
        <v>0</v>
      </c>
    </row>
    <row r="77" spans="1:18" x14ac:dyDescent="0.3">
      <c r="A77" s="9" t="s">
        <v>107</v>
      </c>
      <c r="B77" s="9" t="s">
        <v>14</v>
      </c>
      <c r="C77" s="9" t="s">
        <v>120</v>
      </c>
      <c r="D77" s="10">
        <v>0.13</v>
      </c>
      <c r="E77" s="10" t="s">
        <v>67</v>
      </c>
      <c r="F77" s="9" t="s">
        <v>178</v>
      </c>
      <c r="G77" s="9" t="s">
        <v>103</v>
      </c>
      <c r="H77" s="9" t="s">
        <v>121</v>
      </c>
      <c r="I77" s="9" t="s">
        <v>214</v>
      </c>
      <c r="J77" s="9" t="s">
        <v>45</v>
      </c>
      <c r="K77" s="12" t="s">
        <v>255</v>
      </c>
      <c r="L77" s="12" t="s">
        <v>294</v>
      </c>
      <c r="M77" s="9" t="s">
        <v>295</v>
      </c>
      <c r="N77" s="9">
        <v>38109</v>
      </c>
      <c r="O77" s="9">
        <v>1</v>
      </c>
      <c r="P77" s="9">
        <v>0</v>
      </c>
      <c r="Q77" s="9">
        <v>0</v>
      </c>
      <c r="R77" s="9">
        <v>0</v>
      </c>
    </row>
    <row r="78" spans="1:18" x14ac:dyDescent="0.3">
      <c r="A78" s="9" t="s">
        <v>107</v>
      </c>
      <c r="B78" s="9" t="s">
        <v>14</v>
      </c>
      <c r="C78" s="9" t="s">
        <v>116</v>
      </c>
      <c r="D78" s="10">
        <v>0.19</v>
      </c>
      <c r="E78" s="10" t="s">
        <v>67</v>
      </c>
      <c r="F78" s="9" t="s">
        <v>178</v>
      </c>
      <c r="G78" s="9" t="s">
        <v>103</v>
      </c>
      <c r="H78" s="9" t="s">
        <v>117</v>
      </c>
      <c r="I78" s="9" t="s">
        <v>214</v>
      </c>
      <c r="J78" s="9" t="s">
        <v>45</v>
      </c>
      <c r="K78" s="12" t="s">
        <v>255</v>
      </c>
      <c r="L78" s="12" t="s">
        <v>294</v>
      </c>
      <c r="M78" s="9" t="s">
        <v>295</v>
      </c>
      <c r="N78" s="9">
        <v>38109</v>
      </c>
      <c r="O78" s="9">
        <v>1</v>
      </c>
      <c r="P78" s="9">
        <v>0</v>
      </c>
      <c r="Q78" s="9">
        <v>0</v>
      </c>
      <c r="R78" s="9">
        <v>0</v>
      </c>
    </row>
    <row r="79" spans="1:18" x14ac:dyDescent="0.3">
      <c r="A79" s="9" t="s">
        <v>172</v>
      </c>
      <c r="B79" s="9" t="s">
        <v>14</v>
      </c>
      <c r="D79" s="10">
        <v>8.1999999999999993</v>
      </c>
      <c r="E79" s="10" t="s">
        <v>67</v>
      </c>
      <c r="F79" s="9" t="s">
        <v>179</v>
      </c>
      <c r="G79" s="9" t="s">
        <v>103</v>
      </c>
      <c r="I79" s="9" t="s">
        <v>214</v>
      </c>
      <c r="J79" s="9" t="s">
        <v>45</v>
      </c>
      <c r="K79" s="12" t="s">
        <v>255</v>
      </c>
      <c r="L79" s="12" t="s">
        <v>294</v>
      </c>
      <c r="M79" s="9" t="s">
        <v>295</v>
      </c>
      <c r="N79" s="9">
        <v>38109</v>
      </c>
      <c r="O79" s="9">
        <v>1</v>
      </c>
      <c r="P79" s="9">
        <v>0</v>
      </c>
      <c r="Q79" s="9">
        <v>0</v>
      </c>
      <c r="R79" s="9">
        <v>0</v>
      </c>
    </row>
    <row r="80" spans="1:18" x14ac:dyDescent="0.3">
      <c r="A80" s="9" t="s">
        <v>107</v>
      </c>
      <c r="B80" s="9" t="s">
        <v>14</v>
      </c>
      <c r="C80" s="9" t="s">
        <v>118</v>
      </c>
      <c r="D80" s="10" t="s">
        <v>67</v>
      </c>
      <c r="E80" s="10" t="s">
        <v>67</v>
      </c>
      <c r="F80" s="9" t="s">
        <v>178</v>
      </c>
      <c r="G80" s="9" t="s">
        <v>103</v>
      </c>
      <c r="H80" s="9" t="s">
        <v>119</v>
      </c>
      <c r="J80" s="9" t="s">
        <v>45</v>
      </c>
      <c r="K80" s="12" t="s">
        <v>255</v>
      </c>
      <c r="L80" s="12" t="s">
        <v>294</v>
      </c>
      <c r="M80" s="9" t="s">
        <v>295</v>
      </c>
      <c r="N80" s="9">
        <v>38109</v>
      </c>
      <c r="O80" s="9">
        <v>1</v>
      </c>
      <c r="P80" s="9">
        <v>0</v>
      </c>
      <c r="Q80" s="9">
        <v>0</v>
      </c>
      <c r="R80" s="9">
        <v>0</v>
      </c>
    </row>
    <row r="81" spans="1:18" x14ac:dyDescent="0.3">
      <c r="A81" s="9" t="s">
        <v>171</v>
      </c>
      <c r="B81" s="9" t="s">
        <v>14</v>
      </c>
      <c r="D81" s="10" t="s">
        <v>67</v>
      </c>
      <c r="E81" s="10" t="s">
        <v>67</v>
      </c>
      <c r="F81" s="9" t="s">
        <v>179</v>
      </c>
      <c r="G81" s="9" t="s">
        <v>103</v>
      </c>
      <c r="J81" s="9" t="s">
        <v>45</v>
      </c>
      <c r="K81" s="12" t="s">
        <v>255</v>
      </c>
      <c r="L81" s="12" t="s">
        <v>294</v>
      </c>
      <c r="M81" s="9" t="s">
        <v>295</v>
      </c>
      <c r="N81" s="9">
        <v>38109</v>
      </c>
      <c r="O81" s="9">
        <v>1</v>
      </c>
      <c r="P81" s="9">
        <v>0</v>
      </c>
      <c r="Q81" s="9">
        <v>0</v>
      </c>
      <c r="R81" s="9">
        <v>0</v>
      </c>
    </row>
    <row r="82" spans="1:18" x14ac:dyDescent="0.3">
      <c r="A82" s="9" t="s">
        <v>101</v>
      </c>
      <c r="B82" s="9" t="s">
        <v>16</v>
      </c>
      <c r="D82" s="10">
        <v>1313.4848920822485</v>
      </c>
      <c r="E82" s="10">
        <v>536.03047488004222</v>
      </c>
      <c r="F82" s="9" t="s">
        <v>175</v>
      </c>
      <c r="G82" s="9" t="s">
        <v>50</v>
      </c>
      <c r="I82" s="9" t="s">
        <v>176</v>
      </c>
      <c r="J82" s="9" t="s">
        <v>49</v>
      </c>
      <c r="K82" s="12" t="s">
        <v>255</v>
      </c>
      <c r="L82" s="12" t="s">
        <v>281</v>
      </c>
      <c r="M82" s="9" t="s">
        <v>280</v>
      </c>
      <c r="N82" s="9">
        <v>34842</v>
      </c>
      <c r="O82" s="9">
        <v>1</v>
      </c>
      <c r="P82" s="9">
        <v>0</v>
      </c>
      <c r="Q82" s="9">
        <v>0</v>
      </c>
      <c r="R82" s="9">
        <v>0</v>
      </c>
    </row>
    <row r="83" spans="1:18" x14ac:dyDescent="0.3">
      <c r="A83" s="9" t="s">
        <v>107</v>
      </c>
      <c r="B83" s="9" t="s">
        <v>16</v>
      </c>
      <c r="C83" s="9" t="s">
        <v>134</v>
      </c>
      <c r="D83" s="10">
        <v>8.0000000000000002E-3</v>
      </c>
      <c r="E83" s="10" t="s">
        <v>67</v>
      </c>
      <c r="F83" s="9" t="s">
        <v>178</v>
      </c>
      <c r="G83" s="9" t="s">
        <v>50</v>
      </c>
      <c r="H83" s="9" t="s">
        <v>135</v>
      </c>
      <c r="I83" s="9" t="s">
        <v>189</v>
      </c>
      <c r="J83" s="9" t="s">
        <v>49</v>
      </c>
      <c r="K83" s="12" t="s">
        <v>255</v>
      </c>
      <c r="L83" s="12" t="s">
        <v>281</v>
      </c>
      <c r="M83" s="9" t="s">
        <v>280</v>
      </c>
      <c r="N83" s="9">
        <v>34842</v>
      </c>
      <c r="O83" s="9">
        <v>1</v>
      </c>
      <c r="P83" s="9">
        <v>0</v>
      </c>
      <c r="Q83" s="9">
        <v>0</v>
      </c>
      <c r="R83" s="9">
        <v>0</v>
      </c>
    </row>
    <row r="84" spans="1:18" x14ac:dyDescent="0.3">
      <c r="A84" s="9" t="s">
        <v>107</v>
      </c>
      <c r="B84" s="9" t="s">
        <v>16</v>
      </c>
      <c r="C84" s="9" t="s">
        <v>126</v>
      </c>
      <c r="D84" s="10">
        <v>7.0000000000000001E-3</v>
      </c>
      <c r="E84" s="10" t="s">
        <v>67</v>
      </c>
      <c r="F84" s="9" t="s">
        <v>178</v>
      </c>
      <c r="G84" s="9" t="s">
        <v>50</v>
      </c>
      <c r="H84" s="9" t="s">
        <v>127</v>
      </c>
      <c r="I84" s="9" t="s">
        <v>189</v>
      </c>
      <c r="J84" s="9" t="s">
        <v>49</v>
      </c>
      <c r="K84" s="12" t="s">
        <v>255</v>
      </c>
      <c r="L84" s="12" t="s">
        <v>281</v>
      </c>
      <c r="M84" s="9" t="s">
        <v>280</v>
      </c>
      <c r="N84" s="9">
        <v>34842</v>
      </c>
      <c r="O84" s="9">
        <v>1</v>
      </c>
      <c r="P84" s="9">
        <v>0</v>
      </c>
      <c r="Q84" s="9">
        <v>0</v>
      </c>
      <c r="R84" s="9">
        <v>0</v>
      </c>
    </row>
    <row r="85" spans="1:18" x14ac:dyDescent="0.3">
      <c r="A85" s="9" t="s">
        <v>172</v>
      </c>
      <c r="B85" s="9" t="s">
        <v>16</v>
      </c>
      <c r="D85" s="10">
        <v>62</v>
      </c>
      <c r="E85" s="10" t="s">
        <v>67</v>
      </c>
      <c r="F85" s="9" t="s">
        <v>179</v>
      </c>
      <c r="G85" s="9" t="s">
        <v>50</v>
      </c>
      <c r="I85" s="9" t="s">
        <v>189</v>
      </c>
      <c r="J85" s="9" t="s">
        <v>49</v>
      </c>
      <c r="K85" s="12" t="s">
        <v>255</v>
      </c>
      <c r="L85" s="12" t="s">
        <v>281</v>
      </c>
      <c r="M85" s="9" t="s">
        <v>280</v>
      </c>
      <c r="N85" s="9">
        <v>34842</v>
      </c>
      <c r="O85" s="9">
        <v>1</v>
      </c>
      <c r="P85" s="9">
        <v>0</v>
      </c>
      <c r="Q85" s="9">
        <v>0</v>
      </c>
      <c r="R85" s="9">
        <v>0</v>
      </c>
    </row>
    <row r="86" spans="1:18" x14ac:dyDescent="0.3">
      <c r="A86" s="9" t="s">
        <v>107</v>
      </c>
      <c r="B86" s="9" t="s">
        <v>16</v>
      </c>
      <c r="C86" s="9" t="s">
        <v>116</v>
      </c>
      <c r="D86" s="10">
        <v>0.7</v>
      </c>
      <c r="E86" s="10" t="s">
        <v>67</v>
      </c>
      <c r="F86" s="9" t="s">
        <v>178</v>
      </c>
      <c r="G86" s="9" t="s">
        <v>50</v>
      </c>
      <c r="H86" s="9" t="s">
        <v>117</v>
      </c>
      <c r="I86" s="9" t="s">
        <v>191</v>
      </c>
      <c r="J86" s="9" t="s">
        <v>49</v>
      </c>
      <c r="K86" s="12" t="s">
        <v>255</v>
      </c>
      <c r="L86" s="12" t="s">
        <v>281</v>
      </c>
      <c r="M86" s="9" t="s">
        <v>280</v>
      </c>
      <c r="N86" s="9">
        <v>34842</v>
      </c>
      <c r="O86" s="9">
        <v>1</v>
      </c>
      <c r="P86" s="9">
        <v>0</v>
      </c>
      <c r="Q86" s="9">
        <v>0</v>
      </c>
      <c r="R86" s="9">
        <v>0</v>
      </c>
    </row>
    <row r="87" spans="1:18" x14ac:dyDescent="0.3">
      <c r="A87" s="9" t="s">
        <v>107</v>
      </c>
      <c r="B87" s="9" t="s">
        <v>16</v>
      </c>
      <c r="C87" s="9" t="s">
        <v>138</v>
      </c>
      <c r="D87" s="10">
        <v>2.1</v>
      </c>
      <c r="E87" s="10" t="s">
        <v>67</v>
      </c>
      <c r="F87" s="9" t="s">
        <v>178</v>
      </c>
      <c r="G87" s="9" t="s">
        <v>50</v>
      </c>
      <c r="H87" s="9" t="s">
        <v>139</v>
      </c>
      <c r="I87" s="9" t="s">
        <v>190</v>
      </c>
      <c r="J87" s="9" t="s">
        <v>49</v>
      </c>
      <c r="K87" s="12" t="s">
        <v>255</v>
      </c>
      <c r="L87" s="12" t="s">
        <v>281</v>
      </c>
      <c r="M87" s="9" t="s">
        <v>280</v>
      </c>
      <c r="N87" s="9">
        <v>34842</v>
      </c>
      <c r="O87" s="9">
        <v>1</v>
      </c>
      <c r="P87" s="9">
        <v>0</v>
      </c>
      <c r="Q87" s="9">
        <v>0</v>
      </c>
      <c r="R87" s="9">
        <v>0</v>
      </c>
    </row>
    <row r="88" spans="1:18" x14ac:dyDescent="0.3">
      <c r="A88" s="9" t="s">
        <v>171</v>
      </c>
      <c r="B88" s="9" t="s">
        <v>16</v>
      </c>
      <c r="D88" s="10" t="s">
        <v>67</v>
      </c>
      <c r="E88" s="10" t="s">
        <v>67</v>
      </c>
      <c r="F88" s="9" t="s">
        <v>179</v>
      </c>
      <c r="G88" s="9" t="s">
        <v>50</v>
      </c>
      <c r="J88" s="9" t="s">
        <v>49</v>
      </c>
      <c r="K88" s="12" t="s">
        <v>255</v>
      </c>
      <c r="L88" s="12" t="s">
        <v>281</v>
      </c>
      <c r="M88" s="9" t="s">
        <v>280</v>
      </c>
      <c r="N88" s="9">
        <v>34842</v>
      </c>
      <c r="O88" s="9">
        <v>1</v>
      </c>
      <c r="P88" s="9">
        <v>0</v>
      </c>
      <c r="Q88" s="9">
        <v>0</v>
      </c>
      <c r="R88" s="9">
        <v>0</v>
      </c>
    </row>
    <row r="89" spans="1:18" x14ac:dyDescent="0.3">
      <c r="A89" s="9" t="s">
        <v>101</v>
      </c>
      <c r="B89" s="9" t="s">
        <v>18</v>
      </c>
      <c r="D89" s="10">
        <v>0.35034805205692898</v>
      </c>
      <c r="E89" s="10">
        <v>9.6633270089239998E-2</v>
      </c>
      <c r="F89" s="9" t="s">
        <v>175</v>
      </c>
      <c r="G89" s="9" t="s">
        <v>54</v>
      </c>
      <c r="I89" s="9" t="s">
        <v>176</v>
      </c>
      <c r="J89" s="9" t="s">
        <v>53</v>
      </c>
      <c r="K89" s="12" t="s">
        <v>255</v>
      </c>
      <c r="L89" s="12" t="s">
        <v>310</v>
      </c>
      <c r="M89" s="9" t="s">
        <v>311</v>
      </c>
      <c r="N89" s="9">
        <v>61530</v>
      </c>
      <c r="O89" s="9">
        <v>1</v>
      </c>
      <c r="P89" s="9">
        <v>0</v>
      </c>
      <c r="Q89" s="9">
        <v>1</v>
      </c>
      <c r="R89" s="9">
        <v>1</v>
      </c>
    </row>
    <row r="90" spans="1:18" x14ac:dyDescent="0.3">
      <c r="A90" s="9" t="s">
        <v>107</v>
      </c>
      <c r="B90" s="9" t="s">
        <v>18</v>
      </c>
      <c r="C90" s="9" t="s">
        <v>126</v>
      </c>
      <c r="D90" s="10">
        <v>0.14699999999999999</v>
      </c>
      <c r="E90" s="10">
        <v>6.0000000000000001E-3</v>
      </c>
      <c r="F90" s="9" t="s">
        <v>178</v>
      </c>
      <c r="G90" s="9" t="s">
        <v>54</v>
      </c>
      <c r="H90" s="9" t="s">
        <v>127</v>
      </c>
      <c r="I90" s="9" t="s">
        <v>193</v>
      </c>
      <c r="J90" s="9" t="s">
        <v>53</v>
      </c>
      <c r="K90" s="12" t="s">
        <v>255</v>
      </c>
      <c r="L90" s="12" t="s">
        <v>310</v>
      </c>
      <c r="M90" s="9" t="s">
        <v>311</v>
      </c>
      <c r="N90" s="9">
        <v>61530</v>
      </c>
      <c r="O90" s="9">
        <v>1</v>
      </c>
      <c r="P90" s="9">
        <v>0</v>
      </c>
      <c r="Q90" s="9">
        <v>1</v>
      </c>
      <c r="R90" s="9">
        <v>1</v>
      </c>
    </row>
    <row r="91" spans="1:18" x14ac:dyDescent="0.3">
      <c r="A91" s="9" t="s">
        <v>107</v>
      </c>
      <c r="B91" s="9" t="s">
        <v>18</v>
      </c>
      <c r="C91" s="9" t="s">
        <v>136</v>
      </c>
      <c r="D91" s="10">
        <v>0.28000000000000003</v>
      </c>
      <c r="E91" s="10" t="s">
        <v>67</v>
      </c>
      <c r="F91" s="9" t="s">
        <v>178</v>
      </c>
      <c r="G91" s="9" t="s">
        <v>54</v>
      </c>
      <c r="H91" s="9" t="s">
        <v>137</v>
      </c>
      <c r="I91" s="9" t="s">
        <v>193</v>
      </c>
      <c r="J91" s="9" t="s">
        <v>53</v>
      </c>
      <c r="K91" s="12" t="s">
        <v>255</v>
      </c>
      <c r="L91" s="12" t="s">
        <v>310</v>
      </c>
      <c r="M91" s="9" t="s">
        <v>311</v>
      </c>
      <c r="N91" s="9">
        <v>61530</v>
      </c>
      <c r="O91" s="9">
        <v>1</v>
      </c>
      <c r="P91" s="9">
        <v>0</v>
      </c>
      <c r="Q91" s="9">
        <v>1</v>
      </c>
      <c r="R91" s="9">
        <v>1</v>
      </c>
    </row>
    <row r="92" spans="1:18" x14ac:dyDescent="0.3">
      <c r="A92" s="9" t="s">
        <v>171</v>
      </c>
      <c r="B92" s="9" t="s">
        <v>18</v>
      </c>
      <c r="D92" s="10">
        <v>209</v>
      </c>
      <c r="E92" s="10">
        <v>13</v>
      </c>
      <c r="F92" s="9" t="s">
        <v>179</v>
      </c>
      <c r="G92" s="9" t="s">
        <v>54</v>
      </c>
      <c r="I92" s="9" t="s">
        <v>193</v>
      </c>
      <c r="J92" s="9" t="s">
        <v>53</v>
      </c>
      <c r="K92" s="12" t="s">
        <v>255</v>
      </c>
      <c r="L92" s="12" t="s">
        <v>310</v>
      </c>
      <c r="M92" s="9" t="s">
        <v>311</v>
      </c>
      <c r="N92" s="9">
        <v>61530</v>
      </c>
      <c r="O92" s="9">
        <v>1</v>
      </c>
      <c r="P92" s="9">
        <v>0</v>
      </c>
      <c r="Q92" s="9">
        <v>1</v>
      </c>
      <c r="R92" s="9">
        <v>1</v>
      </c>
    </row>
    <row r="93" spans="1:18" x14ac:dyDescent="0.3">
      <c r="A93" s="9" t="s">
        <v>172</v>
      </c>
      <c r="B93" s="9" t="s">
        <v>18</v>
      </c>
      <c r="D93" s="10">
        <v>121</v>
      </c>
      <c r="E93" s="10">
        <v>7</v>
      </c>
      <c r="F93" s="9" t="s">
        <v>179</v>
      </c>
      <c r="G93" s="9" t="s">
        <v>54</v>
      </c>
      <c r="I93" s="9" t="s">
        <v>193</v>
      </c>
      <c r="J93" s="9" t="s">
        <v>53</v>
      </c>
      <c r="K93" s="12" t="s">
        <v>255</v>
      </c>
      <c r="L93" s="12" t="s">
        <v>310</v>
      </c>
      <c r="M93" s="9" t="s">
        <v>311</v>
      </c>
      <c r="N93" s="9">
        <v>61530</v>
      </c>
      <c r="O93" s="9">
        <v>1</v>
      </c>
      <c r="P93" s="9">
        <v>0</v>
      </c>
      <c r="Q93" s="9">
        <v>1</v>
      </c>
      <c r="R93" s="9">
        <v>1</v>
      </c>
    </row>
    <row r="94" spans="1:18" x14ac:dyDescent="0.3">
      <c r="A94" s="9" t="s">
        <v>101</v>
      </c>
      <c r="B94" s="9" t="s">
        <v>23</v>
      </c>
      <c r="D94" s="10">
        <v>0.10445336756968171</v>
      </c>
      <c r="E94" s="10">
        <v>3.7432386044471772E-2</v>
      </c>
      <c r="F94" s="9" t="s">
        <v>175</v>
      </c>
      <c r="G94" s="9" t="s">
        <v>64</v>
      </c>
      <c r="I94" s="9" t="s">
        <v>176</v>
      </c>
      <c r="J94" s="9" t="s">
        <v>63</v>
      </c>
      <c r="K94" s="12" t="s">
        <v>255</v>
      </c>
      <c r="L94" s="12" t="s">
        <v>306</v>
      </c>
      <c r="M94" s="9" t="s">
        <v>307</v>
      </c>
      <c r="N94" s="9">
        <v>26972</v>
      </c>
      <c r="O94" s="9">
        <v>1</v>
      </c>
      <c r="P94" s="9">
        <v>0</v>
      </c>
      <c r="Q94" s="9">
        <v>0</v>
      </c>
      <c r="R94" s="9">
        <v>0</v>
      </c>
    </row>
    <row r="95" spans="1:18" x14ac:dyDescent="0.3">
      <c r="A95" s="9" t="s">
        <v>107</v>
      </c>
      <c r="B95" s="9" t="s">
        <v>23</v>
      </c>
      <c r="C95" s="9" t="s">
        <v>120</v>
      </c>
      <c r="D95" s="10">
        <v>1.7</v>
      </c>
      <c r="E95" s="10">
        <v>0.1</v>
      </c>
      <c r="F95" s="9" t="s">
        <v>178</v>
      </c>
      <c r="G95" s="9" t="s">
        <v>64</v>
      </c>
      <c r="H95" s="9" t="s">
        <v>121</v>
      </c>
      <c r="I95" s="9" t="s">
        <v>207</v>
      </c>
      <c r="J95" s="9" t="s">
        <v>63</v>
      </c>
      <c r="K95" s="12" t="s">
        <v>255</v>
      </c>
      <c r="L95" s="12" t="s">
        <v>306</v>
      </c>
      <c r="M95" s="9" t="s">
        <v>307</v>
      </c>
      <c r="N95" s="9">
        <v>26972</v>
      </c>
      <c r="O95" s="9">
        <v>1</v>
      </c>
      <c r="P95" s="9">
        <v>0</v>
      </c>
      <c r="Q95" s="9">
        <v>0</v>
      </c>
      <c r="R95" s="9">
        <v>0</v>
      </c>
    </row>
    <row r="96" spans="1:18" x14ac:dyDescent="0.3">
      <c r="A96" s="9" t="s">
        <v>107</v>
      </c>
      <c r="B96" s="9" t="s">
        <v>23</v>
      </c>
      <c r="C96" s="9" t="s">
        <v>118</v>
      </c>
      <c r="D96" s="10">
        <v>1</v>
      </c>
      <c r="E96" s="10">
        <v>0.1</v>
      </c>
      <c r="F96" s="9" t="s">
        <v>178</v>
      </c>
      <c r="G96" s="9" t="s">
        <v>64</v>
      </c>
      <c r="H96" s="9" t="s">
        <v>119</v>
      </c>
      <c r="I96" s="9" t="s">
        <v>207</v>
      </c>
      <c r="J96" s="9" t="s">
        <v>63</v>
      </c>
      <c r="K96" s="12" t="s">
        <v>255</v>
      </c>
      <c r="L96" s="12" t="s">
        <v>306</v>
      </c>
      <c r="M96" s="9" t="s">
        <v>307</v>
      </c>
      <c r="N96" s="9">
        <v>26972</v>
      </c>
      <c r="O96" s="9">
        <v>1</v>
      </c>
      <c r="P96" s="9">
        <v>0</v>
      </c>
      <c r="Q96" s="9">
        <v>0</v>
      </c>
      <c r="R96" s="9">
        <v>0</v>
      </c>
    </row>
    <row r="97" spans="1:18" x14ac:dyDescent="0.3">
      <c r="A97" s="9" t="s">
        <v>171</v>
      </c>
      <c r="B97" s="9" t="s">
        <v>23</v>
      </c>
      <c r="D97" s="10">
        <v>860</v>
      </c>
      <c r="E97" s="10">
        <v>10</v>
      </c>
      <c r="F97" s="9" t="s">
        <v>179</v>
      </c>
      <c r="G97" s="9" t="s">
        <v>64</v>
      </c>
      <c r="I97" s="9" t="s">
        <v>207</v>
      </c>
      <c r="J97" s="9" t="s">
        <v>63</v>
      </c>
      <c r="K97" s="12" t="s">
        <v>255</v>
      </c>
      <c r="L97" s="12" t="s">
        <v>306</v>
      </c>
      <c r="M97" s="9" t="s">
        <v>307</v>
      </c>
      <c r="N97" s="9">
        <v>26972</v>
      </c>
      <c r="O97" s="9">
        <v>1</v>
      </c>
      <c r="P97" s="9">
        <v>0</v>
      </c>
      <c r="Q97" s="9">
        <v>0</v>
      </c>
      <c r="R97" s="9">
        <v>0</v>
      </c>
    </row>
    <row r="98" spans="1:18" x14ac:dyDescent="0.3">
      <c r="A98" s="9" t="s">
        <v>172</v>
      </c>
      <c r="B98" s="9" t="s">
        <v>23</v>
      </c>
      <c r="D98" s="10">
        <v>8900</v>
      </c>
      <c r="E98" s="10">
        <v>700</v>
      </c>
      <c r="F98" s="9" t="s">
        <v>179</v>
      </c>
      <c r="G98" s="9" t="s">
        <v>64</v>
      </c>
      <c r="I98" s="9" t="s">
        <v>207</v>
      </c>
      <c r="J98" s="9" t="s">
        <v>63</v>
      </c>
      <c r="K98" s="12" t="s">
        <v>255</v>
      </c>
      <c r="L98" s="12" t="s">
        <v>306</v>
      </c>
      <c r="M98" s="9" t="s">
        <v>307</v>
      </c>
      <c r="N98" s="9">
        <v>26972</v>
      </c>
      <c r="O98" s="9">
        <v>1</v>
      </c>
      <c r="P98" s="9">
        <v>0</v>
      </c>
      <c r="Q98" s="9">
        <v>0</v>
      </c>
      <c r="R98" s="9">
        <v>0</v>
      </c>
    </row>
    <row r="99" spans="1:18" x14ac:dyDescent="0.3">
      <c r="A99" s="9" t="s">
        <v>101</v>
      </c>
      <c r="B99" s="9" t="s">
        <v>28</v>
      </c>
      <c r="D99" s="10">
        <v>15.534899865161901</v>
      </c>
      <c r="E99" s="10">
        <v>10.307461470736929</v>
      </c>
      <c r="F99" s="9" t="s">
        <v>175</v>
      </c>
      <c r="G99" s="9" t="s">
        <v>106</v>
      </c>
      <c r="I99" s="9" t="s">
        <v>176</v>
      </c>
      <c r="J99" s="9" t="s">
        <v>70</v>
      </c>
      <c r="K99" s="12" t="s">
        <v>259</v>
      </c>
      <c r="L99" s="12" t="s">
        <v>260</v>
      </c>
      <c r="M99" s="9" t="s">
        <v>261</v>
      </c>
      <c r="N99" s="9">
        <v>54340</v>
      </c>
      <c r="O99" s="9">
        <v>0</v>
      </c>
      <c r="P99" s="9">
        <v>1</v>
      </c>
      <c r="Q99" s="9">
        <v>0</v>
      </c>
      <c r="R99" s="9">
        <v>0</v>
      </c>
    </row>
    <row r="100" spans="1:18" x14ac:dyDescent="0.3">
      <c r="A100" s="9" t="s">
        <v>107</v>
      </c>
      <c r="B100" s="9" t="s">
        <v>28</v>
      </c>
      <c r="C100" s="9" t="s">
        <v>112</v>
      </c>
      <c r="D100" s="10">
        <v>0.48</v>
      </c>
      <c r="E100" s="10">
        <v>7.0000000000000001E-3</v>
      </c>
      <c r="F100" s="9" t="s">
        <v>178</v>
      </c>
      <c r="G100" s="9" t="s">
        <v>106</v>
      </c>
      <c r="H100" s="9" t="s">
        <v>113</v>
      </c>
      <c r="I100" s="9" t="s">
        <v>246</v>
      </c>
      <c r="J100" s="9" t="s">
        <v>70</v>
      </c>
      <c r="K100" s="12" t="s">
        <v>259</v>
      </c>
      <c r="L100" s="12" t="s">
        <v>260</v>
      </c>
      <c r="M100" s="9" t="s">
        <v>261</v>
      </c>
      <c r="N100" s="9">
        <v>54340</v>
      </c>
      <c r="O100" s="9">
        <v>0</v>
      </c>
      <c r="P100" s="9">
        <v>1</v>
      </c>
      <c r="Q100" s="9">
        <v>0</v>
      </c>
      <c r="R100" s="9">
        <v>0</v>
      </c>
    </row>
    <row r="101" spans="1:18" x14ac:dyDescent="0.3">
      <c r="A101" s="9" t="s">
        <v>107</v>
      </c>
      <c r="B101" s="9" t="s">
        <v>28</v>
      </c>
      <c r="C101" s="9" t="s">
        <v>136</v>
      </c>
      <c r="D101" s="10">
        <v>1.137</v>
      </c>
      <c r="E101" s="10">
        <v>3.6999999999999998E-2</v>
      </c>
      <c r="F101" s="9" t="s">
        <v>178</v>
      </c>
      <c r="G101" s="9" t="s">
        <v>106</v>
      </c>
      <c r="H101" s="9" t="s">
        <v>137</v>
      </c>
      <c r="I101" s="9" t="s">
        <v>246</v>
      </c>
      <c r="J101" s="9" t="s">
        <v>70</v>
      </c>
      <c r="K101" s="12" t="s">
        <v>259</v>
      </c>
      <c r="L101" s="12" t="s">
        <v>260</v>
      </c>
      <c r="M101" s="9" t="s">
        <v>261</v>
      </c>
      <c r="N101" s="9">
        <v>54340</v>
      </c>
      <c r="O101" s="9">
        <v>0</v>
      </c>
      <c r="P101" s="9">
        <v>1</v>
      </c>
      <c r="Q101" s="9">
        <v>0</v>
      </c>
      <c r="R101" s="9">
        <v>0</v>
      </c>
    </row>
    <row r="102" spans="1:18" x14ac:dyDescent="0.3">
      <c r="A102" s="9" t="s">
        <v>107</v>
      </c>
      <c r="B102" s="9" t="s">
        <v>28</v>
      </c>
      <c r="C102" s="9" t="s">
        <v>114</v>
      </c>
      <c r="D102" s="10">
        <v>1.6259999999999999</v>
      </c>
      <c r="E102" s="10">
        <v>0.24299999999999999</v>
      </c>
      <c r="F102" s="9" t="s">
        <v>178</v>
      </c>
      <c r="G102" s="9" t="s">
        <v>106</v>
      </c>
      <c r="H102" s="9" t="s">
        <v>115</v>
      </c>
      <c r="I102" s="9" t="s">
        <v>245</v>
      </c>
      <c r="J102" s="9" t="s">
        <v>70</v>
      </c>
      <c r="K102" s="12" t="s">
        <v>259</v>
      </c>
      <c r="L102" s="12" t="s">
        <v>260</v>
      </c>
      <c r="M102" s="9" t="s">
        <v>261</v>
      </c>
      <c r="N102" s="9">
        <v>54340</v>
      </c>
      <c r="O102" s="9">
        <v>0</v>
      </c>
      <c r="P102" s="9">
        <v>1</v>
      </c>
      <c r="Q102" s="9">
        <v>0</v>
      </c>
      <c r="R102" s="9">
        <v>0</v>
      </c>
    </row>
    <row r="103" spans="1:18" x14ac:dyDescent="0.3">
      <c r="A103" s="9" t="s">
        <v>172</v>
      </c>
      <c r="B103" s="9" t="s">
        <v>28</v>
      </c>
      <c r="D103" s="10">
        <v>736</v>
      </c>
      <c r="E103" s="10">
        <v>32</v>
      </c>
      <c r="F103" s="9" t="s">
        <v>179</v>
      </c>
      <c r="G103" s="9" t="s">
        <v>106</v>
      </c>
      <c r="I103" s="9" t="s">
        <v>245</v>
      </c>
      <c r="J103" s="9" t="s">
        <v>70</v>
      </c>
      <c r="K103" s="12" t="s">
        <v>259</v>
      </c>
      <c r="L103" s="12" t="s">
        <v>260</v>
      </c>
      <c r="M103" s="9" t="s">
        <v>261</v>
      </c>
      <c r="N103" s="9">
        <v>54340</v>
      </c>
      <c r="O103" s="9">
        <v>0</v>
      </c>
      <c r="P103" s="9">
        <v>1</v>
      </c>
      <c r="Q103" s="9">
        <v>0</v>
      </c>
      <c r="R103" s="9">
        <v>0</v>
      </c>
    </row>
    <row r="104" spans="1:18" x14ac:dyDescent="0.3">
      <c r="A104" s="9" t="s">
        <v>107</v>
      </c>
      <c r="B104" s="9" t="s">
        <v>28</v>
      </c>
      <c r="C104" s="9" t="s">
        <v>163</v>
      </c>
      <c r="D104" s="10" t="s">
        <v>67</v>
      </c>
      <c r="E104" s="10" t="s">
        <v>67</v>
      </c>
      <c r="F104" s="9" t="s">
        <v>178</v>
      </c>
      <c r="G104" s="9" t="s">
        <v>106</v>
      </c>
      <c r="H104" s="9" t="s">
        <v>164</v>
      </c>
      <c r="J104" s="9" t="s">
        <v>70</v>
      </c>
      <c r="K104" s="12" t="s">
        <v>259</v>
      </c>
      <c r="L104" s="12" t="s">
        <v>260</v>
      </c>
      <c r="M104" s="9" t="s">
        <v>261</v>
      </c>
      <c r="N104" s="9">
        <v>54340</v>
      </c>
      <c r="O104" s="9">
        <v>0</v>
      </c>
      <c r="P104" s="9">
        <v>1</v>
      </c>
      <c r="Q104" s="9">
        <v>0</v>
      </c>
      <c r="R104" s="9">
        <v>0</v>
      </c>
    </row>
    <row r="105" spans="1:18" x14ac:dyDescent="0.3">
      <c r="A105" s="9" t="s">
        <v>171</v>
      </c>
      <c r="B105" s="9" t="s">
        <v>28</v>
      </c>
      <c r="D105" s="10" t="s">
        <v>67</v>
      </c>
      <c r="E105" s="10" t="s">
        <v>67</v>
      </c>
      <c r="F105" s="9" t="s">
        <v>179</v>
      </c>
      <c r="G105" s="9" t="s">
        <v>106</v>
      </c>
      <c r="J105" s="9" t="s">
        <v>70</v>
      </c>
      <c r="K105" s="12" t="s">
        <v>259</v>
      </c>
      <c r="L105" s="12" t="s">
        <v>260</v>
      </c>
      <c r="M105" s="9" t="s">
        <v>261</v>
      </c>
      <c r="N105" s="9">
        <v>54340</v>
      </c>
      <c r="O105" s="9">
        <v>0</v>
      </c>
      <c r="P105" s="9">
        <v>1</v>
      </c>
      <c r="Q105" s="9">
        <v>0</v>
      </c>
      <c r="R105" s="9">
        <v>0</v>
      </c>
    </row>
    <row r="106" spans="1:18" x14ac:dyDescent="0.3">
      <c r="A106" s="9" t="s">
        <v>101</v>
      </c>
      <c r="B106" s="9" t="s">
        <v>30</v>
      </c>
      <c r="D106" s="10">
        <v>31494563.238750085</v>
      </c>
      <c r="E106" s="10">
        <v>27303989.487278931</v>
      </c>
      <c r="F106" s="9" t="s">
        <v>175</v>
      </c>
      <c r="G106" s="9" t="s">
        <v>75</v>
      </c>
      <c r="I106" s="9" t="s">
        <v>176</v>
      </c>
      <c r="J106" s="9" t="s">
        <v>74</v>
      </c>
      <c r="K106" s="12" t="s">
        <v>255</v>
      </c>
      <c r="L106" s="12" t="s">
        <v>298</v>
      </c>
      <c r="M106" s="9" t="s">
        <v>299</v>
      </c>
      <c r="N106" s="9">
        <v>64639</v>
      </c>
      <c r="O106" s="9">
        <v>0</v>
      </c>
      <c r="P106" s="9">
        <v>1</v>
      </c>
      <c r="Q106" s="9">
        <v>0</v>
      </c>
      <c r="R106" s="9">
        <v>0</v>
      </c>
    </row>
    <row r="107" spans="1:18" x14ac:dyDescent="0.3">
      <c r="A107" s="9" t="s">
        <v>107</v>
      </c>
      <c r="B107" s="9" t="s">
        <v>30</v>
      </c>
      <c r="C107" s="9" t="s">
        <v>167</v>
      </c>
      <c r="D107" s="10">
        <v>0.04</v>
      </c>
      <c r="E107" s="10" t="s">
        <v>67</v>
      </c>
      <c r="F107" s="9" t="s">
        <v>178</v>
      </c>
      <c r="G107" s="9" t="s">
        <v>75</v>
      </c>
      <c r="H107" s="9" t="s">
        <v>168</v>
      </c>
      <c r="I107" s="9" t="s">
        <v>182</v>
      </c>
      <c r="J107" s="9" t="s">
        <v>74</v>
      </c>
      <c r="K107" s="12" t="s">
        <v>255</v>
      </c>
      <c r="L107" s="12" t="s">
        <v>298</v>
      </c>
      <c r="M107" s="9" t="s">
        <v>299</v>
      </c>
      <c r="N107" s="9">
        <v>64639</v>
      </c>
      <c r="O107" s="9">
        <v>0</v>
      </c>
      <c r="P107" s="9">
        <v>1</v>
      </c>
      <c r="Q107" s="9">
        <v>0</v>
      </c>
      <c r="R107" s="9">
        <v>0</v>
      </c>
    </row>
    <row r="108" spans="1:18" x14ac:dyDescent="0.3">
      <c r="A108" s="9" t="s">
        <v>172</v>
      </c>
      <c r="B108" s="9" t="s">
        <v>30</v>
      </c>
      <c r="D108" s="10">
        <v>257</v>
      </c>
      <c r="E108" s="10" t="s">
        <v>67</v>
      </c>
      <c r="F108" s="9" t="s">
        <v>179</v>
      </c>
      <c r="G108" s="9" t="s">
        <v>75</v>
      </c>
      <c r="I108" s="9" t="s">
        <v>182</v>
      </c>
      <c r="J108" s="9" t="s">
        <v>74</v>
      </c>
      <c r="K108" s="12" t="s">
        <v>255</v>
      </c>
      <c r="L108" s="12" t="s">
        <v>298</v>
      </c>
      <c r="M108" s="9" t="s">
        <v>299</v>
      </c>
      <c r="N108" s="9">
        <v>64639</v>
      </c>
      <c r="O108" s="9">
        <v>0</v>
      </c>
      <c r="P108" s="9">
        <v>1</v>
      </c>
      <c r="Q108" s="9">
        <v>0</v>
      </c>
      <c r="R108" s="9">
        <v>0</v>
      </c>
    </row>
    <row r="109" spans="1:18" x14ac:dyDescent="0.3">
      <c r="A109" s="9" t="s">
        <v>107</v>
      </c>
      <c r="B109" s="9" t="s">
        <v>30</v>
      </c>
      <c r="C109" s="9" t="s">
        <v>165</v>
      </c>
      <c r="D109" s="10" t="s">
        <v>67</v>
      </c>
      <c r="E109" s="10" t="s">
        <v>67</v>
      </c>
      <c r="F109" s="9" t="s">
        <v>178</v>
      </c>
      <c r="G109" s="9" t="s">
        <v>75</v>
      </c>
      <c r="H109" s="9" t="s">
        <v>166</v>
      </c>
      <c r="J109" s="9" t="s">
        <v>74</v>
      </c>
      <c r="K109" s="12" t="s">
        <v>255</v>
      </c>
      <c r="L109" s="12" t="s">
        <v>298</v>
      </c>
      <c r="M109" s="9" t="s">
        <v>299</v>
      </c>
      <c r="N109" s="9">
        <v>64639</v>
      </c>
      <c r="O109" s="9">
        <v>0</v>
      </c>
      <c r="P109" s="9">
        <v>1</v>
      </c>
      <c r="Q109" s="9">
        <v>0</v>
      </c>
      <c r="R109" s="9">
        <v>0</v>
      </c>
    </row>
    <row r="110" spans="1:18" x14ac:dyDescent="0.3">
      <c r="A110" s="9" t="s">
        <v>171</v>
      </c>
      <c r="B110" s="9" t="s">
        <v>30</v>
      </c>
      <c r="D110" s="10" t="s">
        <v>67</v>
      </c>
      <c r="E110" s="10" t="s">
        <v>67</v>
      </c>
      <c r="F110" s="9" t="s">
        <v>179</v>
      </c>
      <c r="G110" s="9" t="s">
        <v>75</v>
      </c>
      <c r="J110" s="9" t="s">
        <v>74</v>
      </c>
      <c r="K110" s="12" t="s">
        <v>255</v>
      </c>
      <c r="L110" s="12" t="s">
        <v>298</v>
      </c>
      <c r="M110" s="9" t="s">
        <v>299</v>
      </c>
      <c r="N110" s="9">
        <v>64639</v>
      </c>
      <c r="O110" s="9">
        <v>0</v>
      </c>
      <c r="P110" s="9">
        <v>1</v>
      </c>
      <c r="Q110" s="9">
        <v>0</v>
      </c>
      <c r="R110" s="9">
        <v>0</v>
      </c>
    </row>
    <row r="111" spans="1:18" x14ac:dyDescent="0.3">
      <c r="A111" s="9" t="s">
        <v>101</v>
      </c>
      <c r="B111" s="9" t="s">
        <v>31</v>
      </c>
      <c r="D111" s="10">
        <v>1.3943235051840312E-3</v>
      </c>
      <c r="E111" s="10">
        <v>1.1275918098528973E-3</v>
      </c>
      <c r="F111" s="9" t="s">
        <v>175</v>
      </c>
      <c r="G111" s="9" t="s">
        <v>77</v>
      </c>
      <c r="I111" s="9" t="s">
        <v>176</v>
      </c>
      <c r="J111" s="9" t="s">
        <v>76</v>
      </c>
      <c r="K111" s="12" t="s">
        <v>255</v>
      </c>
      <c r="L111" s="12" t="s">
        <v>297</v>
      </c>
      <c r="M111" s="9" t="s">
        <v>296</v>
      </c>
      <c r="N111" s="9">
        <v>22284</v>
      </c>
      <c r="O111" s="9">
        <v>0</v>
      </c>
      <c r="P111" s="9">
        <v>1</v>
      </c>
      <c r="Q111" s="9">
        <v>0</v>
      </c>
      <c r="R111" s="9">
        <v>0</v>
      </c>
    </row>
    <row r="112" spans="1:18" x14ac:dyDescent="0.3">
      <c r="A112" s="9" t="s">
        <v>107</v>
      </c>
      <c r="B112" s="9" t="s">
        <v>31</v>
      </c>
      <c r="C112" s="9" t="s">
        <v>140</v>
      </c>
      <c r="D112" s="10">
        <v>2.9940000000000002</v>
      </c>
      <c r="E112" s="10" t="s">
        <v>67</v>
      </c>
      <c r="F112" s="9" t="s">
        <v>178</v>
      </c>
      <c r="G112" s="9" t="s">
        <v>77</v>
      </c>
      <c r="H112" s="9" t="s">
        <v>141</v>
      </c>
      <c r="I112" s="9" t="s">
        <v>185</v>
      </c>
      <c r="J112" s="9" t="s">
        <v>76</v>
      </c>
      <c r="K112" s="12" t="s">
        <v>255</v>
      </c>
      <c r="L112" s="12" t="s">
        <v>297</v>
      </c>
      <c r="M112" s="9" t="s">
        <v>296</v>
      </c>
      <c r="N112" s="9">
        <v>22284</v>
      </c>
      <c r="O112" s="9">
        <v>0</v>
      </c>
      <c r="P112" s="9">
        <v>1</v>
      </c>
      <c r="Q112" s="9">
        <v>0</v>
      </c>
      <c r="R112" s="9">
        <v>0</v>
      </c>
    </row>
    <row r="113" spans="1:18" x14ac:dyDescent="0.3">
      <c r="A113" s="9" t="s">
        <v>107</v>
      </c>
      <c r="B113" s="9" t="s">
        <v>31</v>
      </c>
      <c r="C113" s="9" t="s">
        <v>118</v>
      </c>
      <c r="D113" s="10">
        <v>0.36899999999999999</v>
      </c>
      <c r="E113" s="10" t="s">
        <v>67</v>
      </c>
      <c r="F113" s="9" t="s">
        <v>178</v>
      </c>
      <c r="G113" s="9" t="s">
        <v>77</v>
      </c>
      <c r="H113" s="9" t="s">
        <v>119</v>
      </c>
      <c r="I113" s="9" t="s">
        <v>185</v>
      </c>
      <c r="J113" s="9" t="s">
        <v>76</v>
      </c>
      <c r="K113" s="12" t="s">
        <v>255</v>
      </c>
      <c r="L113" s="12" t="s">
        <v>297</v>
      </c>
      <c r="M113" s="9" t="s">
        <v>296</v>
      </c>
      <c r="N113" s="9">
        <v>22284</v>
      </c>
      <c r="O113" s="9">
        <v>0</v>
      </c>
      <c r="P113" s="9">
        <v>1</v>
      </c>
      <c r="Q113" s="9">
        <v>0</v>
      </c>
      <c r="R113" s="9">
        <v>0</v>
      </c>
    </row>
    <row r="114" spans="1:18" x14ac:dyDescent="0.3">
      <c r="A114" s="9" t="s">
        <v>107</v>
      </c>
      <c r="B114" s="9" t="s">
        <v>31</v>
      </c>
      <c r="C114" s="9" t="s">
        <v>165</v>
      </c>
      <c r="D114" s="10">
        <v>0.25</v>
      </c>
      <c r="E114" s="10" t="s">
        <v>67</v>
      </c>
      <c r="F114" s="9" t="s">
        <v>178</v>
      </c>
      <c r="G114" s="9" t="s">
        <v>77</v>
      </c>
      <c r="H114" s="9" t="s">
        <v>166</v>
      </c>
      <c r="I114" s="9" t="s">
        <v>185</v>
      </c>
      <c r="J114" s="9" t="s">
        <v>76</v>
      </c>
      <c r="K114" s="12" t="s">
        <v>255</v>
      </c>
      <c r="L114" s="12" t="s">
        <v>297</v>
      </c>
      <c r="M114" s="9" t="s">
        <v>296</v>
      </c>
      <c r="N114" s="9">
        <v>22284</v>
      </c>
      <c r="O114" s="9">
        <v>0</v>
      </c>
      <c r="P114" s="9">
        <v>1</v>
      </c>
      <c r="Q114" s="9">
        <v>0</v>
      </c>
      <c r="R114" s="9">
        <v>0</v>
      </c>
    </row>
    <row r="115" spans="1:18" x14ac:dyDescent="0.3">
      <c r="A115" s="9" t="s">
        <v>172</v>
      </c>
      <c r="B115" s="9" t="s">
        <v>31</v>
      </c>
      <c r="D115" s="10">
        <v>83</v>
      </c>
      <c r="E115" s="10" t="s">
        <v>67</v>
      </c>
      <c r="F115" s="9" t="s">
        <v>179</v>
      </c>
      <c r="G115" s="9" t="s">
        <v>77</v>
      </c>
      <c r="I115" s="9" t="s">
        <v>185</v>
      </c>
      <c r="J115" s="9" t="s">
        <v>76</v>
      </c>
      <c r="K115" s="12" t="s">
        <v>255</v>
      </c>
      <c r="L115" s="12" t="s">
        <v>297</v>
      </c>
      <c r="M115" s="9" t="s">
        <v>296</v>
      </c>
      <c r="N115" s="9">
        <v>22284</v>
      </c>
      <c r="O115" s="9">
        <v>0</v>
      </c>
      <c r="P115" s="9">
        <v>1</v>
      </c>
      <c r="Q115" s="9">
        <v>0</v>
      </c>
      <c r="R115" s="9">
        <v>0</v>
      </c>
    </row>
    <row r="116" spans="1:18" x14ac:dyDescent="0.3">
      <c r="A116" s="9" t="s">
        <v>171</v>
      </c>
      <c r="B116" s="9" t="s">
        <v>31</v>
      </c>
      <c r="D116" s="10" t="s">
        <v>67</v>
      </c>
      <c r="E116" s="10" t="s">
        <v>67</v>
      </c>
      <c r="F116" s="9" t="s">
        <v>179</v>
      </c>
      <c r="G116" s="9" t="s">
        <v>77</v>
      </c>
      <c r="J116" s="9" t="s">
        <v>76</v>
      </c>
      <c r="K116" s="12" t="s">
        <v>255</v>
      </c>
      <c r="L116" s="12" t="s">
        <v>297</v>
      </c>
      <c r="M116" s="9" t="s">
        <v>296</v>
      </c>
      <c r="N116" s="9">
        <v>22284</v>
      </c>
      <c r="O116" s="9">
        <v>0</v>
      </c>
      <c r="P116" s="9">
        <v>1</v>
      </c>
      <c r="Q116" s="9">
        <v>0</v>
      </c>
      <c r="R116" s="9">
        <v>0</v>
      </c>
    </row>
    <row r="117" spans="1:18" x14ac:dyDescent="0.3">
      <c r="A117" s="9" t="s">
        <v>101</v>
      </c>
      <c r="B117" s="9" t="s">
        <v>29</v>
      </c>
      <c r="D117" s="10">
        <v>28176.527958953477</v>
      </c>
      <c r="E117" s="10">
        <v>20733.451346956648</v>
      </c>
      <c r="F117" s="9" t="s">
        <v>175</v>
      </c>
      <c r="G117" s="9" t="s">
        <v>73</v>
      </c>
      <c r="I117" s="9" t="s">
        <v>176</v>
      </c>
      <c r="J117" s="9" t="s">
        <v>72</v>
      </c>
      <c r="K117" s="12" t="s">
        <v>255</v>
      </c>
      <c r="L117" s="12" t="s">
        <v>290</v>
      </c>
      <c r="M117" s="9" t="s">
        <v>291</v>
      </c>
      <c r="N117" s="9">
        <v>36308</v>
      </c>
      <c r="O117" s="9">
        <v>0</v>
      </c>
      <c r="P117" s="9">
        <v>1</v>
      </c>
      <c r="Q117" s="9">
        <v>0</v>
      </c>
      <c r="R117" s="9">
        <v>0</v>
      </c>
    </row>
    <row r="118" spans="1:18" x14ac:dyDescent="0.3">
      <c r="A118" s="9" t="s">
        <v>172</v>
      </c>
      <c r="B118" s="9" t="s">
        <v>29</v>
      </c>
      <c r="D118" s="10">
        <v>481</v>
      </c>
      <c r="E118" s="10" t="s">
        <v>67</v>
      </c>
      <c r="F118" s="9" t="s">
        <v>179</v>
      </c>
      <c r="G118" s="9" t="s">
        <v>73</v>
      </c>
      <c r="I118" s="9" t="s">
        <v>182</v>
      </c>
      <c r="J118" s="9" t="s">
        <v>72</v>
      </c>
      <c r="K118" s="12" t="s">
        <v>255</v>
      </c>
      <c r="L118" s="12" t="s">
        <v>290</v>
      </c>
      <c r="M118" s="9" t="s">
        <v>291</v>
      </c>
      <c r="N118" s="9">
        <v>36308</v>
      </c>
      <c r="O118" s="9">
        <v>0</v>
      </c>
      <c r="P118" s="9">
        <v>1</v>
      </c>
      <c r="Q118" s="9">
        <v>0</v>
      </c>
      <c r="R118" s="9">
        <v>0</v>
      </c>
    </row>
    <row r="119" spans="1:18" x14ac:dyDescent="0.3">
      <c r="A119" s="9" t="s">
        <v>107</v>
      </c>
      <c r="B119" s="9" t="s">
        <v>29</v>
      </c>
      <c r="C119" s="9" t="s">
        <v>167</v>
      </c>
      <c r="D119" s="10">
        <v>0.35099999999999998</v>
      </c>
      <c r="E119" s="10" t="s">
        <v>67</v>
      </c>
      <c r="F119" s="9" t="s">
        <v>178</v>
      </c>
      <c r="G119" s="9" t="s">
        <v>73</v>
      </c>
      <c r="H119" s="9" t="s">
        <v>168</v>
      </c>
      <c r="I119" s="9" t="s">
        <v>185</v>
      </c>
      <c r="J119" s="9" t="s">
        <v>72</v>
      </c>
      <c r="K119" s="12" t="s">
        <v>255</v>
      </c>
      <c r="L119" s="12" t="s">
        <v>290</v>
      </c>
      <c r="M119" s="9" t="s">
        <v>291</v>
      </c>
      <c r="N119" s="9">
        <v>36308</v>
      </c>
      <c r="O119" s="9">
        <v>0</v>
      </c>
      <c r="P119" s="9">
        <v>1</v>
      </c>
      <c r="Q119" s="9">
        <v>0</v>
      </c>
      <c r="R119" s="9">
        <v>0</v>
      </c>
    </row>
    <row r="120" spans="1:18" x14ac:dyDescent="0.3">
      <c r="A120" s="9" t="s">
        <v>107</v>
      </c>
      <c r="B120" s="9" t="s">
        <v>29</v>
      </c>
      <c r="C120" s="9" t="s">
        <v>163</v>
      </c>
      <c r="D120" s="10">
        <v>2.5000000000000001E-2</v>
      </c>
      <c r="E120" s="10" t="s">
        <v>67</v>
      </c>
      <c r="F120" s="9" t="s">
        <v>178</v>
      </c>
      <c r="G120" s="9" t="s">
        <v>73</v>
      </c>
      <c r="H120" s="9" t="s">
        <v>164</v>
      </c>
      <c r="I120" s="9" t="s">
        <v>185</v>
      </c>
      <c r="J120" s="9" t="s">
        <v>72</v>
      </c>
      <c r="K120" s="12" t="s">
        <v>255</v>
      </c>
      <c r="L120" s="12" t="s">
        <v>290</v>
      </c>
      <c r="M120" s="9" t="s">
        <v>291</v>
      </c>
      <c r="N120" s="9">
        <v>36308</v>
      </c>
      <c r="O120" s="9">
        <v>0</v>
      </c>
      <c r="P120" s="9">
        <v>1</v>
      </c>
      <c r="Q120" s="9">
        <v>0</v>
      </c>
      <c r="R120" s="9">
        <v>0</v>
      </c>
    </row>
    <row r="121" spans="1:18" x14ac:dyDescent="0.3">
      <c r="A121" s="9" t="s">
        <v>171</v>
      </c>
      <c r="B121" s="9" t="s">
        <v>29</v>
      </c>
      <c r="D121" s="10" t="s">
        <v>67</v>
      </c>
      <c r="E121" s="10" t="s">
        <v>67</v>
      </c>
      <c r="F121" s="9" t="s">
        <v>179</v>
      </c>
      <c r="G121" s="9" t="s">
        <v>73</v>
      </c>
      <c r="J121" s="9" t="s">
        <v>72</v>
      </c>
      <c r="K121" s="12" t="s">
        <v>255</v>
      </c>
      <c r="L121" s="12" t="s">
        <v>290</v>
      </c>
      <c r="M121" s="9" t="s">
        <v>291</v>
      </c>
      <c r="N121" s="9">
        <v>36308</v>
      </c>
      <c r="O121" s="9">
        <v>0</v>
      </c>
      <c r="P121" s="9">
        <v>1</v>
      </c>
      <c r="Q121" s="9">
        <v>0</v>
      </c>
      <c r="R121" s="9">
        <v>0</v>
      </c>
    </row>
    <row r="122" spans="1:18" x14ac:dyDescent="0.3">
      <c r="A122" s="9" t="s">
        <v>101</v>
      </c>
      <c r="B122" s="9" t="s">
        <v>43</v>
      </c>
      <c r="D122" s="10">
        <v>11600.164597854577</v>
      </c>
      <c r="E122" s="10">
        <v>3850.6994172418117</v>
      </c>
      <c r="F122" s="9" t="s">
        <v>175</v>
      </c>
      <c r="G122" s="9" t="s">
        <v>103</v>
      </c>
      <c r="I122" s="9" t="s">
        <v>176</v>
      </c>
      <c r="J122" s="9" t="s">
        <v>45</v>
      </c>
      <c r="K122" s="12" t="s">
        <v>255</v>
      </c>
      <c r="L122" s="12" t="s">
        <v>294</v>
      </c>
      <c r="M122" s="9" t="s">
        <v>295</v>
      </c>
      <c r="N122" s="9">
        <v>38109</v>
      </c>
      <c r="O122" s="9">
        <v>0</v>
      </c>
      <c r="P122" s="9">
        <v>0</v>
      </c>
      <c r="Q122" s="9">
        <v>1</v>
      </c>
      <c r="R122" s="9">
        <v>1</v>
      </c>
    </row>
    <row r="123" spans="1:18" x14ac:dyDescent="0.3">
      <c r="A123" s="9" t="s">
        <v>107</v>
      </c>
      <c r="B123" s="9" t="s">
        <v>43</v>
      </c>
      <c r="C123" s="9" t="s">
        <v>120</v>
      </c>
      <c r="D123" s="10">
        <v>0.13</v>
      </c>
      <c r="E123" s="10" t="s">
        <v>67</v>
      </c>
      <c r="F123" s="9" t="s">
        <v>178</v>
      </c>
      <c r="G123" s="9" t="s">
        <v>103</v>
      </c>
      <c r="H123" s="9" t="s">
        <v>121</v>
      </c>
      <c r="I123" s="9" t="s">
        <v>214</v>
      </c>
      <c r="J123" s="9" t="s">
        <v>45</v>
      </c>
      <c r="K123" s="12" t="s">
        <v>255</v>
      </c>
      <c r="L123" s="12" t="s">
        <v>294</v>
      </c>
      <c r="M123" s="9" t="s">
        <v>295</v>
      </c>
      <c r="N123" s="9">
        <v>38109</v>
      </c>
      <c r="O123" s="9">
        <v>0</v>
      </c>
      <c r="P123" s="9">
        <v>0</v>
      </c>
      <c r="Q123" s="9">
        <v>1</v>
      </c>
      <c r="R123" s="9">
        <v>1</v>
      </c>
    </row>
    <row r="124" spans="1:18" x14ac:dyDescent="0.3">
      <c r="A124" s="9" t="s">
        <v>107</v>
      </c>
      <c r="B124" s="9" t="s">
        <v>43</v>
      </c>
      <c r="C124" s="9" t="s">
        <v>116</v>
      </c>
      <c r="D124" s="10">
        <v>0.19</v>
      </c>
      <c r="E124" s="10" t="s">
        <v>67</v>
      </c>
      <c r="F124" s="9" t="s">
        <v>178</v>
      </c>
      <c r="G124" s="9" t="s">
        <v>103</v>
      </c>
      <c r="H124" s="9" t="s">
        <v>117</v>
      </c>
      <c r="I124" s="9" t="s">
        <v>214</v>
      </c>
      <c r="J124" s="9" t="s">
        <v>45</v>
      </c>
      <c r="K124" s="12" t="s">
        <v>255</v>
      </c>
      <c r="L124" s="12" t="s">
        <v>294</v>
      </c>
      <c r="M124" s="9" t="s">
        <v>295</v>
      </c>
      <c r="N124" s="9">
        <v>38109</v>
      </c>
      <c r="O124" s="9">
        <v>0</v>
      </c>
      <c r="P124" s="9">
        <v>0</v>
      </c>
      <c r="Q124" s="9">
        <v>1</v>
      </c>
      <c r="R124" s="9">
        <v>1</v>
      </c>
    </row>
    <row r="125" spans="1:18" x14ac:dyDescent="0.3">
      <c r="A125" s="9" t="s">
        <v>171</v>
      </c>
      <c r="B125" s="9" t="s">
        <v>43</v>
      </c>
      <c r="D125" s="10">
        <v>8.1999999999999993</v>
      </c>
      <c r="E125" s="10" t="s">
        <v>67</v>
      </c>
      <c r="F125" s="9" t="s">
        <v>179</v>
      </c>
      <c r="G125" s="9" t="s">
        <v>103</v>
      </c>
      <c r="I125" s="9" t="s">
        <v>214</v>
      </c>
      <c r="J125" s="9" t="s">
        <v>45</v>
      </c>
      <c r="K125" s="12" t="s">
        <v>255</v>
      </c>
      <c r="L125" s="12" t="s">
        <v>294</v>
      </c>
      <c r="M125" s="9" t="s">
        <v>295</v>
      </c>
      <c r="N125" s="9">
        <v>38109</v>
      </c>
      <c r="O125" s="9">
        <v>0</v>
      </c>
      <c r="P125" s="9">
        <v>0</v>
      </c>
      <c r="Q125" s="9">
        <v>1</v>
      </c>
      <c r="R125" s="9">
        <v>1</v>
      </c>
    </row>
    <row r="126" spans="1:18" x14ac:dyDescent="0.3">
      <c r="A126" s="9" t="s">
        <v>107</v>
      </c>
      <c r="B126" s="9" t="s">
        <v>43</v>
      </c>
      <c r="C126" s="9" t="s">
        <v>118</v>
      </c>
      <c r="D126" s="10" t="s">
        <v>67</v>
      </c>
      <c r="E126" s="10" t="s">
        <v>67</v>
      </c>
      <c r="F126" s="9" t="s">
        <v>178</v>
      </c>
      <c r="G126" s="9" t="s">
        <v>103</v>
      </c>
      <c r="H126" s="9" t="s">
        <v>119</v>
      </c>
      <c r="J126" s="9" t="s">
        <v>45</v>
      </c>
      <c r="K126" s="12" t="s">
        <v>255</v>
      </c>
      <c r="L126" s="12" t="s">
        <v>294</v>
      </c>
      <c r="M126" s="9" t="s">
        <v>295</v>
      </c>
      <c r="N126" s="9">
        <v>38109</v>
      </c>
      <c r="O126" s="9">
        <v>0</v>
      </c>
      <c r="P126" s="9">
        <v>0</v>
      </c>
      <c r="Q126" s="9">
        <v>1</v>
      </c>
      <c r="R126" s="9">
        <v>1</v>
      </c>
    </row>
    <row r="127" spans="1:18" x14ac:dyDescent="0.3">
      <c r="A127" s="9" t="s">
        <v>172</v>
      </c>
      <c r="B127" s="9" t="s">
        <v>43</v>
      </c>
      <c r="D127" s="10" t="s">
        <v>67</v>
      </c>
      <c r="E127" s="10" t="s">
        <v>67</v>
      </c>
      <c r="F127" s="9" t="s">
        <v>179</v>
      </c>
      <c r="G127" s="9" t="s">
        <v>103</v>
      </c>
      <c r="J127" s="9" t="s">
        <v>45</v>
      </c>
      <c r="K127" s="12" t="s">
        <v>255</v>
      </c>
      <c r="L127" s="12" t="s">
        <v>294</v>
      </c>
      <c r="M127" s="9" t="s">
        <v>295</v>
      </c>
      <c r="N127" s="9">
        <v>38109</v>
      </c>
      <c r="O127" s="9">
        <v>0</v>
      </c>
      <c r="P127" s="9">
        <v>0</v>
      </c>
      <c r="Q127" s="9">
        <v>1</v>
      </c>
      <c r="R127" s="9">
        <v>1</v>
      </c>
    </row>
    <row r="128" spans="1:18" x14ac:dyDescent="0.3">
      <c r="A128" s="9" t="s">
        <v>101</v>
      </c>
      <c r="B128" s="9" t="s">
        <v>37</v>
      </c>
      <c r="D128" s="10">
        <v>116.75367508786316</v>
      </c>
      <c r="E128" s="10">
        <v>50.379189018958698</v>
      </c>
      <c r="F128" s="9" t="s">
        <v>175</v>
      </c>
      <c r="G128" s="9" t="s">
        <v>88</v>
      </c>
      <c r="I128" s="9" t="s">
        <v>176</v>
      </c>
      <c r="J128" s="9" t="s">
        <v>87</v>
      </c>
      <c r="K128" s="12" t="s">
        <v>255</v>
      </c>
      <c r="L128" s="12" t="s">
        <v>292</v>
      </c>
      <c r="M128" s="9" t="s">
        <v>293</v>
      </c>
      <c r="N128" s="9">
        <v>36834</v>
      </c>
      <c r="O128" s="9">
        <v>0</v>
      </c>
      <c r="P128" s="9">
        <v>0</v>
      </c>
      <c r="Q128" s="9">
        <v>1</v>
      </c>
      <c r="R128" s="9">
        <v>1</v>
      </c>
    </row>
    <row r="129" spans="1:18" x14ac:dyDescent="0.3">
      <c r="A129" s="9" t="s">
        <v>107</v>
      </c>
      <c r="B129" s="9" t="s">
        <v>37</v>
      </c>
      <c r="C129" s="9" t="s">
        <v>116</v>
      </c>
      <c r="D129" s="10">
        <v>5.0000000000000001E-3</v>
      </c>
      <c r="E129" s="10" t="s">
        <v>67</v>
      </c>
      <c r="F129" s="9" t="s">
        <v>178</v>
      </c>
      <c r="G129" s="9" t="s">
        <v>88</v>
      </c>
      <c r="H129" s="9" t="s">
        <v>117</v>
      </c>
      <c r="I129" s="9" t="s">
        <v>181</v>
      </c>
      <c r="J129" s="9" t="s">
        <v>87</v>
      </c>
      <c r="K129" s="12" t="s">
        <v>255</v>
      </c>
      <c r="L129" s="12" t="s">
        <v>292</v>
      </c>
      <c r="M129" s="9" t="s">
        <v>293</v>
      </c>
      <c r="N129" s="9">
        <v>36834</v>
      </c>
      <c r="O129" s="9">
        <v>0</v>
      </c>
      <c r="P129" s="9">
        <v>0</v>
      </c>
      <c r="Q129" s="9">
        <v>1</v>
      </c>
      <c r="R129" s="9">
        <v>1</v>
      </c>
    </row>
    <row r="130" spans="1:18" x14ac:dyDescent="0.3">
      <c r="A130" s="9" t="s">
        <v>172</v>
      </c>
      <c r="B130" s="9" t="s">
        <v>37</v>
      </c>
      <c r="D130" s="10">
        <v>25</v>
      </c>
      <c r="E130" s="10" t="s">
        <v>67</v>
      </c>
      <c r="F130" s="9" t="s">
        <v>179</v>
      </c>
      <c r="G130" s="9" t="s">
        <v>88</v>
      </c>
      <c r="I130" s="9" t="s">
        <v>181</v>
      </c>
      <c r="J130" s="9" t="s">
        <v>87</v>
      </c>
      <c r="K130" s="12" t="s">
        <v>255</v>
      </c>
      <c r="L130" s="12" t="s">
        <v>292</v>
      </c>
      <c r="M130" s="9" t="s">
        <v>293</v>
      </c>
      <c r="N130" s="9">
        <v>36834</v>
      </c>
      <c r="O130" s="9">
        <v>0</v>
      </c>
      <c r="P130" s="9">
        <v>0</v>
      </c>
      <c r="Q130" s="9">
        <v>1</v>
      </c>
      <c r="R130" s="9">
        <v>1</v>
      </c>
    </row>
    <row r="131" spans="1:18" x14ac:dyDescent="0.3">
      <c r="A131" s="9" t="s">
        <v>107</v>
      </c>
      <c r="B131" s="9" t="s">
        <v>37</v>
      </c>
      <c r="C131" s="9" t="s">
        <v>128</v>
      </c>
      <c r="D131" s="10">
        <v>0.35</v>
      </c>
      <c r="E131" s="10" t="s">
        <v>67</v>
      </c>
      <c r="F131" s="9" t="s">
        <v>178</v>
      </c>
      <c r="G131" s="9" t="s">
        <v>88</v>
      </c>
      <c r="H131" s="9" t="s">
        <v>129</v>
      </c>
      <c r="I131" s="9" t="s">
        <v>180</v>
      </c>
      <c r="J131" s="9" t="s">
        <v>87</v>
      </c>
      <c r="K131" s="12" t="s">
        <v>255</v>
      </c>
      <c r="L131" s="12" t="s">
        <v>292</v>
      </c>
      <c r="M131" s="9" t="s">
        <v>293</v>
      </c>
      <c r="N131" s="9">
        <v>36834</v>
      </c>
      <c r="O131" s="9">
        <v>0</v>
      </c>
      <c r="P131" s="9">
        <v>0</v>
      </c>
      <c r="Q131" s="9">
        <v>1</v>
      </c>
      <c r="R131" s="9">
        <v>1</v>
      </c>
    </row>
    <row r="132" spans="1:18" x14ac:dyDescent="0.3">
      <c r="A132" s="9" t="s">
        <v>107</v>
      </c>
      <c r="B132" s="9" t="s">
        <v>37</v>
      </c>
      <c r="C132" s="9" t="s">
        <v>126</v>
      </c>
      <c r="D132" s="10" t="s">
        <v>67</v>
      </c>
      <c r="E132" s="10" t="s">
        <v>67</v>
      </c>
      <c r="F132" s="9" t="s">
        <v>178</v>
      </c>
      <c r="G132" s="9" t="s">
        <v>88</v>
      </c>
      <c r="H132" s="9" t="s">
        <v>127</v>
      </c>
      <c r="J132" s="9" t="s">
        <v>87</v>
      </c>
      <c r="K132" s="12" t="s">
        <v>255</v>
      </c>
      <c r="L132" s="12" t="s">
        <v>292</v>
      </c>
      <c r="M132" s="9" t="s">
        <v>293</v>
      </c>
      <c r="N132" s="9">
        <v>36834</v>
      </c>
      <c r="O132" s="9">
        <v>0</v>
      </c>
      <c r="P132" s="9">
        <v>0</v>
      </c>
      <c r="Q132" s="9">
        <v>1</v>
      </c>
      <c r="R132" s="9">
        <v>1</v>
      </c>
    </row>
    <row r="133" spans="1:18" x14ac:dyDescent="0.3">
      <c r="A133" s="9" t="s">
        <v>171</v>
      </c>
      <c r="B133" s="9" t="s">
        <v>37</v>
      </c>
      <c r="D133" s="10" t="s">
        <v>67</v>
      </c>
      <c r="E133" s="10" t="s">
        <v>67</v>
      </c>
      <c r="F133" s="9" t="s">
        <v>179</v>
      </c>
      <c r="G133" s="9" t="s">
        <v>88</v>
      </c>
      <c r="J133" s="9" t="s">
        <v>87</v>
      </c>
      <c r="K133" s="12" t="s">
        <v>255</v>
      </c>
      <c r="L133" s="12" t="s">
        <v>292</v>
      </c>
      <c r="M133" s="9" t="s">
        <v>293</v>
      </c>
      <c r="N133" s="9">
        <v>36834</v>
      </c>
      <c r="O133" s="9">
        <v>0</v>
      </c>
      <c r="P133" s="9">
        <v>0</v>
      </c>
      <c r="Q133" s="9">
        <v>1</v>
      </c>
      <c r="R133" s="9">
        <v>1</v>
      </c>
    </row>
    <row r="134" spans="1:18" x14ac:dyDescent="0.3">
      <c r="A134" s="9" t="s">
        <v>101</v>
      </c>
      <c r="B134" s="9" t="s">
        <v>219</v>
      </c>
      <c r="D134" s="10">
        <v>1211.6762566085135</v>
      </c>
      <c r="E134" s="10">
        <v>464.95985041726601</v>
      </c>
      <c r="F134" s="9" t="s">
        <v>175</v>
      </c>
      <c r="G134" s="17" t="s">
        <v>221</v>
      </c>
      <c r="I134" s="9" t="s">
        <v>176</v>
      </c>
      <c r="J134" s="17" t="s">
        <v>220</v>
      </c>
      <c r="K134" s="12" t="s">
        <v>255</v>
      </c>
      <c r="L134" s="12" t="s">
        <v>284</v>
      </c>
      <c r="M134" s="9" t="s">
        <v>285</v>
      </c>
      <c r="N134" s="9">
        <v>32500</v>
      </c>
      <c r="O134" s="9">
        <v>0</v>
      </c>
      <c r="P134" s="9">
        <v>0</v>
      </c>
      <c r="Q134" s="9">
        <v>0</v>
      </c>
      <c r="R134" s="9">
        <v>1</v>
      </c>
    </row>
    <row r="135" spans="1:18" x14ac:dyDescent="0.3">
      <c r="A135" s="9" t="s">
        <v>107</v>
      </c>
      <c r="B135" s="9" t="s">
        <v>219</v>
      </c>
      <c r="C135" s="9" t="s">
        <v>227</v>
      </c>
      <c r="D135" s="10">
        <v>7.0000000000000007E-2</v>
      </c>
      <c r="E135" s="10" t="s">
        <v>67</v>
      </c>
      <c r="F135" s="9" t="s">
        <v>178</v>
      </c>
      <c r="G135" s="17" t="s">
        <v>221</v>
      </c>
      <c r="H135" s="9" t="s">
        <v>230</v>
      </c>
      <c r="I135" s="9" t="s">
        <v>232</v>
      </c>
      <c r="J135" s="17" t="s">
        <v>220</v>
      </c>
      <c r="K135" s="12" t="s">
        <v>255</v>
      </c>
      <c r="L135" s="12" t="s">
        <v>284</v>
      </c>
      <c r="M135" s="9" t="s">
        <v>285</v>
      </c>
      <c r="N135" s="9">
        <v>32500</v>
      </c>
      <c r="O135" s="9">
        <v>0</v>
      </c>
      <c r="P135" s="9">
        <v>0</v>
      </c>
      <c r="Q135" s="9">
        <v>0</v>
      </c>
      <c r="R135" s="9">
        <v>1</v>
      </c>
    </row>
    <row r="136" spans="1:18" x14ac:dyDescent="0.3">
      <c r="A136" s="9" t="s">
        <v>107</v>
      </c>
      <c r="B136" s="9" t="s">
        <v>219</v>
      </c>
      <c r="C136" s="9" t="s">
        <v>134</v>
      </c>
      <c r="D136" s="10">
        <v>0.16</v>
      </c>
      <c r="E136" s="10" t="s">
        <v>67</v>
      </c>
      <c r="F136" s="9" t="s">
        <v>178</v>
      </c>
      <c r="G136" s="17" t="s">
        <v>221</v>
      </c>
      <c r="H136" s="9" t="s">
        <v>135</v>
      </c>
      <c r="I136" s="9" t="s">
        <v>232</v>
      </c>
      <c r="J136" s="17" t="s">
        <v>220</v>
      </c>
      <c r="K136" s="12" t="s">
        <v>255</v>
      </c>
      <c r="L136" s="12" t="s">
        <v>284</v>
      </c>
      <c r="M136" s="9" t="s">
        <v>285</v>
      </c>
      <c r="N136" s="9">
        <v>32500</v>
      </c>
      <c r="O136" s="9">
        <v>0</v>
      </c>
      <c r="P136" s="9">
        <v>0</v>
      </c>
      <c r="Q136" s="9">
        <v>0</v>
      </c>
      <c r="R136" s="9">
        <v>1</v>
      </c>
    </row>
    <row r="137" spans="1:18" x14ac:dyDescent="0.3">
      <c r="A137" s="9" t="s">
        <v>107</v>
      </c>
      <c r="B137" s="9" t="s">
        <v>219</v>
      </c>
      <c r="C137" s="9" t="s">
        <v>126</v>
      </c>
      <c r="D137" s="10">
        <v>0.28699999999999998</v>
      </c>
      <c r="E137" s="10" t="s">
        <v>67</v>
      </c>
      <c r="F137" s="9" t="s">
        <v>178</v>
      </c>
      <c r="G137" s="17" t="s">
        <v>221</v>
      </c>
      <c r="H137" s="9" t="s">
        <v>127</v>
      </c>
      <c r="I137" s="9" t="s">
        <v>232</v>
      </c>
      <c r="J137" s="17" t="s">
        <v>220</v>
      </c>
      <c r="K137" s="12" t="s">
        <v>255</v>
      </c>
      <c r="L137" s="12" t="s">
        <v>284</v>
      </c>
      <c r="M137" s="9" t="s">
        <v>285</v>
      </c>
      <c r="N137" s="9">
        <v>32500</v>
      </c>
      <c r="O137" s="9">
        <v>0</v>
      </c>
      <c r="P137" s="9">
        <v>0</v>
      </c>
      <c r="Q137" s="9">
        <v>0</v>
      </c>
      <c r="R137" s="9">
        <v>1</v>
      </c>
    </row>
    <row r="138" spans="1:18" x14ac:dyDescent="0.3">
      <c r="A138" s="9" t="s">
        <v>107</v>
      </c>
      <c r="B138" s="9" t="s">
        <v>219</v>
      </c>
      <c r="C138" s="9" t="s">
        <v>138</v>
      </c>
      <c r="D138" s="10">
        <v>1.143</v>
      </c>
      <c r="E138" s="10" t="s">
        <v>67</v>
      </c>
      <c r="F138" s="9" t="s">
        <v>178</v>
      </c>
      <c r="G138" s="17" t="s">
        <v>221</v>
      </c>
      <c r="H138" s="9" t="s">
        <v>139</v>
      </c>
      <c r="I138" s="9" t="s">
        <v>232</v>
      </c>
      <c r="J138" s="17" t="s">
        <v>220</v>
      </c>
      <c r="K138" s="12" t="s">
        <v>255</v>
      </c>
      <c r="L138" s="12" t="s">
        <v>284</v>
      </c>
      <c r="M138" s="9" t="s">
        <v>285</v>
      </c>
      <c r="N138" s="9">
        <v>32500</v>
      </c>
      <c r="O138" s="9">
        <v>0</v>
      </c>
      <c r="P138" s="9">
        <v>0</v>
      </c>
      <c r="Q138" s="9">
        <v>0</v>
      </c>
      <c r="R138" s="9">
        <v>1</v>
      </c>
    </row>
    <row r="139" spans="1:18" x14ac:dyDescent="0.3">
      <c r="A139" s="9" t="s">
        <v>172</v>
      </c>
      <c r="B139" s="9" t="s">
        <v>219</v>
      </c>
      <c r="D139" s="10">
        <v>136</v>
      </c>
      <c r="E139" s="10" t="s">
        <v>67</v>
      </c>
      <c r="F139" s="9" t="s">
        <v>179</v>
      </c>
      <c r="G139" s="17" t="s">
        <v>221</v>
      </c>
      <c r="I139" s="9" t="s">
        <v>232</v>
      </c>
      <c r="J139" s="17" t="s">
        <v>220</v>
      </c>
      <c r="K139" s="12" t="s">
        <v>255</v>
      </c>
      <c r="L139" s="12" t="s">
        <v>284</v>
      </c>
      <c r="M139" s="9" t="s">
        <v>285</v>
      </c>
      <c r="N139" s="9">
        <v>32500</v>
      </c>
      <c r="O139" s="9">
        <v>0</v>
      </c>
      <c r="P139" s="9">
        <v>0</v>
      </c>
      <c r="Q139" s="9">
        <v>0</v>
      </c>
      <c r="R139" s="9">
        <v>1</v>
      </c>
    </row>
    <row r="140" spans="1:18" x14ac:dyDescent="0.3">
      <c r="A140" s="9" t="s">
        <v>171</v>
      </c>
      <c r="B140" s="9" t="s">
        <v>219</v>
      </c>
      <c r="D140" s="10" t="s">
        <v>67</v>
      </c>
      <c r="E140" s="10" t="s">
        <v>67</v>
      </c>
      <c r="F140" s="9" t="s">
        <v>179</v>
      </c>
      <c r="G140" s="17" t="s">
        <v>221</v>
      </c>
      <c r="J140" s="17" t="s">
        <v>220</v>
      </c>
      <c r="K140" s="12" t="s">
        <v>255</v>
      </c>
      <c r="L140" s="12" t="s">
        <v>284</v>
      </c>
      <c r="M140" s="9" t="s">
        <v>285</v>
      </c>
      <c r="N140" s="9">
        <v>32500</v>
      </c>
      <c r="O140" s="9">
        <v>0</v>
      </c>
      <c r="P140" s="9">
        <v>0</v>
      </c>
      <c r="Q140" s="9">
        <v>0</v>
      </c>
      <c r="R140" s="9">
        <v>1</v>
      </c>
    </row>
    <row r="141" spans="1:18" x14ac:dyDescent="0.3">
      <c r="A141" s="9" t="s">
        <v>101</v>
      </c>
      <c r="B141" s="9" t="s">
        <v>222</v>
      </c>
      <c r="D141" s="10">
        <v>0.72417922827914627</v>
      </c>
      <c r="E141" s="10">
        <v>0.58564498384855124</v>
      </c>
      <c r="F141" s="9" t="s">
        <v>175</v>
      </c>
      <c r="G141" s="17" t="s">
        <v>224</v>
      </c>
      <c r="I141" s="9" t="s">
        <v>176</v>
      </c>
      <c r="J141" s="17" t="s">
        <v>223</v>
      </c>
      <c r="K141" s="12" t="s">
        <v>255</v>
      </c>
      <c r="L141" s="12" t="s">
        <v>314</v>
      </c>
      <c r="M141" s="9" t="s">
        <v>315</v>
      </c>
      <c r="N141" s="9">
        <v>58361</v>
      </c>
      <c r="O141" s="9">
        <v>0</v>
      </c>
      <c r="P141" s="9">
        <v>0</v>
      </c>
      <c r="Q141" s="9">
        <v>0</v>
      </c>
      <c r="R141" s="9">
        <v>1</v>
      </c>
    </row>
    <row r="142" spans="1:18" x14ac:dyDescent="0.3">
      <c r="A142" s="9" t="s">
        <v>107</v>
      </c>
      <c r="B142" s="9" t="s">
        <v>222</v>
      </c>
      <c r="C142" s="9" t="s">
        <v>226</v>
      </c>
      <c r="D142" s="10">
        <v>10.54</v>
      </c>
      <c r="E142" s="10" t="s">
        <v>67</v>
      </c>
      <c r="F142" s="9" t="s">
        <v>178</v>
      </c>
      <c r="G142" s="17" t="s">
        <v>224</v>
      </c>
      <c r="H142" s="9" t="s">
        <v>229</v>
      </c>
      <c r="I142" s="9" t="s">
        <v>233</v>
      </c>
      <c r="J142" s="17" t="s">
        <v>223</v>
      </c>
      <c r="K142" s="12" t="s">
        <v>255</v>
      </c>
      <c r="L142" s="12" t="s">
        <v>314</v>
      </c>
      <c r="M142" s="9" t="s">
        <v>315</v>
      </c>
      <c r="N142" s="9">
        <v>58361</v>
      </c>
      <c r="O142" s="9">
        <v>0</v>
      </c>
      <c r="P142" s="9">
        <v>0</v>
      </c>
      <c r="Q142" s="9">
        <v>0</v>
      </c>
      <c r="R142" s="9">
        <v>1</v>
      </c>
    </row>
    <row r="143" spans="1:18" x14ac:dyDescent="0.3">
      <c r="A143" s="9" t="s">
        <v>107</v>
      </c>
      <c r="B143" s="9" t="s">
        <v>222</v>
      </c>
      <c r="C143" s="9" t="s">
        <v>136</v>
      </c>
      <c r="D143" s="10">
        <v>64.56</v>
      </c>
      <c r="E143" s="10" t="s">
        <v>67</v>
      </c>
      <c r="F143" s="9" t="s">
        <v>178</v>
      </c>
      <c r="G143" s="17" t="s">
        <v>224</v>
      </c>
      <c r="H143" s="9" t="s">
        <v>137</v>
      </c>
      <c r="I143" s="9" t="s">
        <v>233</v>
      </c>
      <c r="J143" s="17" t="s">
        <v>223</v>
      </c>
      <c r="K143" s="12" t="s">
        <v>255</v>
      </c>
      <c r="L143" s="12" t="s">
        <v>314</v>
      </c>
      <c r="M143" s="9" t="s">
        <v>315</v>
      </c>
      <c r="N143" s="9">
        <v>58361</v>
      </c>
      <c r="O143" s="9">
        <v>0</v>
      </c>
      <c r="P143" s="9">
        <v>0</v>
      </c>
      <c r="Q143" s="9">
        <v>0</v>
      </c>
      <c r="R143" s="9">
        <v>1</v>
      </c>
    </row>
    <row r="144" spans="1:18" x14ac:dyDescent="0.3">
      <c r="A144" s="9" t="s">
        <v>172</v>
      </c>
      <c r="B144" s="9" t="s">
        <v>222</v>
      </c>
      <c r="D144" s="10">
        <v>160</v>
      </c>
      <c r="E144" s="10" t="s">
        <v>67</v>
      </c>
      <c r="F144" s="9" t="s">
        <v>179</v>
      </c>
      <c r="G144" s="17" t="s">
        <v>224</v>
      </c>
      <c r="I144" s="9" t="s">
        <v>233</v>
      </c>
      <c r="J144" s="17" t="s">
        <v>223</v>
      </c>
      <c r="K144" s="12" t="s">
        <v>255</v>
      </c>
      <c r="L144" s="12" t="s">
        <v>314</v>
      </c>
      <c r="M144" s="9" t="s">
        <v>315</v>
      </c>
      <c r="N144" s="9">
        <v>58361</v>
      </c>
      <c r="O144" s="9">
        <v>0</v>
      </c>
      <c r="P144" s="9">
        <v>0</v>
      </c>
      <c r="Q144" s="9">
        <v>0</v>
      </c>
      <c r="R144" s="9">
        <v>1</v>
      </c>
    </row>
    <row r="145" spans="1:18" x14ac:dyDescent="0.3">
      <c r="A145" s="9" t="s">
        <v>171</v>
      </c>
      <c r="B145" s="9" t="s">
        <v>222</v>
      </c>
      <c r="D145" s="10" t="s">
        <v>67</v>
      </c>
      <c r="E145" s="10" t="s">
        <v>67</v>
      </c>
      <c r="F145" s="9" t="s">
        <v>179</v>
      </c>
      <c r="G145" s="17" t="s">
        <v>224</v>
      </c>
      <c r="J145" s="17" t="s">
        <v>223</v>
      </c>
      <c r="K145" s="12" t="s">
        <v>255</v>
      </c>
      <c r="L145" s="12" t="s">
        <v>314</v>
      </c>
      <c r="M145" s="9" t="s">
        <v>315</v>
      </c>
      <c r="N145" s="9">
        <v>58361</v>
      </c>
      <c r="O145" s="9">
        <v>0</v>
      </c>
      <c r="P145" s="9">
        <v>0</v>
      </c>
      <c r="Q145" s="9">
        <v>0</v>
      </c>
      <c r="R145" s="9">
        <v>1</v>
      </c>
    </row>
    <row r="146" spans="1:18" x14ac:dyDescent="0.3">
      <c r="A146" s="9" t="s">
        <v>101</v>
      </c>
      <c r="B146" s="9" t="s">
        <v>38</v>
      </c>
      <c r="D146" s="10">
        <v>980800.71820215706</v>
      </c>
      <c r="E146" s="10">
        <v>903556.04731631349</v>
      </c>
      <c r="F146" s="9" t="s">
        <v>175</v>
      </c>
      <c r="G146" s="9" t="s">
        <v>92</v>
      </c>
      <c r="I146" s="9" t="s">
        <v>176</v>
      </c>
      <c r="J146" s="9" t="s">
        <v>91</v>
      </c>
      <c r="K146" s="12" t="s">
        <v>255</v>
      </c>
      <c r="L146" s="12" t="s">
        <v>262</v>
      </c>
      <c r="M146" s="9" t="s">
        <v>263</v>
      </c>
      <c r="N146" s="9">
        <f t="shared" ref="N146:N154" si="0">99668+66096+50688</f>
        <v>216452</v>
      </c>
      <c r="O146" s="9">
        <v>0</v>
      </c>
      <c r="P146" s="9">
        <v>0</v>
      </c>
      <c r="Q146" s="9">
        <v>1</v>
      </c>
      <c r="R146" s="9">
        <v>1</v>
      </c>
    </row>
    <row r="147" spans="1:18" x14ac:dyDescent="0.3">
      <c r="A147" s="9" t="s">
        <v>107</v>
      </c>
      <c r="B147" s="9" t="s">
        <v>38</v>
      </c>
      <c r="C147" s="9" t="s">
        <v>140</v>
      </c>
      <c r="D147" s="10">
        <v>0.51500000000000001</v>
      </c>
      <c r="E147" s="10" t="s">
        <v>67</v>
      </c>
      <c r="F147" s="9" t="s">
        <v>178</v>
      </c>
      <c r="G147" s="9" t="s">
        <v>92</v>
      </c>
      <c r="H147" s="9" t="s">
        <v>141</v>
      </c>
      <c r="I147" s="9" t="s">
        <v>187</v>
      </c>
      <c r="J147" s="9" t="s">
        <v>91</v>
      </c>
      <c r="K147" s="12" t="s">
        <v>255</v>
      </c>
      <c r="L147" s="12" t="s">
        <v>262</v>
      </c>
      <c r="M147" s="9" t="s">
        <v>263</v>
      </c>
      <c r="N147" s="9">
        <f t="shared" si="0"/>
        <v>216452</v>
      </c>
      <c r="O147" s="9">
        <v>0</v>
      </c>
      <c r="P147" s="9">
        <v>0</v>
      </c>
      <c r="Q147" s="9">
        <v>1</v>
      </c>
      <c r="R147" s="9">
        <v>1</v>
      </c>
    </row>
    <row r="148" spans="1:18" x14ac:dyDescent="0.3">
      <c r="A148" s="9" t="s">
        <v>172</v>
      </c>
      <c r="B148" s="9" t="s">
        <v>38</v>
      </c>
      <c r="D148" s="10">
        <v>95</v>
      </c>
      <c r="E148" s="10" t="s">
        <v>67</v>
      </c>
      <c r="F148" s="9" t="s">
        <v>179</v>
      </c>
      <c r="G148" s="9" t="s">
        <v>92</v>
      </c>
      <c r="I148" s="9" t="s">
        <v>188</v>
      </c>
      <c r="J148" s="9" t="s">
        <v>91</v>
      </c>
      <c r="K148" s="12" t="s">
        <v>255</v>
      </c>
      <c r="L148" s="12" t="s">
        <v>262</v>
      </c>
      <c r="M148" s="9" t="s">
        <v>263</v>
      </c>
      <c r="N148" s="9">
        <f t="shared" si="0"/>
        <v>216452</v>
      </c>
      <c r="O148" s="9">
        <v>0</v>
      </c>
      <c r="P148" s="9">
        <v>0</v>
      </c>
      <c r="Q148" s="9">
        <v>1</v>
      </c>
      <c r="R148" s="9">
        <v>1</v>
      </c>
    </row>
    <row r="149" spans="1:18" x14ac:dyDescent="0.3">
      <c r="A149" s="9" t="s">
        <v>107</v>
      </c>
      <c r="B149" s="9" t="s">
        <v>38</v>
      </c>
      <c r="C149" s="9" t="s">
        <v>142</v>
      </c>
      <c r="D149" s="10">
        <v>2.1999999999999999E-2</v>
      </c>
      <c r="E149" s="10" t="s">
        <v>67</v>
      </c>
      <c r="F149" s="9" t="s">
        <v>178</v>
      </c>
      <c r="G149" s="9" t="s">
        <v>92</v>
      </c>
      <c r="H149" s="9" t="s">
        <v>143</v>
      </c>
      <c r="I149" s="9" t="s">
        <v>186</v>
      </c>
      <c r="J149" s="9" t="s">
        <v>91</v>
      </c>
      <c r="K149" s="12" t="s">
        <v>255</v>
      </c>
      <c r="L149" s="12" t="s">
        <v>262</v>
      </c>
      <c r="M149" s="9" t="s">
        <v>263</v>
      </c>
      <c r="N149" s="9">
        <f t="shared" si="0"/>
        <v>216452</v>
      </c>
      <c r="O149" s="9">
        <v>0</v>
      </c>
      <c r="P149" s="9">
        <v>0</v>
      </c>
      <c r="Q149" s="9">
        <v>1</v>
      </c>
      <c r="R149" s="9">
        <v>1</v>
      </c>
    </row>
    <row r="150" spans="1:18" x14ac:dyDescent="0.3">
      <c r="A150" s="9" t="s">
        <v>107</v>
      </c>
      <c r="B150" s="9" t="s">
        <v>38</v>
      </c>
      <c r="C150" s="9" t="s">
        <v>114</v>
      </c>
      <c r="D150" s="10" t="s">
        <v>67</v>
      </c>
      <c r="E150" s="10" t="s">
        <v>67</v>
      </c>
      <c r="F150" s="9" t="s">
        <v>178</v>
      </c>
      <c r="G150" s="9" t="s">
        <v>92</v>
      </c>
      <c r="H150" s="9" t="s">
        <v>115</v>
      </c>
      <c r="J150" s="9" t="s">
        <v>91</v>
      </c>
      <c r="K150" s="12" t="s">
        <v>255</v>
      </c>
      <c r="L150" s="12" t="s">
        <v>262</v>
      </c>
      <c r="M150" s="9" t="s">
        <v>263</v>
      </c>
      <c r="N150" s="9">
        <f t="shared" si="0"/>
        <v>216452</v>
      </c>
      <c r="O150" s="9">
        <v>0</v>
      </c>
      <c r="P150" s="9">
        <v>0</v>
      </c>
      <c r="Q150" s="9">
        <v>1</v>
      </c>
      <c r="R150" s="9">
        <v>1</v>
      </c>
    </row>
    <row r="151" spans="1:18" x14ac:dyDescent="0.3">
      <c r="A151" s="9" t="s">
        <v>107</v>
      </c>
      <c r="B151" s="9" t="s">
        <v>38</v>
      </c>
      <c r="C151" s="9" t="s">
        <v>112</v>
      </c>
      <c r="D151" s="10" t="s">
        <v>67</v>
      </c>
      <c r="E151" s="10" t="s">
        <v>67</v>
      </c>
      <c r="F151" s="9" t="s">
        <v>178</v>
      </c>
      <c r="G151" s="9" t="s">
        <v>92</v>
      </c>
      <c r="H151" s="9" t="s">
        <v>113</v>
      </c>
      <c r="J151" s="9" t="s">
        <v>91</v>
      </c>
      <c r="K151" s="12" t="s">
        <v>255</v>
      </c>
      <c r="L151" s="12" t="s">
        <v>262</v>
      </c>
      <c r="M151" s="9" t="s">
        <v>263</v>
      </c>
      <c r="N151" s="9">
        <f t="shared" si="0"/>
        <v>216452</v>
      </c>
      <c r="O151" s="9">
        <v>0</v>
      </c>
      <c r="P151" s="9">
        <v>0</v>
      </c>
      <c r="Q151" s="9">
        <v>1</v>
      </c>
      <c r="R151" s="9">
        <v>1</v>
      </c>
    </row>
    <row r="152" spans="1:18" x14ac:dyDescent="0.3">
      <c r="A152" s="9" t="s">
        <v>107</v>
      </c>
      <c r="B152" s="9" t="s">
        <v>38</v>
      </c>
      <c r="C152" s="9" t="s">
        <v>146</v>
      </c>
      <c r="D152" s="10" t="s">
        <v>67</v>
      </c>
      <c r="E152" s="10" t="s">
        <v>67</v>
      </c>
      <c r="F152" s="9" t="s">
        <v>178</v>
      </c>
      <c r="G152" s="9" t="s">
        <v>92</v>
      </c>
      <c r="H152" s="9" t="s">
        <v>147</v>
      </c>
      <c r="J152" s="9" t="s">
        <v>91</v>
      </c>
      <c r="K152" s="12" t="s">
        <v>255</v>
      </c>
      <c r="L152" s="12" t="s">
        <v>262</v>
      </c>
      <c r="M152" s="9" t="s">
        <v>263</v>
      </c>
      <c r="N152" s="9">
        <f t="shared" si="0"/>
        <v>216452</v>
      </c>
      <c r="O152" s="9">
        <v>0</v>
      </c>
      <c r="P152" s="9">
        <v>0</v>
      </c>
      <c r="Q152" s="9">
        <v>1</v>
      </c>
      <c r="R152" s="9">
        <v>1</v>
      </c>
    </row>
    <row r="153" spans="1:18" x14ac:dyDescent="0.3">
      <c r="A153" s="9" t="s">
        <v>107</v>
      </c>
      <c r="B153" s="9" t="s">
        <v>38</v>
      </c>
      <c r="C153" s="9" t="s">
        <v>144</v>
      </c>
      <c r="D153" s="10" t="s">
        <v>67</v>
      </c>
      <c r="E153" s="10" t="s">
        <v>67</v>
      </c>
      <c r="F153" s="9" t="s">
        <v>178</v>
      </c>
      <c r="G153" s="9" t="s">
        <v>92</v>
      </c>
      <c r="H153" s="9" t="s">
        <v>145</v>
      </c>
      <c r="J153" s="9" t="s">
        <v>91</v>
      </c>
      <c r="K153" s="12" t="s">
        <v>255</v>
      </c>
      <c r="L153" s="12" t="s">
        <v>262</v>
      </c>
      <c r="M153" s="9" t="s">
        <v>263</v>
      </c>
      <c r="N153" s="9">
        <f t="shared" si="0"/>
        <v>216452</v>
      </c>
      <c r="O153" s="9">
        <v>0</v>
      </c>
      <c r="P153" s="9">
        <v>0</v>
      </c>
      <c r="Q153" s="9">
        <v>1</v>
      </c>
      <c r="R153" s="9">
        <v>1</v>
      </c>
    </row>
    <row r="154" spans="1:18" x14ac:dyDescent="0.3">
      <c r="A154" s="9" t="s">
        <v>171</v>
      </c>
      <c r="B154" s="9" t="s">
        <v>38</v>
      </c>
      <c r="D154" s="10" t="s">
        <v>67</v>
      </c>
      <c r="E154" s="10" t="s">
        <v>67</v>
      </c>
      <c r="F154" s="9" t="s">
        <v>179</v>
      </c>
      <c r="G154" s="9" t="s">
        <v>92</v>
      </c>
      <c r="J154" s="9" t="s">
        <v>91</v>
      </c>
      <c r="K154" s="12" t="s">
        <v>255</v>
      </c>
      <c r="L154" s="12" t="s">
        <v>262</v>
      </c>
      <c r="M154" s="9" t="s">
        <v>263</v>
      </c>
      <c r="N154" s="9">
        <f t="shared" si="0"/>
        <v>216452</v>
      </c>
      <c r="O154" s="9">
        <v>0</v>
      </c>
      <c r="P154" s="9">
        <v>0</v>
      </c>
      <c r="Q154" s="9">
        <v>1</v>
      </c>
      <c r="R154" s="9">
        <v>1</v>
      </c>
    </row>
    <row r="155" spans="1:18" x14ac:dyDescent="0.3">
      <c r="A155" s="9" t="s">
        <v>101</v>
      </c>
      <c r="B155" s="9" t="s">
        <v>8</v>
      </c>
      <c r="D155" s="10">
        <v>22587701578.331566</v>
      </c>
      <c r="E155" s="10">
        <v>16119619262.18042</v>
      </c>
      <c r="F155" s="9" t="s">
        <v>175</v>
      </c>
      <c r="G155" s="9" t="s">
        <v>12</v>
      </c>
      <c r="I155" s="9" t="s">
        <v>176</v>
      </c>
      <c r="J155" s="9" t="s">
        <v>11</v>
      </c>
      <c r="K155" s="12" t="s">
        <v>279</v>
      </c>
      <c r="L155" s="12" t="s">
        <v>300</v>
      </c>
      <c r="M155" s="9" t="s">
        <v>301</v>
      </c>
      <c r="N155" s="9">
        <v>92618</v>
      </c>
      <c r="O155" s="9">
        <v>0</v>
      </c>
      <c r="P155" s="9">
        <v>0</v>
      </c>
      <c r="Q155" s="9">
        <v>1</v>
      </c>
      <c r="R155" s="9">
        <v>1</v>
      </c>
    </row>
    <row r="156" spans="1:18" x14ac:dyDescent="0.3">
      <c r="A156" s="9" t="s">
        <v>107</v>
      </c>
      <c r="B156" s="9" t="s">
        <v>8</v>
      </c>
      <c r="C156" s="9" t="s">
        <v>150</v>
      </c>
      <c r="D156" s="10">
        <v>3.04</v>
      </c>
      <c r="E156" s="10" t="s">
        <v>67</v>
      </c>
      <c r="F156" s="9" t="s">
        <v>178</v>
      </c>
      <c r="G156" s="9" t="s">
        <v>12</v>
      </c>
      <c r="H156" s="9" t="s">
        <v>151</v>
      </c>
      <c r="I156" s="9" t="s">
        <v>196</v>
      </c>
      <c r="J156" s="9" t="s">
        <v>11</v>
      </c>
      <c r="K156" s="12" t="s">
        <v>279</v>
      </c>
      <c r="L156" s="12" t="s">
        <v>300</v>
      </c>
      <c r="M156" s="9" t="s">
        <v>301</v>
      </c>
      <c r="N156" s="9">
        <v>92618</v>
      </c>
      <c r="O156" s="9">
        <v>0</v>
      </c>
      <c r="P156" s="9">
        <v>0</v>
      </c>
      <c r="Q156" s="9">
        <v>1</v>
      </c>
      <c r="R156" s="9">
        <v>1</v>
      </c>
    </row>
    <row r="157" spans="1:18" x14ac:dyDescent="0.3">
      <c r="A157" s="9" t="s">
        <v>172</v>
      </c>
      <c r="B157" s="9" t="s">
        <v>8</v>
      </c>
      <c r="D157" s="10">
        <v>588</v>
      </c>
      <c r="E157" s="10">
        <v>30</v>
      </c>
      <c r="F157" s="9" t="s">
        <v>179</v>
      </c>
      <c r="G157" s="9" t="s">
        <v>12</v>
      </c>
      <c r="I157" s="9" t="s">
        <v>196</v>
      </c>
      <c r="J157" s="9" t="s">
        <v>11</v>
      </c>
      <c r="K157" s="12" t="s">
        <v>279</v>
      </c>
      <c r="L157" s="12" t="s">
        <v>300</v>
      </c>
      <c r="M157" s="9" t="s">
        <v>301</v>
      </c>
      <c r="N157" s="9">
        <v>92618</v>
      </c>
      <c r="O157" s="9">
        <v>0</v>
      </c>
      <c r="P157" s="9">
        <v>0</v>
      </c>
      <c r="Q157" s="9">
        <v>1</v>
      </c>
      <c r="R157" s="9">
        <v>1</v>
      </c>
    </row>
    <row r="158" spans="1:18" x14ac:dyDescent="0.3">
      <c r="A158" s="9" t="s">
        <v>107</v>
      </c>
      <c r="B158" s="9" t="s">
        <v>8</v>
      </c>
      <c r="C158" s="9" t="s">
        <v>128</v>
      </c>
      <c r="D158" s="10">
        <v>7.5</v>
      </c>
      <c r="E158" s="10" t="s">
        <v>67</v>
      </c>
      <c r="F158" s="9" t="s">
        <v>178</v>
      </c>
      <c r="G158" s="9" t="s">
        <v>12</v>
      </c>
      <c r="H158" s="9" t="s">
        <v>129</v>
      </c>
      <c r="I158" s="9" t="s">
        <v>195</v>
      </c>
      <c r="J158" s="9" t="s">
        <v>11</v>
      </c>
      <c r="K158" s="12" t="s">
        <v>279</v>
      </c>
      <c r="L158" s="12" t="s">
        <v>300</v>
      </c>
      <c r="M158" s="9" t="s">
        <v>301</v>
      </c>
      <c r="N158" s="9">
        <v>92618</v>
      </c>
      <c r="O158" s="9">
        <v>0</v>
      </c>
      <c r="P158" s="9">
        <v>0</v>
      </c>
      <c r="Q158" s="9">
        <v>1</v>
      </c>
      <c r="R158" s="9">
        <v>1</v>
      </c>
    </row>
    <row r="159" spans="1:18" x14ac:dyDescent="0.3">
      <c r="A159" s="9" t="s">
        <v>107</v>
      </c>
      <c r="B159" s="9" t="s">
        <v>8</v>
      </c>
      <c r="C159" s="9" t="s">
        <v>118</v>
      </c>
      <c r="D159" s="10" t="s">
        <v>67</v>
      </c>
      <c r="E159" s="10" t="s">
        <v>67</v>
      </c>
      <c r="F159" s="9" t="s">
        <v>178</v>
      </c>
      <c r="G159" s="9" t="s">
        <v>12</v>
      </c>
      <c r="H159" s="9" t="s">
        <v>119</v>
      </c>
      <c r="J159" s="9" t="s">
        <v>11</v>
      </c>
      <c r="K159" s="12" t="s">
        <v>279</v>
      </c>
      <c r="L159" s="12" t="s">
        <v>300</v>
      </c>
      <c r="M159" s="9" t="s">
        <v>301</v>
      </c>
      <c r="N159" s="9">
        <v>92618</v>
      </c>
      <c r="O159" s="9">
        <v>0</v>
      </c>
      <c r="P159" s="9">
        <v>0</v>
      </c>
      <c r="Q159" s="9">
        <v>1</v>
      </c>
      <c r="R159" s="9">
        <v>1</v>
      </c>
    </row>
    <row r="160" spans="1:18" x14ac:dyDescent="0.3">
      <c r="A160" s="9" t="s">
        <v>107</v>
      </c>
      <c r="B160" s="9" t="s">
        <v>8</v>
      </c>
      <c r="C160" s="9" t="s">
        <v>152</v>
      </c>
      <c r="D160" s="10" t="s">
        <v>67</v>
      </c>
      <c r="E160" s="10" t="s">
        <v>67</v>
      </c>
      <c r="F160" s="9" t="s">
        <v>178</v>
      </c>
      <c r="G160" s="9" t="s">
        <v>12</v>
      </c>
      <c r="H160" s="9" t="s">
        <v>153</v>
      </c>
      <c r="J160" s="9" t="s">
        <v>11</v>
      </c>
      <c r="K160" s="12" t="s">
        <v>279</v>
      </c>
      <c r="L160" s="12" t="s">
        <v>300</v>
      </c>
      <c r="M160" s="9" t="s">
        <v>301</v>
      </c>
      <c r="N160" s="9">
        <v>92618</v>
      </c>
      <c r="O160" s="9">
        <v>0</v>
      </c>
      <c r="P160" s="9">
        <v>0</v>
      </c>
      <c r="Q160" s="9">
        <v>1</v>
      </c>
      <c r="R160" s="9">
        <v>1</v>
      </c>
    </row>
    <row r="161" spans="1:18" x14ac:dyDescent="0.3">
      <c r="A161" s="9" t="s">
        <v>171</v>
      </c>
      <c r="B161" s="9" t="s">
        <v>8</v>
      </c>
      <c r="D161" s="10" t="s">
        <v>67</v>
      </c>
      <c r="E161" s="10" t="s">
        <v>67</v>
      </c>
      <c r="F161" s="9" t="s">
        <v>179</v>
      </c>
      <c r="G161" s="9" t="s">
        <v>12</v>
      </c>
      <c r="J161" s="9" t="s">
        <v>11</v>
      </c>
      <c r="K161" s="12" t="s">
        <v>279</v>
      </c>
      <c r="L161" s="12" t="s">
        <v>300</v>
      </c>
      <c r="M161" s="9" t="s">
        <v>301</v>
      </c>
      <c r="N161" s="9">
        <v>92618</v>
      </c>
      <c r="O161" s="9">
        <v>0</v>
      </c>
      <c r="P161" s="9">
        <v>0</v>
      </c>
      <c r="Q161" s="9">
        <v>1</v>
      </c>
      <c r="R161" s="9">
        <v>1</v>
      </c>
    </row>
    <row r="162" spans="1:18" x14ac:dyDescent="0.3">
      <c r="A162" s="9" t="s">
        <v>101</v>
      </c>
      <c r="B162" s="9" t="s">
        <v>39</v>
      </c>
      <c r="D162" s="10">
        <v>33.432900579220615</v>
      </c>
      <c r="E162" s="10">
        <v>12.829298558544142</v>
      </c>
      <c r="F162" s="9" t="s">
        <v>175</v>
      </c>
      <c r="G162" s="9" t="s">
        <v>90</v>
      </c>
      <c r="I162" s="9" t="s">
        <v>176</v>
      </c>
      <c r="J162" s="9" t="s">
        <v>89</v>
      </c>
      <c r="K162" s="12" t="s">
        <v>255</v>
      </c>
      <c r="L162" s="12" t="s">
        <v>272</v>
      </c>
      <c r="M162" s="9" t="s">
        <v>273</v>
      </c>
      <c r="N162" s="9">
        <v>77172</v>
      </c>
      <c r="O162" s="9">
        <v>0</v>
      </c>
      <c r="P162" s="9">
        <v>0</v>
      </c>
      <c r="Q162" s="9">
        <v>1</v>
      </c>
      <c r="R162" s="9">
        <v>1</v>
      </c>
    </row>
    <row r="163" spans="1:18" x14ac:dyDescent="0.3">
      <c r="A163" s="9" t="s">
        <v>107</v>
      </c>
      <c r="B163" s="9" t="s">
        <v>39</v>
      </c>
      <c r="C163" s="9" t="s">
        <v>128</v>
      </c>
      <c r="D163" s="10">
        <v>2.1</v>
      </c>
      <c r="E163" s="10">
        <v>0.2</v>
      </c>
      <c r="F163" s="9" t="s">
        <v>178</v>
      </c>
      <c r="G163" s="9" t="s">
        <v>90</v>
      </c>
      <c r="H163" s="9" t="s">
        <v>129</v>
      </c>
      <c r="I163" s="9" t="s">
        <v>197</v>
      </c>
      <c r="J163" s="9" t="s">
        <v>89</v>
      </c>
      <c r="K163" s="12" t="s">
        <v>255</v>
      </c>
      <c r="L163" s="12" t="s">
        <v>272</v>
      </c>
      <c r="M163" s="9" t="s">
        <v>273</v>
      </c>
      <c r="N163" s="9">
        <v>77172</v>
      </c>
      <c r="O163" s="9">
        <v>0</v>
      </c>
      <c r="P163" s="9">
        <v>0</v>
      </c>
      <c r="Q163" s="9">
        <v>1</v>
      </c>
      <c r="R163" s="9">
        <v>1</v>
      </c>
    </row>
    <row r="164" spans="1:18" x14ac:dyDescent="0.3">
      <c r="A164" s="9" t="s">
        <v>107</v>
      </c>
      <c r="B164" s="9" t="s">
        <v>39</v>
      </c>
      <c r="C164" s="9" t="s">
        <v>142</v>
      </c>
      <c r="D164" s="10">
        <v>6.7000000000000004E-2</v>
      </c>
      <c r="E164" s="10">
        <v>5.3E-3</v>
      </c>
      <c r="F164" s="9" t="s">
        <v>178</v>
      </c>
      <c r="G164" s="9" t="s">
        <v>90</v>
      </c>
      <c r="H164" s="9" t="s">
        <v>143</v>
      </c>
      <c r="I164" s="9" t="s">
        <v>197</v>
      </c>
      <c r="J164" s="9" t="s">
        <v>89</v>
      </c>
      <c r="K164" s="12" t="s">
        <v>255</v>
      </c>
      <c r="L164" s="12" t="s">
        <v>272</v>
      </c>
      <c r="M164" s="9" t="s">
        <v>273</v>
      </c>
      <c r="N164" s="9">
        <v>77172</v>
      </c>
      <c r="O164" s="9">
        <v>0</v>
      </c>
      <c r="P164" s="9">
        <v>0</v>
      </c>
      <c r="Q164" s="9">
        <v>1</v>
      </c>
      <c r="R164" s="9">
        <v>1</v>
      </c>
    </row>
    <row r="165" spans="1:18" x14ac:dyDescent="0.3">
      <c r="A165" s="9" t="s">
        <v>107</v>
      </c>
      <c r="B165" s="9" t="s">
        <v>39</v>
      </c>
      <c r="C165" s="9" t="s">
        <v>144</v>
      </c>
      <c r="D165" s="10">
        <v>4.4999999999999998E-2</v>
      </c>
      <c r="E165" s="10">
        <v>4.1000000000000003E-3</v>
      </c>
      <c r="F165" s="9" t="s">
        <v>178</v>
      </c>
      <c r="G165" s="9" t="s">
        <v>90</v>
      </c>
      <c r="H165" s="9" t="s">
        <v>145</v>
      </c>
      <c r="I165" s="9" t="s">
        <v>197</v>
      </c>
      <c r="J165" s="9" t="s">
        <v>89</v>
      </c>
      <c r="K165" s="12" t="s">
        <v>255</v>
      </c>
      <c r="L165" s="12" t="s">
        <v>272</v>
      </c>
      <c r="M165" s="9" t="s">
        <v>273</v>
      </c>
      <c r="N165" s="9">
        <v>77172</v>
      </c>
      <c r="O165" s="9">
        <v>0</v>
      </c>
      <c r="P165" s="9">
        <v>0</v>
      </c>
      <c r="Q165" s="9">
        <v>1</v>
      </c>
      <c r="R165" s="9">
        <v>1</v>
      </c>
    </row>
    <row r="166" spans="1:18" x14ac:dyDescent="0.3">
      <c r="A166" s="9" t="s">
        <v>107</v>
      </c>
      <c r="B166" s="9" t="s">
        <v>39</v>
      </c>
      <c r="C166" s="9" t="s">
        <v>152</v>
      </c>
      <c r="D166" s="10">
        <v>0.9</v>
      </c>
      <c r="E166" s="10">
        <v>0.1</v>
      </c>
      <c r="F166" s="9" t="s">
        <v>178</v>
      </c>
      <c r="G166" s="9" t="s">
        <v>90</v>
      </c>
      <c r="H166" s="9" t="s">
        <v>153</v>
      </c>
      <c r="I166" s="9" t="s">
        <v>197</v>
      </c>
      <c r="J166" s="9" t="s">
        <v>89</v>
      </c>
      <c r="K166" s="12" t="s">
        <v>255</v>
      </c>
      <c r="L166" s="12" t="s">
        <v>272</v>
      </c>
      <c r="M166" s="9" t="s">
        <v>273</v>
      </c>
      <c r="N166" s="9">
        <v>77172</v>
      </c>
      <c r="O166" s="9">
        <v>0</v>
      </c>
      <c r="P166" s="9">
        <v>0</v>
      </c>
      <c r="Q166" s="9">
        <v>1</v>
      </c>
      <c r="R166" s="9">
        <v>1</v>
      </c>
    </row>
    <row r="167" spans="1:18" x14ac:dyDescent="0.3">
      <c r="A167" s="9" t="s">
        <v>171</v>
      </c>
      <c r="B167" s="9" t="s">
        <v>39</v>
      </c>
      <c r="D167" s="10">
        <v>29.6</v>
      </c>
      <c r="E167" s="10">
        <v>2</v>
      </c>
      <c r="F167" s="9" t="s">
        <v>179</v>
      </c>
      <c r="G167" s="9" t="s">
        <v>90</v>
      </c>
      <c r="I167" s="9" t="s">
        <v>197</v>
      </c>
      <c r="J167" s="9" t="s">
        <v>89</v>
      </c>
      <c r="K167" s="12" t="s">
        <v>255</v>
      </c>
      <c r="L167" s="12" t="s">
        <v>272</v>
      </c>
      <c r="M167" s="9" t="s">
        <v>273</v>
      </c>
      <c r="N167" s="9">
        <v>77172</v>
      </c>
      <c r="O167" s="9">
        <v>0</v>
      </c>
      <c r="P167" s="9">
        <v>0</v>
      </c>
      <c r="Q167" s="9">
        <v>1</v>
      </c>
      <c r="R167" s="9">
        <v>1</v>
      </c>
    </row>
    <row r="168" spans="1:18" x14ac:dyDescent="0.3">
      <c r="A168" s="9" t="s">
        <v>172</v>
      </c>
      <c r="B168" s="9" t="s">
        <v>39</v>
      </c>
      <c r="D168" s="10">
        <v>228</v>
      </c>
      <c r="E168" s="10">
        <v>9</v>
      </c>
      <c r="F168" s="9" t="s">
        <v>179</v>
      </c>
      <c r="G168" s="9" t="s">
        <v>90</v>
      </c>
      <c r="I168" s="9" t="s">
        <v>197</v>
      </c>
      <c r="J168" s="9" t="s">
        <v>89</v>
      </c>
      <c r="K168" s="12" t="s">
        <v>255</v>
      </c>
      <c r="L168" s="12" t="s">
        <v>272</v>
      </c>
      <c r="M168" s="9" t="s">
        <v>273</v>
      </c>
      <c r="N168" s="9">
        <v>77172</v>
      </c>
      <c r="O168" s="9">
        <v>0</v>
      </c>
      <c r="P168" s="9">
        <v>0</v>
      </c>
      <c r="Q168" s="9">
        <v>1</v>
      </c>
      <c r="R168" s="9">
        <v>1</v>
      </c>
    </row>
    <row r="169" spans="1:18" x14ac:dyDescent="0.3">
      <c r="A169" s="9" t="s">
        <v>101</v>
      </c>
      <c r="B169" s="9" t="s">
        <v>35</v>
      </c>
      <c r="D169" s="10">
        <v>3.9414337321794339</v>
      </c>
      <c r="E169" s="10">
        <v>2.3829163068505976</v>
      </c>
      <c r="F169" s="9" t="s">
        <v>175</v>
      </c>
      <c r="G169" s="9" t="s">
        <v>85</v>
      </c>
      <c r="I169" s="9" t="s">
        <v>176</v>
      </c>
      <c r="J169" s="9" t="s">
        <v>84</v>
      </c>
      <c r="K169" s="12" t="s">
        <v>255</v>
      </c>
      <c r="L169" s="12" t="s">
        <v>304</v>
      </c>
      <c r="M169" s="9" t="s">
        <v>305</v>
      </c>
      <c r="N169" s="9">
        <v>24554</v>
      </c>
      <c r="O169" s="9">
        <v>0</v>
      </c>
      <c r="P169" s="9">
        <v>0</v>
      </c>
      <c r="Q169" s="9">
        <v>1</v>
      </c>
      <c r="R169" s="9">
        <v>1</v>
      </c>
    </row>
    <row r="170" spans="1:18" x14ac:dyDescent="0.3">
      <c r="A170" s="9" t="s">
        <v>107</v>
      </c>
      <c r="B170" s="9" t="s">
        <v>35</v>
      </c>
      <c r="C170" s="9" t="s">
        <v>150</v>
      </c>
      <c r="D170" s="10">
        <v>15</v>
      </c>
      <c r="E170" s="10" t="s">
        <v>67</v>
      </c>
      <c r="F170" s="9" t="s">
        <v>178</v>
      </c>
      <c r="G170" s="9" t="s">
        <v>85</v>
      </c>
      <c r="H170" s="9" t="s">
        <v>151</v>
      </c>
      <c r="I170" s="9" t="s">
        <v>200</v>
      </c>
      <c r="J170" s="9" t="s">
        <v>84</v>
      </c>
      <c r="K170" s="12" t="s">
        <v>255</v>
      </c>
      <c r="L170" s="12" t="s">
        <v>304</v>
      </c>
      <c r="M170" s="9" t="s">
        <v>305</v>
      </c>
      <c r="N170" s="9">
        <v>24554</v>
      </c>
      <c r="O170" s="9">
        <v>0</v>
      </c>
      <c r="P170" s="9">
        <v>0</v>
      </c>
      <c r="Q170" s="9">
        <v>1</v>
      </c>
      <c r="R170" s="9">
        <v>1</v>
      </c>
    </row>
    <row r="171" spans="1:18" x14ac:dyDescent="0.3">
      <c r="A171" s="9" t="s">
        <v>171</v>
      </c>
      <c r="B171" s="9" t="s">
        <v>35</v>
      </c>
      <c r="D171" s="10">
        <v>1300</v>
      </c>
      <c r="E171" s="10" t="s">
        <v>67</v>
      </c>
      <c r="F171" s="9" t="s">
        <v>179</v>
      </c>
      <c r="G171" s="9" t="s">
        <v>85</v>
      </c>
      <c r="I171" s="9" t="s">
        <v>200</v>
      </c>
      <c r="J171" s="9" t="s">
        <v>84</v>
      </c>
      <c r="K171" s="12" t="s">
        <v>255</v>
      </c>
      <c r="L171" s="12" t="s">
        <v>304</v>
      </c>
      <c r="M171" s="9" t="s">
        <v>305</v>
      </c>
      <c r="N171" s="9">
        <v>24554</v>
      </c>
      <c r="O171" s="9">
        <v>0</v>
      </c>
      <c r="P171" s="9">
        <v>0</v>
      </c>
      <c r="Q171" s="9">
        <v>1</v>
      </c>
      <c r="R171" s="9">
        <v>1</v>
      </c>
    </row>
    <row r="172" spans="1:18" x14ac:dyDescent="0.3">
      <c r="A172" s="9" t="s">
        <v>172</v>
      </c>
      <c r="B172" s="9" t="s">
        <v>35</v>
      </c>
      <c r="D172" s="10">
        <v>1300</v>
      </c>
      <c r="E172" s="10" t="s">
        <v>67</v>
      </c>
      <c r="F172" s="9" t="s">
        <v>179</v>
      </c>
      <c r="G172" s="9" t="s">
        <v>85</v>
      </c>
      <c r="I172" s="9" t="s">
        <v>200</v>
      </c>
      <c r="J172" s="9" t="s">
        <v>84</v>
      </c>
      <c r="K172" s="12" t="s">
        <v>255</v>
      </c>
      <c r="L172" s="12" t="s">
        <v>304</v>
      </c>
      <c r="M172" s="9" t="s">
        <v>305</v>
      </c>
      <c r="N172" s="9">
        <v>24554</v>
      </c>
      <c r="O172" s="9">
        <v>0</v>
      </c>
      <c r="P172" s="9">
        <v>0</v>
      </c>
      <c r="Q172" s="9">
        <v>1</v>
      </c>
      <c r="R172" s="9">
        <v>1</v>
      </c>
    </row>
    <row r="173" spans="1:18" x14ac:dyDescent="0.3">
      <c r="A173" s="9" t="s">
        <v>107</v>
      </c>
      <c r="B173" s="9" t="s">
        <v>35</v>
      </c>
      <c r="C173" s="9" t="s">
        <v>154</v>
      </c>
      <c r="D173" s="10">
        <v>1.5</v>
      </c>
      <c r="E173" s="10" t="s">
        <v>67</v>
      </c>
      <c r="F173" s="9" t="s">
        <v>178</v>
      </c>
      <c r="G173" s="9" t="s">
        <v>85</v>
      </c>
      <c r="H173" s="9" t="s">
        <v>155</v>
      </c>
      <c r="I173" s="9" t="s">
        <v>201</v>
      </c>
      <c r="J173" s="9" t="s">
        <v>84</v>
      </c>
      <c r="K173" s="12" t="s">
        <v>255</v>
      </c>
      <c r="L173" s="12" t="s">
        <v>304</v>
      </c>
      <c r="M173" s="9" t="s">
        <v>305</v>
      </c>
      <c r="N173" s="9">
        <v>24554</v>
      </c>
      <c r="O173" s="9">
        <v>0</v>
      </c>
      <c r="P173" s="9">
        <v>0</v>
      </c>
      <c r="Q173" s="9">
        <v>1</v>
      </c>
      <c r="R173" s="9">
        <v>1</v>
      </c>
    </row>
    <row r="174" spans="1:18" x14ac:dyDescent="0.3">
      <c r="A174" s="9" t="s">
        <v>101</v>
      </c>
      <c r="B174" s="9" t="s">
        <v>34</v>
      </c>
      <c r="D174" s="10">
        <v>0.42864317912265082</v>
      </c>
      <c r="E174" s="10">
        <v>0.19459391132063925</v>
      </c>
      <c r="F174" s="9" t="s">
        <v>175</v>
      </c>
      <c r="G174" s="9" t="s">
        <v>104</v>
      </c>
      <c r="I174" s="9" t="s">
        <v>176</v>
      </c>
      <c r="J174" s="9" t="s">
        <v>82</v>
      </c>
      <c r="K174" s="12" t="s">
        <v>255</v>
      </c>
      <c r="L174" s="12" t="s">
        <v>308</v>
      </c>
      <c r="M174" s="9" t="s">
        <v>309</v>
      </c>
      <c r="N174" s="9">
        <v>22860</v>
      </c>
      <c r="O174" s="9">
        <v>0</v>
      </c>
      <c r="P174" s="9">
        <v>0</v>
      </c>
      <c r="Q174" s="9">
        <v>1</v>
      </c>
      <c r="R174" s="9">
        <v>1</v>
      </c>
    </row>
    <row r="175" spans="1:18" x14ac:dyDescent="0.3">
      <c r="A175" s="9" t="s">
        <v>107</v>
      </c>
      <c r="B175" s="9" t="s">
        <v>34</v>
      </c>
      <c r="C175" s="9" t="s">
        <v>156</v>
      </c>
      <c r="D175" s="10">
        <v>3.1</v>
      </c>
      <c r="E175" s="10" t="s">
        <v>67</v>
      </c>
      <c r="F175" s="9" t="s">
        <v>178</v>
      </c>
      <c r="G175" s="9" t="s">
        <v>104</v>
      </c>
      <c r="H175" s="9" t="s">
        <v>157</v>
      </c>
      <c r="I175" s="9" t="s">
        <v>202</v>
      </c>
      <c r="J175" s="9" t="s">
        <v>82</v>
      </c>
      <c r="K175" s="12" t="s">
        <v>255</v>
      </c>
      <c r="L175" s="12" t="s">
        <v>308</v>
      </c>
      <c r="M175" s="9" t="s">
        <v>309</v>
      </c>
      <c r="N175" s="9">
        <v>22860</v>
      </c>
      <c r="O175" s="9">
        <v>0</v>
      </c>
      <c r="P175" s="9">
        <v>0</v>
      </c>
      <c r="Q175" s="9">
        <v>1</v>
      </c>
      <c r="R175" s="9">
        <v>1</v>
      </c>
    </row>
    <row r="176" spans="1:18" x14ac:dyDescent="0.3">
      <c r="A176" s="9" t="s">
        <v>172</v>
      </c>
      <c r="B176" s="9" t="s">
        <v>34</v>
      </c>
      <c r="D176" s="10">
        <v>2100</v>
      </c>
      <c r="E176" s="10" t="s">
        <v>67</v>
      </c>
      <c r="F176" s="9" t="s">
        <v>179</v>
      </c>
      <c r="G176" s="9" t="s">
        <v>104</v>
      </c>
      <c r="I176" s="9" t="s">
        <v>202</v>
      </c>
      <c r="J176" s="9" t="s">
        <v>82</v>
      </c>
      <c r="K176" s="12" t="s">
        <v>255</v>
      </c>
      <c r="L176" s="12" t="s">
        <v>308</v>
      </c>
      <c r="M176" s="9" t="s">
        <v>309</v>
      </c>
      <c r="N176" s="9">
        <v>22860</v>
      </c>
      <c r="O176" s="9">
        <v>0</v>
      </c>
      <c r="P176" s="9">
        <v>0</v>
      </c>
      <c r="Q176" s="9">
        <v>1</v>
      </c>
      <c r="R176" s="9">
        <v>1</v>
      </c>
    </row>
    <row r="177" spans="1:18" x14ac:dyDescent="0.3">
      <c r="A177" s="9" t="s">
        <v>107</v>
      </c>
      <c r="B177" s="9" t="s">
        <v>34</v>
      </c>
      <c r="C177" s="9" t="s">
        <v>154</v>
      </c>
      <c r="D177" s="10" t="s">
        <v>67</v>
      </c>
      <c r="E177" s="10" t="s">
        <v>67</v>
      </c>
      <c r="F177" s="9" t="s">
        <v>178</v>
      </c>
      <c r="G177" s="9" t="s">
        <v>104</v>
      </c>
      <c r="H177" s="9" t="s">
        <v>155</v>
      </c>
      <c r="J177" s="9" t="s">
        <v>82</v>
      </c>
      <c r="K177" s="12" t="s">
        <v>255</v>
      </c>
      <c r="L177" s="12" t="s">
        <v>308</v>
      </c>
      <c r="M177" s="9" t="s">
        <v>309</v>
      </c>
      <c r="N177" s="9">
        <v>22860</v>
      </c>
      <c r="O177" s="9">
        <v>0</v>
      </c>
      <c r="P177" s="9">
        <v>0</v>
      </c>
      <c r="Q177" s="9">
        <v>1</v>
      </c>
      <c r="R177" s="9">
        <v>1</v>
      </c>
    </row>
    <row r="178" spans="1:18" x14ac:dyDescent="0.3">
      <c r="A178" s="9" t="s">
        <v>171</v>
      </c>
      <c r="B178" s="9" t="s">
        <v>34</v>
      </c>
      <c r="D178" s="10" t="s">
        <v>67</v>
      </c>
      <c r="E178" s="10" t="s">
        <v>67</v>
      </c>
      <c r="F178" s="9" t="s">
        <v>179</v>
      </c>
      <c r="G178" s="9" t="s">
        <v>104</v>
      </c>
      <c r="J178" s="9" t="s">
        <v>82</v>
      </c>
      <c r="K178" s="12" t="s">
        <v>255</v>
      </c>
      <c r="L178" s="12" t="s">
        <v>308</v>
      </c>
      <c r="M178" s="9" t="s">
        <v>309</v>
      </c>
      <c r="N178" s="9">
        <v>22860</v>
      </c>
      <c r="O178" s="9">
        <v>0</v>
      </c>
      <c r="P178" s="9">
        <v>0</v>
      </c>
      <c r="Q178" s="9">
        <v>1</v>
      </c>
      <c r="R178" s="9">
        <v>1</v>
      </c>
    </row>
    <row r="179" spans="1:18" x14ac:dyDescent="0.3">
      <c r="A179" s="9" t="s">
        <v>101</v>
      </c>
      <c r="B179" s="9" t="s">
        <v>216</v>
      </c>
      <c r="D179" s="10">
        <v>26.245726850881955</v>
      </c>
      <c r="E179" s="10">
        <v>14.532575258339033</v>
      </c>
      <c r="F179" s="9" t="s">
        <v>175</v>
      </c>
      <c r="G179" s="17" t="s">
        <v>218</v>
      </c>
      <c r="I179" s="9" t="s">
        <v>176</v>
      </c>
      <c r="J179" s="9" t="s">
        <v>217</v>
      </c>
      <c r="K179" s="12" t="s">
        <v>279</v>
      </c>
      <c r="L179" s="12" t="s">
        <v>277</v>
      </c>
      <c r="M179" s="9" t="s">
        <v>278</v>
      </c>
      <c r="N179" s="9">
        <v>56190</v>
      </c>
      <c r="O179" s="9">
        <v>0</v>
      </c>
      <c r="P179" s="9">
        <v>0</v>
      </c>
      <c r="Q179" s="9">
        <v>0</v>
      </c>
      <c r="R179" s="9">
        <v>1</v>
      </c>
    </row>
    <row r="180" spans="1:18" x14ac:dyDescent="0.3">
      <c r="A180" s="9" t="s">
        <v>107</v>
      </c>
      <c r="B180" s="9" t="s">
        <v>216</v>
      </c>
      <c r="C180" s="9" t="s">
        <v>225</v>
      </c>
      <c r="D180" s="10">
        <v>13</v>
      </c>
      <c r="E180" s="10">
        <v>1</v>
      </c>
      <c r="F180" s="9" t="s">
        <v>178</v>
      </c>
      <c r="G180" s="17" t="s">
        <v>218</v>
      </c>
      <c r="H180" s="9" t="s">
        <v>228</v>
      </c>
      <c r="I180" s="9" t="s">
        <v>231</v>
      </c>
      <c r="J180" s="9" t="s">
        <v>217</v>
      </c>
      <c r="K180" s="12" t="s">
        <v>279</v>
      </c>
      <c r="L180" s="12" t="s">
        <v>277</v>
      </c>
      <c r="M180" s="9" t="s">
        <v>278</v>
      </c>
      <c r="N180" s="9">
        <v>56190</v>
      </c>
      <c r="O180" s="9">
        <v>0</v>
      </c>
      <c r="P180" s="9">
        <v>0</v>
      </c>
      <c r="Q180" s="9">
        <v>0</v>
      </c>
      <c r="R180" s="9">
        <v>1</v>
      </c>
    </row>
    <row r="181" spans="1:18" x14ac:dyDescent="0.3">
      <c r="A181" s="9" t="s">
        <v>107</v>
      </c>
      <c r="B181" s="9" t="s">
        <v>216</v>
      </c>
      <c r="C181" s="9" t="s">
        <v>128</v>
      </c>
      <c r="D181" s="10">
        <v>31</v>
      </c>
      <c r="E181" s="10">
        <v>4</v>
      </c>
      <c r="F181" s="9" t="s">
        <v>178</v>
      </c>
      <c r="G181" s="17" t="s">
        <v>218</v>
      </c>
      <c r="H181" s="9" t="s">
        <v>129</v>
      </c>
      <c r="I181" s="9" t="s">
        <v>231</v>
      </c>
      <c r="J181" s="9" t="s">
        <v>217</v>
      </c>
      <c r="K181" s="12" t="s">
        <v>279</v>
      </c>
      <c r="L181" s="12" t="s">
        <v>277</v>
      </c>
      <c r="M181" s="9" t="s">
        <v>278</v>
      </c>
      <c r="N181" s="9">
        <v>56190</v>
      </c>
      <c r="O181" s="9">
        <v>0</v>
      </c>
      <c r="P181" s="9">
        <v>0</v>
      </c>
      <c r="Q181" s="9">
        <v>0</v>
      </c>
      <c r="R181" s="9">
        <v>1</v>
      </c>
    </row>
    <row r="182" spans="1:18" x14ac:dyDescent="0.3">
      <c r="A182" s="9" t="s">
        <v>107</v>
      </c>
      <c r="B182" s="9" t="s">
        <v>216</v>
      </c>
      <c r="C182" s="9" t="s">
        <v>226</v>
      </c>
      <c r="D182" s="10">
        <v>74</v>
      </c>
      <c r="E182" s="10">
        <v>8</v>
      </c>
      <c r="F182" s="9" t="s">
        <v>178</v>
      </c>
      <c r="G182" s="17" t="s">
        <v>218</v>
      </c>
      <c r="H182" s="9" t="s">
        <v>229</v>
      </c>
      <c r="I182" s="9" t="s">
        <v>231</v>
      </c>
      <c r="J182" s="9" t="s">
        <v>217</v>
      </c>
      <c r="K182" s="12" t="s">
        <v>279</v>
      </c>
      <c r="L182" s="12" t="s">
        <v>277</v>
      </c>
      <c r="M182" s="9" t="s">
        <v>278</v>
      </c>
      <c r="N182" s="9">
        <v>56190</v>
      </c>
      <c r="O182" s="9">
        <v>0</v>
      </c>
      <c r="P182" s="9">
        <v>0</v>
      </c>
      <c r="Q182" s="9">
        <v>0</v>
      </c>
      <c r="R182" s="9">
        <v>1</v>
      </c>
    </row>
    <row r="183" spans="1:18" x14ac:dyDescent="0.3">
      <c r="A183" s="9" t="s">
        <v>107</v>
      </c>
      <c r="B183" s="9" t="s">
        <v>216</v>
      </c>
      <c r="C183" s="9" t="s">
        <v>227</v>
      </c>
      <c r="D183" s="10">
        <v>37</v>
      </c>
      <c r="E183" s="10">
        <v>5</v>
      </c>
      <c r="F183" s="9" t="s">
        <v>178</v>
      </c>
      <c r="G183" s="17" t="s">
        <v>218</v>
      </c>
      <c r="H183" s="9" t="s">
        <v>230</v>
      </c>
      <c r="I183" s="9" t="s">
        <v>231</v>
      </c>
      <c r="J183" s="9" t="s">
        <v>217</v>
      </c>
      <c r="K183" s="12" t="s">
        <v>279</v>
      </c>
      <c r="L183" s="12" t="s">
        <v>277</v>
      </c>
      <c r="M183" s="9" t="s">
        <v>278</v>
      </c>
      <c r="N183" s="9">
        <v>56190</v>
      </c>
      <c r="O183" s="9">
        <v>0</v>
      </c>
      <c r="P183" s="9">
        <v>0</v>
      </c>
      <c r="Q183" s="9">
        <v>0</v>
      </c>
      <c r="R183" s="9">
        <v>1</v>
      </c>
    </row>
    <row r="184" spans="1:18" x14ac:dyDescent="0.3">
      <c r="A184" s="9" t="s">
        <v>172</v>
      </c>
      <c r="B184" s="9" t="s">
        <v>216</v>
      </c>
      <c r="D184" s="10">
        <v>171</v>
      </c>
      <c r="E184" s="10">
        <v>15</v>
      </c>
      <c r="F184" s="9" t="s">
        <v>179</v>
      </c>
      <c r="G184" s="17" t="s">
        <v>218</v>
      </c>
      <c r="I184" s="9" t="s">
        <v>231</v>
      </c>
      <c r="J184" s="9" t="s">
        <v>217</v>
      </c>
      <c r="K184" s="12" t="s">
        <v>279</v>
      </c>
      <c r="L184" s="12" t="s">
        <v>277</v>
      </c>
      <c r="M184" s="9" t="s">
        <v>278</v>
      </c>
      <c r="N184" s="9">
        <v>56190</v>
      </c>
      <c r="O184" s="9">
        <v>0</v>
      </c>
      <c r="P184" s="9">
        <v>0</v>
      </c>
      <c r="Q184" s="9">
        <v>0</v>
      </c>
      <c r="R184" s="9">
        <v>1</v>
      </c>
    </row>
    <row r="185" spans="1:18" x14ac:dyDescent="0.3">
      <c r="A185" s="9" t="s">
        <v>171</v>
      </c>
      <c r="B185" s="9" t="s">
        <v>216</v>
      </c>
      <c r="D185" s="10" t="s">
        <v>67</v>
      </c>
      <c r="E185" s="10" t="s">
        <v>67</v>
      </c>
      <c r="F185" s="9" t="s">
        <v>179</v>
      </c>
      <c r="G185" s="17" t="s">
        <v>218</v>
      </c>
      <c r="J185" s="9" t="s">
        <v>217</v>
      </c>
      <c r="K185" s="12" t="s">
        <v>279</v>
      </c>
      <c r="L185" s="12" t="s">
        <v>277</v>
      </c>
      <c r="M185" s="9" t="s">
        <v>278</v>
      </c>
      <c r="N185" s="9">
        <v>56190</v>
      </c>
      <c r="O185" s="9">
        <v>0</v>
      </c>
      <c r="P185" s="9">
        <v>0</v>
      </c>
      <c r="Q185" s="9">
        <v>0</v>
      </c>
      <c r="R185" s="9">
        <v>1</v>
      </c>
    </row>
    <row r="186" spans="1:18" x14ac:dyDescent="0.3">
      <c r="A186" s="9" t="s">
        <v>101</v>
      </c>
      <c r="B186" s="9" t="s">
        <v>32</v>
      </c>
      <c r="D186" s="10">
        <v>0.69554754441418365</v>
      </c>
      <c r="E186" s="10">
        <v>0.47075182101506408</v>
      </c>
      <c r="F186" s="9" t="s">
        <v>175</v>
      </c>
      <c r="G186" s="9" t="s">
        <v>79</v>
      </c>
      <c r="I186" s="9" t="s">
        <v>176</v>
      </c>
      <c r="J186" s="9" t="s">
        <v>78</v>
      </c>
      <c r="K186" s="12" t="s">
        <v>255</v>
      </c>
      <c r="L186" s="12" t="s">
        <v>268</v>
      </c>
      <c r="M186" s="9" t="s">
        <v>269</v>
      </c>
      <c r="N186" s="9">
        <v>35219</v>
      </c>
      <c r="O186" s="9">
        <v>0</v>
      </c>
      <c r="P186" s="9">
        <v>0</v>
      </c>
      <c r="Q186" s="9">
        <v>1</v>
      </c>
      <c r="R186" s="9">
        <v>1</v>
      </c>
    </row>
    <row r="187" spans="1:18" x14ac:dyDescent="0.3">
      <c r="A187" s="9" t="s">
        <v>107</v>
      </c>
      <c r="B187" s="9" t="s">
        <v>32</v>
      </c>
      <c r="C187" s="9" t="s">
        <v>126</v>
      </c>
      <c r="D187" s="10">
        <v>0.94</v>
      </c>
      <c r="E187" s="10" t="s">
        <v>67</v>
      </c>
      <c r="F187" s="9" t="s">
        <v>178</v>
      </c>
      <c r="G187" s="9" t="s">
        <v>79</v>
      </c>
      <c r="H187" s="9" t="s">
        <v>127</v>
      </c>
      <c r="I187" s="9" t="s">
        <v>203</v>
      </c>
      <c r="J187" s="9" t="s">
        <v>78</v>
      </c>
      <c r="K187" s="12" t="s">
        <v>255</v>
      </c>
      <c r="L187" s="12" t="s">
        <v>268</v>
      </c>
      <c r="M187" s="9" t="s">
        <v>269</v>
      </c>
      <c r="N187" s="9">
        <v>35219</v>
      </c>
      <c r="O187" s="9">
        <v>0</v>
      </c>
      <c r="P187" s="9">
        <v>0</v>
      </c>
      <c r="Q187" s="9">
        <v>1</v>
      </c>
      <c r="R187" s="9">
        <v>1</v>
      </c>
    </row>
    <row r="188" spans="1:18" x14ac:dyDescent="0.3">
      <c r="A188" s="9" t="s">
        <v>107</v>
      </c>
      <c r="B188" s="9" t="s">
        <v>32</v>
      </c>
      <c r="C188" s="9" t="s">
        <v>158</v>
      </c>
      <c r="D188" s="10">
        <v>0.29499999999999998</v>
      </c>
      <c r="E188" s="10" t="s">
        <v>67</v>
      </c>
      <c r="F188" s="9" t="s">
        <v>178</v>
      </c>
      <c r="G188" s="9" t="s">
        <v>79</v>
      </c>
      <c r="H188" s="9" t="s">
        <v>159</v>
      </c>
      <c r="I188" s="9" t="s">
        <v>203</v>
      </c>
      <c r="J188" s="9" t="s">
        <v>78</v>
      </c>
      <c r="K188" s="12" t="s">
        <v>255</v>
      </c>
      <c r="L188" s="12" t="s">
        <v>268</v>
      </c>
      <c r="M188" s="9" t="s">
        <v>269</v>
      </c>
      <c r="N188" s="9">
        <v>35219</v>
      </c>
      <c r="O188" s="9">
        <v>0</v>
      </c>
      <c r="P188" s="9">
        <v>0</v>
      </c>
      <c r="Q188" s="9">
        <v>1</v>
      </c>
      <c r="R188" s="9">
        <v>1</v>
      </c>
    </row>
    <row r="189" spans="1:18" x14ac:dyDescent="0.3">
      <c r="A189" s="9" t="s">
        <v>107</v>
      </c>
      <c r="B189" s="9" t="s">
        <v>32</v>
      </c>
      <c r="C189" s="9" t="s">
        <v>118</v>
      </c>
      <c r="D189" s="10">
        <v>3.7999999999999999E-2</v>
      </c>
      <c r="E189" s="10" t="s">
        <v>67</v>
      </c>
      <c r="F189" s="9" t="s">
        <v>178</v>
      </c>
      <c r="G189" s="9" t="s">
        <v>79</v>
      </c>
      <c r="H189" s="9" t="s">
        <v>119</v>
      </c>
      <c r="I189" s="9" t="s">
        <v>204</v>
      </c>
      <c r="J189" s="9" t="s">
        <v>78</v>
      </c>
      <c r="K189" s="12" t="s">
        <v>255</v>
      </c>
      <c r="L189" s="12" t="s">
        <v>268</v>
      </c>
      <c r="M189" s="9" t="s">
        <v>269</v>
      </c>
      <c r="N189" s="9">
        <v>35219</v>
      </c>
      <c r="O189" s="9">
        <v>0</v>
      </c>
      <c r="P189" s="9">
        <v>0</v>
      </c>
      <c r="Q189" s="9">
        <v>1</v>
      </c>
      <c r="R189" s="9">
        <v>1</v>
      </c>
    </row>
    <row r="190" spans="1:18" x14ac:dyDescent="0.3">
      <c r="A190" s="9" t="s">
        <v>107</v>
      </c>
      <c r="B190" s="9" t="s">
        <v>32</v>
      </c>
      <c r="C190" s="9" t="s">
        <v>160</v>
      </c>
      <c r="D190" s="10">
        <v>0.28499999999999998</v>
      </c>
      <c r="E190" s="10" t="s">
        <v>67</v>
      </c>
      <c r="F190" s="9" t="s">
        <v>178</v>
      </c>
      <c r="G190" s="9" t="s">
        <v>79</v>
      </c>
      <c r="H190" s="9" t="s">
        <v>161</v>
      </c>
      <c r="I190" s="9" t="s">
        <v>204</v>
      </c>
      <c r="J190" s="9" t="s">
        <v>78</v>
      </c>
      <c r="K190" s="12" t="s">
        <v>255</v>
      </c>
      <c r="L190" s="12" t="s">
        <v>268</v>
      </c>
      <c r="M190" s="9" t="s">
        <v>269</v>
      </c>
      <c r="N190" s="9">
        <v>35219</v>
      </c>
      <c r="O190" s="9">
        <v>0</v>
      </c>
      <c r="P190" s="9">
        <v>0</v>
      </c>
      <c r="Q190" s="9">
        <v>1</v>
      </c>
      <c r="R190" s="9">
        <v>1</v>
      </c>
    </row>
    <row r="191" spans="1:18" x14ac:dyDescent="0.3">
      <c r="A191" s="9" t="s">
        <v>171</v>
      </c>
      <c r="B191" s="9" t="s">
        <v>32</v>
      </c>
      <c r="D191" s="10">
        <v>12.5</v>
      </c>
      <c r="E191" s="10">
        <v>9.5</v>
      </c>
      <c r="F191" s="9" t="s">
        <v>179</v>
      </c>
      <c r="G191" s="9" t="s">
        <v>79</v>
      </c>
      <c r="I191" s="9" t="s">
        <v>248</v>
      </c>
      <c r="J191" s="9" t="s">
        <v>78</v>
      </c>
      <c r="K191" s="12" t="s">
        <v>255</v>
      </c>
      <c r="L191" s="12" t="s">
        <v>268</v>
      </c>
      <c r="M191" s="9" t="s">
        <v>269</v>
      </c>
      <c r="N191" s="9">
        <v>35219</v>
      </c>
      <c r="O191" s="9">
        <v>0</v>
      </c>
      <c r="P191" s="9">
        <v>0</v>
      </c>
      <c r="Q191" s="9">
        <v>1</v>
      </c>
      <c r="R191" s="9">
        <v>1</v>
      </c>
    </row>
    <row r="192" spans="1:18" x14ac:dyDescent="0.3">
      <c r="A192" s="9" t="s">
        <v>172</v>
      </c>
      <c r="B192" s="9" t="s">
        <v>32</v>
      </c>
      <c r="D192" s="10">
        <v>5468.6</v>
      </c>
      <c r="E192" s="10">
        <v>166330.6</v>
      </c>
      <c r="F192" s="9" t="s">
        <v>179</v>
      </c>
      <c r="G192" s="9" t="s">
        <v>79</v>
      </c>
      <c r="I192" s="9" t="s">
        <v>248</v>
      </c>
      <c r="J192" s="9" t="s">
        <v>78</v>
      </c>
      <c r="K192" s="12" t="s">
        <v>255</v>
      </c>
      <c r="L192" s="12" t="s">
        <v>268</v>
      </c>
      <c r="M192" s="9" t="s">
        <v>269</v>
      </c>
      <c r="N192" s="9">
        <v>35219</v>
      </c>
      <c r="O192" s="9">
        <v>0</v>
      </c>
      <c r="P192" s="9">
        <v>0</v>
      </c>
      <c r="Q192" s="9">
        <v>1</v>
      </c>
      <c r="R192" s="9">
        <v>1</v>
      </c>
    </row>
    <row r="193" spans="1:18" x14ac:dyDescent="0.3">
      <c r="A193" s="9" t="s">
        <v>101</v>
      </c>
      <c r="B193" s="9" t="s">
        <v>33</v>
      </c>
      <c r="D193" s="10">
        <v>0.21590803394984664</v>
      </c>
      <c r="E193" s="10">
        <v>0.16929175482575851</v>
      </c>
      <c r="F193" s="9" t="s">
        <v>175</v>
      </c>
      <c r="G193" s="9" t="s">
        <v>81</v>
      </c>
      <c r="I193" s="9" t="s">
        <v>176</v>
      </c>
      <c r="J193" s="9" t="s">
        <v>80</v>
      </c>
      <c r="K193" s="12" t="s">
        <v>255</v>
      </c>
      <c r="L193" s="12" t="s">
        <v>266</v>
      </c>
      <c r="M193" s="9" t="s">
        <v>267</v>
      </c>
      <c r="N193" s="9">
        <v>73043</v>
      </c>
      <c r="O193" s="9">
        <v>0</v>
      </c>
      <c r="P193" s="9">
        <v>0</v>
      </c>
      <c r="Q193" s="9">
        <v>1</v>
      </c>
      <c r="R193" s="9">
        <v>1</v>
      </c>
    </row>
    <row r="194" spans="1:18" x14ac:dyDescent="0.3">
      <c r="A194" s="9" t="s">
        <v>107</v>
      </c>
      <c r="B194" s="9" t="s">
        <v>33</v>
      </c>
      <c r="C194" s="9" t="s">
        <v>156</v>
      </c>
      <c r="D194" s="10">
        <v>1.4</v>
      </c>
      <c r="E194" s="10" t="s">
        <v>67</v>
      </c>
      <c r="F194" s="9" t="s">
        <v>178</v>
      </c>
      <c r="G194" s="9" t="s">
        <v>81</v>
      </c>
      <c r="H194" s="9" t="s">
        <v>157</v>
      </c>
      <c r="I194" s="9" t="s">
        <v>206</v>
      </c>
      <c r="J194" s="9" t="s">
        <v>80</v>
      </c>
      <c r="K194" s="12" t="s">
        <v>255</v>
      </c>
      <c r="L194" s="12" t="s">
        <v>266</v>
      </c>
      <c r="M194" s="9" t="s">
        <v>267</v>
      </c>
      <c r="N194" s="9">
        <v>73043</v>
      </c>
      <c r="O194" s="9">
        <v>0</v>
      </c>
      <c r="P194" s="9">
        <v>0</v>
      </c>
      <c r="Q194" s="9">
        <v>1</v>
      </c>
      <c r="R194" s="9">
        <v>1</v>
      </c>
    </row>
    <row r="195" spans="1:18" x14ac:dyDescent="0.3">
      <c r="A195" s="9" t="s">
        <v>107</v>
      </c>
      <c r="B195" s="9" t="s">
        <v>33</v>
      </c>
      <c r="C195" s="9" t="s">
        <v>118</v>
      </c>
      <c r="D195" s="10">
        <v>10</v>
      </c>
      <c r="E195" s="10" t="s">
        <v>67</v>
      </c>
      <c r="F195" s="9" t="s">
        <v>178</v>
      </c>
      <c r="G195" s="9" t="s">
        <v>81</v>
      </c>
      <c r="H195" s="9" t="s">
        <v>119</v>
      </c>
      <c r="I195" s="9" t="s">
        <v>206</v>
      </c>
      <c r="J195" s="9" t="s">
        <v>80</v>
      </c>
      <c r="K195" s="12" t="s">
        <v>255</v>
      </c>
      <c r="L195" s="12" t="s">
        <v>266</v>
      </c>
      <c r="M195" s="9" t="s">
        <v>267</v>
      </c>
      <c r="N195" s="9">
        <v>73043</v>
      </c>
      <c r="O195" s="9">
        <v>0</v>
      </c>
      <c r="P195" s="9">
        <v>0</v>
      </c>
      <c r="Q195" s="9">
        <v>1</v>
      </c>
      <c r="R195" s="9">
        <v>1</v>
      </c>
    </row>
    <row r="196" spans="1:18" x14ac:dyDescent="0.3">
      <c r="A196" s="9" t="s">
        <v>107</v>
      </c>
      <c r="B196" s="9" t="s">
        <v>33</v>
      </c>
      <c r="C196" s="9" t="s">
        <v>150</v>
      </c>
      <c r="D196" s="10">
        <v>0.16</v>
      </c>
      <c r="E196" s="10" t="s">
        <v>67</v>
      </c>
      <c r="F196" s="9" t="s">
        <v>178</v>
      </c>
      <c r="G196" s="9" t="s">
        <v>81</v>
      </c>
      <c r="H196" s="9" t="s">
        <v>151</v>
      </c>
      <c r="I196" s="9" t="s">
        <v>206</v>
      </c>
      <c r="J196" s="9" t="s">
        <v>80</v>
      </c>
      <c r="K196" s="12" t="s">
        <v>255</v>
      </c>
      <c r="L196" s="12" t="s">
        <v>266</v>
      </c>
      <c r="M196" s="9" t="s">
        <v>267</v>
      </c>
      <c r="N196" s="9">
        <v>73043</v>
      </c>
      <c r="O196" s="9">
        <v>0</v>
      </c>
      <c r="P196" s="9">
        <v>0</v>
      </c>
      <c r="Q196" s="9">
        <v>1</v>
      </c>
      <c r="R196" s="9">
        <v>1</v>
      </c>
    </row>
    <row r="197" spans="1:18" x14ac:dyDescent="0.3">
      <c r="A197" s="9" t="s">
        <v>107</v>
      </c>
      <c r="B197" s="9" t="s">
        <v>33</v>
      </c>
      <c r="C197" s="9" t="s">
        <v>160</v>
      </c>
      <c r="D197" s="10">
        <v>1.4</v>
      </c>
      <c r="E197" s="10" t="s">
        <v>67</v>
      </c>
      <c r="F197" s="9" t="s">
        <v>178</v>
      </c>
      <c r="G197" s="9" t="s">
        <v>81</v>
      </c>
      <c r="H197" s="9" t="s">
        <v>161</v>
      </c>
      <c r="I197" s="9" t="s">
        <v>206</v>
      </c>
      <c r="J197" s="9" t="s">
        <v>80</v>
      </c>
      <c r="K197" s="12" t="s">
        <v>255</v>
      </c>
      <c r="L197" s="12" t="s">
        <v>266</v>
      </c>
      <c r="M197" s="9" t="s">
        <v>267</v>
      </c>
      <c r="N197" s="9">
        <v>73043</v>
      </c>
      <c r="O197" s="9">
        <v>0</v>
      </c>
      <c r="P197" s="9">
        <v>0</v>
      </c>
      <c r="Q197" s="9">
        <v>1</v>
      </c>
      <c r="R197" s="9">
        <v>1</v>
      </c>
    </row>
    <row r="198" spans="1:18" x14ac:dyDescent="0.3">
      <c r="A198" s="9" t="s">
        <v>171</v>
      </c>
      <c r="B198" s="9" t="s">
        <v>33</v>
      </c>
      <c r="D198" s="10">
        <v>61.32</v>
      </c>
      <c r="E198" s="10" t="s">
        <v>67</v>
      </c>
      <c r="F198" s="9" t="s">
        <v>179</v>
      </c>
      <c r="G198" s="9" t="s">
        <v>81</v>
      </c>
      <c r="I198" s="9" t="s">
        <v>206</v>
      </c>
      <c r="J198" s="9" t="s">
        <v>80</v>
      </c>
      <c r="K198" s="12" t="s">
        <v>255</v>
      </c>
      <c r="L198" s="12" t="s">
        <v>266</v>
      </c>
      <c r="M198" s="9" t="s">
        <v>267</v>
      </c>
      <c r="N198" s="9">
        <v>73043</v>
      </c>
      <c r="O198" s="9">
        <v>0</v>
      </c>
      <c r="P198" s="9">
        <v>0</v>
      </c>
      <c r="Q198" s="9">
        <v>1</v>
      </c>
      <c r="R198" s="9">
        <v>1</v>
      </c>
    </row>
    <row r="199" spans="1:18" x14ac:dyDescent="0.3">
      <c r="A199" s="9" t="s">
        <v>172</v>
      </c>
      <c r="B199" s="9" t="s">
        <v>33</v>
      </c>
      <c r="D199" s="10" t="s">
        <v>67</v>
      </c>
      <c r="E199" s="10" t="s">
        <v>67</v>
      </c>
      <c r="F199" s="9" t="s">
        <v>179</v>
      </c>
      <c r="G199" s="9" t="s">
        <v>81</v>
      </c>
      <c r="J199" s="9" t="s">
        <v>80</v>
      </c>
      <c r="K199" s="12" t="s">
        <v>255</v>
      </c>
      <c r="L199" s="12" t="s">
        <v>266</v>
      </c>
      <c r="M199" s="9" t="s">
        <v>267</v>
      </c>
      <c r="N199" s="9">
        <v>73043</v>
      </c>
      <c r="O199" s="9">
        <v>0</v>
      </c>
      <c r="P199" s="9">
        <v>0</v>
      </c>
      <c r="Q199" s="9">
        <v>1</v>
      </c>
      <c r="R199" s="9">
        <v>1</v>
      </c>
    </row>
    <row r="200" spans="1:18" x14ac:dyDescent="0.3">
      <c r="A200" s="9" t="s">
        <v>101</v>
      </c>
      <c r="B200" s="9" t="s">
        <v>36</v>
      </c>
      <c r="D200" s="10">
        <v>1.568621165334751E-2</v>
      </c>
      <c r="E200" s="10">
        <v>1.2299432535152074E-2</v>
      </c>
      <c r="F200" s="9" t="s">
        <v>175</v>
      </c>
      <c r="G200" s="9" t="s">
        <v>86</v>
      </c>
      <c r="I200" s="9" t="s">
        <v>176</v>
      </c>
      <c r="J200" s="9" t="s">
        <v>80</v>
      </c>
      <c r="K200" s="12" t="s">
        <v>255</v>
      </c>
      <c r="L200" s="12" t="s">
        <v>266</v>
      </c>
      <c r="M200" s="9" t="s">
        <v>267</v>
      </c>
      <c r="N200" s="9">
        <v>73043</v>
      </c>
      <c r="O200" s="9">
        <v>0</v>
      </c>
      <c r="P200" s="9">
        <v>0</v>
      </c>
      <c r="Q200" s="9">
        <v>1</v>
      </c>
      <c r="R200" s="9">
        <v>1</v>
      </c>
    </row>
    <row r="201" spans="1:18" x14ac:dyDescent="0.3">
      <c r="A201" s="9" t="s">
        <v>107</v>
      </c>
      <c r="B201" s="9" t="s">
        <v>36</v>
      </c>
      <c r="C201" s="9" t="s">
        <v>126</v>
      </c>
      <c r="D201" s="10">
        <v>1.1000000000000001</v>
      </c>
      <c r="E201" s="10" t="s">
        <v>67</v>
      </c>
      <c r="F201" s="9" t="s">
        <v>178</v>
      </c>
      <c r="G201" s="9" t="s">
        <v>86</v>
      </c>
      <c r="H201" s="9" t="s">
        <v>127</v>
      </c>
      <c r="I201" s="9" t="s">
        <v>206</v>
      </c>
      <c r="J201" s="9" t="s">
        <v>80</v>
      </c>
      <c r="K201" s="12" t="s">
        <v>255</v>
      </c>
      <c r="L201" s="12" t="s">
        <v>266</v>
      </c>
      <c r="M201" s="9" t="s">
        <v>267</v>
      </c>
      <c r="N201" s="9">
        <v>73043</v>
      </c>
      <c r="O201" s="9">
        <v>0</v>
      </c>
      <c r="P201" s="9">
        <v>0</v>
      </c>
      <c r="Q201" s="9">
        <v>1</v>
      </c>
      <c r="R201" s="9">
        <v>1</v>
      </c>
    </row>
    <row r="202" spans="1:18" x14ac:dyDescent="0.3">
      <c r="A202" s="9" t="s">
        <v>107</v>
      </c>
      <c r="B202" s="9" t="s">
        <v>36</v>
      </c>
      <c r="C202" s="9" t="s">
        <v>118</v>
      </c>
      <c r="D202" s="10">
        <v>2.1</v>
      </c>
      <c r="E202" s="10" t="s">
        <v>67</v>
      </c>
      <c r="F202" s="9" t="s">
        <v>178</v>
      </c>
      <c r="G202" s="9" t="s">
        <v>86</v>
      </c>
      <c r="H202" s="9" t="s">
        <v>119</v>
      </c>
      <c r="I202" s="9" t="s">
        <v>206</v>
      </c>
      <c r="J202" s="9" t="s">
        <v>80</v>
      </c>
      <c r="K202" s="12" t="s">
        <v>255</v>
      </c>
      <c r="L202" s="12" t="s">
        <v>266</v>
      </c>
      <c r="M202" s="9" t="s">
        <v>267</v>
      </c>
      <c r="N202" s="9">
        <v>73043</v>
      </c>
      <c r="O202" s="9">
        <v>0</v>
      </c>
      <c r="P202" s="9">
        <v>0</v>
      </c>
      <c r="Q202" s="9">
        <v>1</v>
      </c>
      <c r="R202" s="9">
        <v>1</v>
      </c>
    </row>
    <row r="203" spans="1:18" x14ac:dyDescent="0.3">
      <c r="A203" s="9" t="s">
        <v>107</v>
      </c>
      <c r="B203" s="9" t="s">
        <v>36</v>
      </c>
      <c r="C203" s="9" t="s">
        <v>150</v>
      </c>
      <c r="D203" s="10">
        <v>0.16</v>
      </c>
      <c r="E203" s="10" t="s">
        <v>67</v>
      </c>
      <c r="F203" s="9" t="s">
        <v>178</v>
      </c>
      <c r="G203" s="9" t="s">
        <v>86</v>
      </c>
      <c r="H203" s="9" t="s">
        <v>151</v>
      </c>
      <c r="I203" s="9" t="s">
        <v>206</v>
      </c>
      <c r="J203" s="9" t="s">
        <v>80</v>
      </c>
      <c r="K203" s="12" t="s">
        <v>255</v>
      </c>
      <c r="L203" s="12" t="s">
        <v>266</v>
      </c>
      <c r="M203" s="9" t="s">
        <v>267</v>
      </c>
      <c r="N203" s="9">
        <v>73043</v>
      </c>
      <c r="O203" s="9">
        <v>0</v>
      </c>
      <c r="P203" s="9">
        <v>0</v>
      </c>
      <c r="Q203" s="9">
        <v>1</v>
      </c>
      <c r="R203" s="9">
        <v>1</v>
      </c>
    </row>
    <row r="204" spans="1:18" x14ac:dyDescent="0.3">
      <c r="A204" s="9" t="s">
        <v>107</v>
      </c>
      <c r="B204" s="9" t="s">
        <v>36</v>
      </c>
      <c r="C204" s="9" t="s">
        <v>158</v>
      </c>
      <c r="D204" s="10">
        <v>0.09</v>
      </c>
      <c r="E204" s="10" t="s">
        <v>67</v>
      </c>
      <c r="F204" s="9" t="s">
        <v>178</v>
      </c>
      <c r="G204" s="9" t="s">
        <v>86</v>
      </c>
      <c r="H204" s="9" t="s">
        <v>159</v>
      </c>
      <c r="I204" s="9" t="s">
        <v>206</v>
      </c>
      <c r="J204" s="9" t="s">
        <v>80</v>
      </c>
      <c r="K204" s="12" t="s">
        <v>255</v>
      </c>
      <c r="L204" s="12" t="s">
        <v>266</v>
      </c>
      <c r="M204" s="9" t="s">
        <v>267</v>
      </c>
      <c r="N204" s="9">
        <v>73043</v>
      </c>
      <c r="O204" s="9">
        <v>0</v>
      </c>
      <c r="P204" s="9">
        <v>0</v>
      </c>
      <c r="Q204" s="9">
        <v>1</v>
      </c>
      <c r="R204" s="9">
        <v>1</v>
      </c>
    </row>
    <row r="205" spans="1:18" x14ac:dyDescent="0.3">
      <c r="A205" s="9" t="s">
        <v>172</v>
      </c>
      <c r="B205" s="9" t="s">
        <v>36</v>
      </c>
      <c r="D205" s="10">
        <v>75.400000000000006</v>
      </c>
      <c r="E205" s="10" t="s">
        <v>67</v>
      </c>
      <c r="F205" s="9" t="s">
        <v>179</v>
      </c>
      <c r="G205" s="9" t="s">
        <v>86</v>
      </c>
      <c r="I205" s="9" t="s">
        <v>206</v>
      </c>
      <c r="J205" s="9" t="s">
        <v>80</v>
      </c>
      <c r="K205" s="12" t="s">
        <v>255</v>
      </c>
      <c r="L205" s="12" t="s">
        <v>266</v>
      </c>
      <c r="M205" s="9" t="s">
        <v>267</v>
      </c>
      <c r="N205" s="9">
        <v>73043</v>
      </c>
      <c r="O205" s="9">
        <v>0</v>
      </c>
      <c r="P205" s="9">
        <v>0</v>
      </c>
      <c r="Q205" s="9">
        <v>1</v>
      </c>
      <c r="R205" s="9">
        <v>1</v>
      </c>
    </row>
    <row r="206" spans="1:18" x14ac:dyDescent="0.3">
      <c r="A206" s="9" t="s">
        <v>171</v>
      </c>
      <c r="B206" s="9" t="s">
        <v>36</v>
      </c>
      <c r="D206" s="10" t="s">
        <v>67</v>
      </c>
      <c r="E206" s="10" t="s">
        <v>67</v>
      </c>
      <c r="F206" s="9" t="s">
        <v>179</v>
      </c>
      <c r="G206" s="9" t="s">
        <v>86</v>
      </c>
      <c r="J206" s="9" t="s">
        <v>80</v>
      </c>
      <c r="K206" s="12" t="s">
        <v>255</v>
      </c>
      <c r="L206" s="12" t="s">
        <v>266</v>
      </c>
      <c r="M206" s="9" t="s">
        <v>267</v>
      </c>
      <c r="N206" s="9">
        <v>73043</v>
      </c>
      <c r="O206" s="9">
        <v>0</v>
      </c>
      <c r="P206" s="9">
        <v>0</v>
      </c>
      <c r="Q206" s="9">
        <v>1</v>
      </c>
      <c r="R206" s="9">
        <v>1</v>
      </c>
    </row>
    <row r="207" spans="1:18" x14ac:dyDescent="0.3">
      <c r="A207" s="9" t="s">
        <v>101</v>
      </c>
      <c r="B207" s="9" t="s">
        <v>44</v>
      </c>
      <c r="D207" s="10">
        <v>9.5736501681756856</v>
      </c>
      <c r="E207" s="10">
        <v>3.4308570157951692</v>
      </c>
      <c r="F207" s="9" t="s">
        <v>175</v>
      </c>
      <c r="G207" s="9" t="s">
        <v>64</v>
      </c>
      <c r="I207" s="9" t="s">
        <v>176</v>
      </c>
      <c r="J207" s="9" t="s">
        <v>63</v>
      </c>
      <c r="K207" s="12" t="s">
        <v>255</v>
      </c>
      <c r="L207" s="12" t="s">
        <v>306</v>
      </c>
      <c r="M207" s="9" t="s">
        <v>307</v>
      </c>
      <c r="N207" s="9">
        <v>26972</v>
      </c>
      <c r="O207" s="9">
        <v>0</v>
      </c>
      <c r="P207" s="9">
        <v>0</v>
      </c>
      <c r="Q207" s="9">
        <v>1</v>
      </c>
      <c r="R207" s="9">
        <v>1</v>
      </c>
    </row>
    <row r="208" spans="1:18" x14ac:dyDescent="0.3">
      <c r="A208" s="9" t="s">
        <v>107</v>
      </c>
      <c r="B208" s="9" t="s">
        <v>44</v>
      </c>
      <c r="C208" s="9" t="s">
        <v>120</v>
      </c>
      <c r="D208" s="10">
        <v>1.7</v>
      </c>
      <c r="E208" s="10">
        <v>0.1</v>
      </c>
      <c r="F208" s="9" t="s">
        <v>178</v>
      </c>
      <c r="G208" s="9" t="s">
        <v>64</v>
      </c>
      <c r="H208" s="9" t="s">
        <v>121</v>
      </c>
      <c r="I208" s="9" t="s">
        <v>207</v>
      </c>
      <c r="J208" s="9" t="s">
        <v>63</v>
      </c>
      <c r="K208" s="12" t="s">
        <v>255</v>
      </c>
      <c r="L208" s="12" t="s">
        <v>306</v>
      </c>
      <c r="M208" s="9" t="s">
        <v>307</v>
      </c>
      <c r="N208" s="9">
        <v>26972</v>
      </c>
      <c r="O208" s="9">
        <v>0</v>
      </c>
      <c r="P208" s="9">
        <v>0</v>
      </c>
      <c r="Q208" s="9">
        <v>1</v>
      </c>
      <c r="R208" s="9">
        <v>1</v>
      </c>
    </row>
    <row r="209" spans="1:18" x14ac:dyDescent="0.3">
      <c r="A209" s="9" t="s">
        <v>107</v>
      </c>
      <c r="B209" s="9" t="s">
        <v>44</v>
      </c>
      <c r="C209" s="9" t="s">
        <v>118</v>
      </c>
      <c r="D209" s="10">
        <v>1</v>
      </c>
      <c r="E209" s="10">
        <v>0.1</v>
      </c>
      <c r="F209" s="9" t="s">
        <v>178</v>
      </c>
      <c r="G209" s="9" t="s">
        <v>64</v>
      </c>
      <c r="H209" s="9" t="s">
        <v>119</v>
      </c>
      <c r="I209" s="9" t="s">
        <v>207</v>
      </c>
      <c r="J209" s="9" t="s">
        <v>63</v>
      </c>
      <c r="K209" s="12" t="s">
        <v>255</v>
      </c>
      <c r="L209" s="12" t="s">
        <v>306</v>
      </c>
      <c r="M209" s="9" t="s">
        <v>307</v>
      </c>
      <c r="N209" s="9">
        <v>26972</v>
      </c>
      <c r="O209" s="9">
        <v>0</v>
      </c>
      <c r="P209" s="9">
        <v>0</v>
      </c>
      <c r="Q209" s="9">
        <v>1</v>
      </c>
      <c r="R209" s="9">
        <v>1</v>
      </c>
    </row>
    <row r="210" spans="1:18" x14ac:dyDescent="0.3">
      <c r="A210" s="9" t="s">
        <v>171</v>
      </c>
      <c r="B210" s="9" t="s">
        <v>44</v>
      </c>
      <c r="D210" s="10">
        <v>8900</v>
      </c>
      <c r="E210" s="10">
        <v>700</v>
      </c>
      <c r="F210" s="9" t="s">
        <v>179</v>
      </c>
      <c r="G210" s="9" t="s">
        <v>64</v>
      </c>
      <c r="I210" s="9" t="s">
        <v>207</v>
      </c>
      <c r="J210" s="9" t="s">
        <v>63</v>
      </c>
      <c r="K210" s="12" t="s">
        <v>255</v>
      </c>
      <c r="L210" s="12" t="s">
        <v>306</v>
      </c>
      <c r="M210" s="9" t="s">
        <v>307</v>
      </c>
      <c r="N210" s="9">
        <v>26972</v>
      </c>
      <c r="O210" s="9">
        <v>0</v>
      </c>
      <c r="P210" s="9">
        <v>0</v>
      </c>
      <c r="Q210" s="9">
        <v>1</v>
      </c>
      <c r="R210" s="9">
        <v>1</v>
      </c>
    </row>
    <row r="211" spans="1:18" x14ac:dyDescent="0.3">
      <c r="A211" s="9" t="s">
        <v>172</v>
      </c>
      <c r="B211" s="9" t="s">
        <v>44</v>
      </c>
      <c r="D211" s="10">
        <v>860</v>
      </c>
      <c r="E211" s="10">
        <v>10</v>
      </c>
      <c r="F211" s="9" t="s">
        <v>179</v>
      </c>
      <c r="G211" s="9" t="s">
        <v>64</v>
      </c>
      <c r="I211" s="9" t="s">
        <v>207</v>
      </c>
      <c r="J211" s="9" t="s">
        <v>63</v>
      </c>
      <c r="K211" s="12" t="s">
        <v>255</v>
      </c>
      <c r="L211" s="12" t="s">
        <v>306</v>
      </c>
      <c r="M211" s="9" t="s">
        <v>307</v>
      </c>
      <c r="N211" s="9">
        <v>26972</v>
      </c>
      <c r="O211" s="9">
        <v>0</v>
      </c>
      <c r="P211" s="9">
        <v>0</v>
      </c>
      <c r="Q211" s="9">
        <v>1</v>
      </c>
      <c r="R211" s="9">
        <v>1</v>
      </c>
    </row>
  </sheetData>
  <autoFilter ref="A1:R211">
    <sortState ref="A2:R211">
      <sortCondition descending="1" ref="O1:O211"/>
    </sortState>
  </autoFilter>
  <sortState ref="A2:Q217">
    <sortCondition ref="B2:B217"/>
    <sortCondition ref="A2:A217"/>
    <sortCondition ref="F2:F217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3"/>
  <sheetViews>
    <sheetView tabSelected="1" workbookViewId="0">
      <selection activeCell="K15" sqref="K15"/>
    </sheetView>
  </sheetViews>
  <sheetFormatPr defaultRowHeight="14.4" x14ac:dyDescent="0.3"/>
  <cols>
    <col min="1" max="1" width="12.21875" style="3" bestFit="1" customWidth="1"/>
    <col min="2" max="2" width="9.5546875" style="3" bestFit="1" customWidth="1"/>
    <col min="3" max="3" width="7.77734375" style="3" bestFit="1" customWidth="1"/>
    <col min="4" max="4" width="7.21875" style="3" customWidth="1"/>
    <col min="5" max="5" width="8.5546875" style="3" bestFit="1" customWidth="1"/>
    <col min="6" max="6" width="5.21875" style="3" bestFit="1" customWidth="1"/>
    <col min="7" max="7" width="9.33203125" style="3" customWidth="1"/>
    <col min="8" max="8" width="11.6640625" style="3" customWidth="1"/>
    <col min="9" max="16384" width="8.88671875" style="3"/>
  </cols>
  <sheetData>
    <row r="1" spans="1:8" x14ac:dyDescent="0.3">
      <c r="A1" s="18" t="s">
        <v>332</v>
      </c>
      <c r="B1" s="18" t="s">
        <v>322</v>
      </c>
      <c r="C1" s="18" t="s">
        <v>323</v>
      </c>
      <c r="D1" s="18" t="s">
        <v>324</v>
      </c>
      <c r="E1" s="18" t="s">
        <v>325</v>
      </c>
      <c r="F1" s="18" t="s">
        <v>326</v>
      </c>
      <c r="G1" s="18" t="s">
        <v>327</v>
      </c>
      <c r="H1" s="18" t="s">
        <v>328</v>
      </c>
    </row>
    <row r="2" spans="1:8" x14ac:dyDescent="0.3">
      <c r="A2" s="3" t="s">
        <v>208</v>
      </c>
      <c r="B2" s="3" t="s">
        <v>0</v>
      </c>
      <c r="C2" s="3" t="s">
        <v>24</v>
      </c>
      <c r="E2" s="6">
        <v>3366.7127999999998</v>
      </c>
      <c r="G2" s="6">
        <v>3366.7127999999998</v>
      </c>
      <c r="H2" s="6">
        <v>1.6029</v>
      </c>
    </row>
    <row r="3" spans="1:8" x14ac:dyDescent="0.3">
      <c r="A3" s="3" t="s">
        <v>208</v>
      </c>
      <c r="B3" s="3" t="s">
        <v>0</v>
      </c>
      <c r="C3" s="3" t="s">
        <v>18</v>
      </c>
      <c r="E3" s="6">
        <v>0.31280000000000002</v>
      </c>
      <c r="G3" s="6">
        <v>0.31280000000000002</v>
      </c>
      <c r="H3" s="6">
        <v>1.5245</v>
      </c>
    </row>
    <row r="4" spans="1:8" x14ac:dyDescent="0.3">
      <c r="A4" s="3" t="s">
        <v>208</v>
      </c>
      <c r="B4" s="3" t="s">
        <v>0</v>
      </c>
      <c r="C4" s="3" t="s">
        <v>16</v>
      </c>
      <c r="E4" s="6">
        <v>1190.2360000000001</v>
      </c>
      <c r="G4" s="6">
        <v>1190.2360000000001</v>
      </c>
      <c r="H4" s="6">
        <v>1.6028</v>
      </c>
    </row>
    <row r="5" spans="1:8" x14ac:dyDescent="0.3">
      <c r="A5" s="3" t="s">
        <v>208</v>
      </c>
      <c r="B5" s="3" t="s">
        <v>0</v>
      </c>
      <c r="C5" s="3" t="s">
        <v>14</v>
      </c>
      <c r="E5" s="6">
        <v>1E-4</v>
      </c>
      <c r="G5" s="6">
        <v>1E-4</v>
      </c>
      <c r="H5" s="6">
        <v>1.6029</v>
      </c>
    </row>
    <row r="6" spans="1:8" x14ac:dyDescent="0.3">
      <c r="A6" s="3" t="s">
        <v>208</v>
      </c>
      <c r="B6" s="3" t="s">
        <v>0</v>
      </c>
      <c r="C6" s="3" t="s">
        <v>23</v>
      </c>
      <c r="E6" s="6">
        <v>0.22020000000000001</v>
      </c>
      <c r="G6" s="6">
        <v>0.22020000000000001</v>
      </c>
      <c r="H6" s="6">
        <v>1.5245</v>
      </c>
    </row>
    <row r="7" spans="1:8" x14ac:dyDescent="0.3">
      <c r="A7" s="3" t="s">
        <v>208</v>
      </c>
      <c r="B7" s="3" t="s">
        <v>0</v>
      </c>
      <c r="C7" s="3" t="s">
        <v>15</v>
      </c>
      <c r="E7" s="6">
        <v>0.55940000000000001</v>
      </c>
      <c r="G7" s="6">
        <v>0.55940000000000001</v>
      </c>
      <c r="H7" s="6">
        <v>1.6029</v>
      </c>
    </row>
    <row r="8" spans="1:8" x14ac:dyDescent="0.3">
      <c r="A8" s="3" t="s">
        <v>208</v>
      </c>
      <c r="B8" s="3" t="s">
        <v>0</v>
      </c>
      <c r="C8" s="3" t="s">
        <v>19</v>
      </c>
      <c r="E8" s="6">
        <v>1846.9381000000001</v>
      </c>
      <c r="G8" s="6">
        <v>1846.9381000000001</v>
      </c>
      <c r="H8" s="6">
        <v>1.5471999999999999</v>
      </c>
    </row>
    <row r="9" spans="1:8" x14ac:dyDescent="0.3">
      <c r="A9" s="3" t="s">
        <v>208</v>
      </c>
      <c r="B9" s="3" t="s">
        <v>0</v>
      </c>
      <c r="C9" s="3" t="s">
        <v>20</v>
      </c>
      <c r="E9" s="6">
        <v>0.14799999999999999</v>
      </c>
      <c r="G9" s="6">
        <v>0.14799999999999999</v>
      </c>
      <c r="H9" s="6">
        <v>1.6029</v>
      </c>
    </row>
    <row r="10" spans="1:8" x14ac:dyDescent="0.3">
      <c r="A10" s="3" t="s">
        <v>208</v>
      </c>
      <c r="B10" s="3" t="s">
        <v>0</v>
      </c>
      <c r="C10" s="3" t="s">
        <v>17</v>
      </c>
      <c r="E10" s="6">
        <v>4.1615000000000002</v>
      </c>
      <c r="G10" s="6">
        <v>4.1615000000000002</v>
      </c>
      <c r="H10" s="6">
        <v>1.6029</v>
      </c>
    </row>
    <row r="11" spans="1:8" x14ac:dyDescent="0.3">
      <c r="A11" s="3" t="s">
        <v>208</v>
      </c>
      <c r="B11" s="3" t="s">
        <v>0</v>
      </c>
      <c r="C11" s="3" t="s">
        <v>21</v>
      </c>
      <c r="E11" s="6">
        <v>21205.679899999999</v>
      </c>
      <c r="G11" s="6">
        <v>21205.679899999999</v>
      </c>
      <c r="H11" s="6">
        <v>1.6029</v>
      </c>
    </row>
    <row r="12" spans="1:8" x14ac:dyDescent="0.3">
      <c r="A12" s="3" t="s">
        <v>208</v>
      </c>
      <c r="B12" s="3" t="s">
        <v>0</v>
      </c>
      <c r="C12" s="3" t="s">
        <v>235</v>
      </c>
      <c r="E12" s="6">
        <v>2.0000000000000001E-4</v>
      </c>
      <c r="G12" s="6">
        <v>2.0000000000000001E-4</v>
      </c>
      <c r="H12" s="6">
        <v>1.6028</v>
      </c>
    </row>
    <row r="13" spans="1:8" x14ac:dyDescent="0.3">
      <c r="A13" s="3" t="s">
        <v>208</v>
      </c>
      <c r="B13" s="3" t="s">
        <v>0</v>
      </c>
      <c r="C13" s="3" t="s">
        <v>26</v>
      </c>
      <c r="E13" s="6">
        <v>1826.0676000000001</v>
      </c>
      <c r="G13" s="6">
        <v>1826.0676000000001</v>
      </c>
      <c r="H13" s="6">
        <v>1.5471999999999999</v>
      </c>
    </row>
    <row r="14" spans="1:8" x14ac:dyDescent="0.3">
      <c r="A14" s="3" t="s">
        <v>208</v>
      </c>
      <c r="B14" s="3" t="s">
        <v>0</v>
      </c>
      <c r="C14" s="3" t="s">
        <v>22</v>
      </c>
      <c r="E14" s="6">
        <v>0</v>
      </c>
      <c r="G14" s="6">
        <v>0</v>
      </c>
      <c r="H14" s="6">
        <v>1.5599000000000001</v>
      </c>
    </row>
    <row r="15" spans="1:8" x14ac:dyDescent="0.3">
      <c r="A15" s="3" t="s">
        <v>208</v>
      </c>
      <c r="B15" s="3" t="s">
        <v>0</v>
      </c>
      <c r="C15" s="3" t="s">
        <v>13</v>
      </c>
      <c r="E15" s="6">
        <v>286.99340000000001</v>
      </c>
      <c r="G15" s="6">
        <v>286.99340000000001</v>
      </c>
      <c r="H15" s="6">
        <v>1.6029</v>
      </c>
    </row>
    <row r="16" spans="1:8" x14ac:dyDescent="0.3">
      <c r="A16" s="3" t="s">
        <v>208</v>
      </c>
      <c r="B16" s="3" t="s">
        <v>0</v>
      </c>
      <c r="C16" s="3" t="s">
        <v>25</v>
      </c>
      <c r="E16" s="6">
        <v>1317.3811000000001</v>
      </c>
      <c r="G16" s="6">
        <v>1317.3811000000001</v>
      </c>
      <c r="H16" s="6">
        <v>1.603</v>
      </c>
    </row>
    <row r="17" spans="1:8" x14ac:dyDescent="0.3">
      <c r="A17" s="3" t="s">
        <v>208</v>
      </c>
      <c r="B17" s="3" t="s">
        <v>329</v>
      </c>
      <c r="C17" s="3" t="s">
        <v>24</v>
      </c>
      <c r="D17" s="3" t="s">
        <v>132</v>
      </c>
      <c r="E17" s="6">
        <v>6.93E-2</v>
      </c>
      <c r="F17" s="3" t="s">
        <v>178</v>
      </c>
      <c r="G17" s="6">
        <v>6.93E-2</v>
      </c>
      <c r="H17" s="6">
        <v>1.5875999999999999</v>
      </c>
    </row>
    <row r="18" spans="1:8" x14ac:dyDescent="0.3">
      <c r="A18" s="3" t="s">
        <v>208</v>
      </c>
      <c r="B18" s="3" t="s">
        <v>329</v>
      </c>
      <c r="C18" s="3" t="s">
        <v>24</v>
      </c>
      <c r="D18" s="3" t="s">
        <v>134</v>
      </c>
      <c r="E18" s="6">
        <v>0.22559999999999999</v>
      </c>
      <c r="F18" s="3" t="s">
        <v>178</v>
      </c>
      <c r="G18" s="6">
        <v>0.22559999999999999</v>
      </c>
      <c r="H18" s="6">
        <v>1.5875999999999999</v>
      </c>
    </row>
    <row r="19" spans="1:8" x14ac:dyDescent="0.3">
      <c r="A19" s="3" t="s">
        <v>208</v>
      </c>
      <c r="B19" s="3" t="s">
        <v>329</v>
      </c>
      <c r="C19" s="3" t="s">
        <v>24</v>
      </c>
      <c r="D19" s="3" t="s">
        <v>136</v>
      </c>
      <c r="E19" s="6">
        <v>9.1399999999999995E-2</v>
      </c>
      <c r="F19" s="3" t="s">
        <v>178</v>
      </c>
      <c r="G19" s="6">
        <v>9.1399999999999995E-2</v>
      </c>
      <c r="H19" s="6">
        <v>9.3481000000000005</v>
      </c>
    </row>
    <row r="20" spans="1:8" x14ac:dyDescent="0.3">
      <c r="A20" s="3" t="s">
        <v>208</v>
      </c>
      <c r="B20" s="3" t="s">
        <v>329</v>
      </c>
      <c r="C20" s="3" t="s">
        <v>24</v>
      </c>
      <c r="D20" s="3" t="s">
        <v>138</v>
      </c>
      <c r="E20" s="6">
        <v>1.8443000000000001</v>
      </c>
      <c r="F20" s="3" t="s">
        <v>178</v>
      </c>
      <c r="G20" s="6">
        <v>1.8443000000000001</v>
      </c>
      <c r="H20" s="6">
        <v>1.5875999999999999</v>
      </c>
    </row>
    <row r="21" spans="1:8" x14ac:dyDescent="0.3">
      <c r="A21" s="3" t="s">
        <v>208</v>
      </c>
      <c r="B21" s="3" t="s">
        <v>329</v>
      </c>
      <c r="C21" s="3" t="s">
        <v>18</v>
      </c>
      <c r="D21" s="3" t="s">
        <v>136</v>
      </c>
      <c r="E21" s="6">
        <v>0.2412</v>
      </c>
      <c r="F21" s="3" t="s">
        <v>178</v>
      </c>
      <c r="G21" s="6">
        <v>0.2412</v>
      </c>
      <c r="H21" s="6">
        <v>1.5145999999999999</v>
      </c>
    </row>
    <row r="22" spans="1:8" x14ac:dyDescent="0.3">
      <c r="A22" s="3" t="s">
        <v>208</v>
      </c>
      <c r="B22" s="3" t="s">
        <v>329</v>
      </c>
      <c r="C22" s="3" t="s">
        <v>18</v>
      </c>
      <c r="D22" s="3" t="s">
        <v>126</v>
      </c>
      <c r="E22" s="6">
        <v>0.13009999999999999</v>
      </c>
      <c r="F22" s="3" t="s">
        <v>178</v>
      </c>
      <c r="G22" s="6">
        <v>0.13009999999999999</v>
      </c>
      <c r="H22" s="6">
        <v>1.5145999999999999</v>
      </c>
    </row>
    <row r="23" spans="1:8" x14ac:dyDescent="0.3">
      <c r="A23" s="3" t="s">
        <v>208</v>
      </c>
      <c r="B23" s="3" t="s">
        <v>329</v>
      </c>
      <c r="C23" s="3" t="s">
        <v>16</v>
      </c>
      <c r="D23" s="3" t="s">
        <v>134</v>
      </c>
      <c r="E23" s="6">
        <v>8.0999999999999996E-3</v>
      </c>
      <c r="F23" s="3" t="s">
        <v>178</v>
      </c>
      <c r="G23" s="6">
        <v>8.0999999999999996E-3</v>
      </c>
      <c r="H23" s="6">
        <v>1.5874999999999999</v>
      </c>
    </row>
    <row r="24" spans="1:8" x14ac:dyDescent="0.3">
      <c r="A24" s="3" t="s">
        <v>208</v>
      </c>
      <c r="B24" s="3" t="s">
        <v>329</v>
      </c>
      <c r="C24" s="3" t="s">
        <v>16</v>
      </c>
      <c r="D24" s="3" t="s">
        <v>126</v>
      </c>
      <c r="E24" s="6">
        <v>7.1000000000000004E-3</v>
      </c>
      <c r="F24" s="3" t="s">
        <v>178</v>
      </c>
      <c r="G24" s="6">
        <v>7.1000000000000004E-3</v>
      </c>
      <c r="H24" s="6">
        <v>1.5874999999999999</v>
      </c>
    </row>
    <row r="25" spans="1:8" x14ac:dyDescent="0.3">
      <c r="A25" s="3" t="s">
        <v>208</v>
      </c>
      <c r="B25" s="3" t="s">
        <v>329</v>
      </c>
      <c r="C25" s="3" t="s">
        <v>16</v>
      </c>
      <c r="D25" s="3" t="s">
        <v>138</v>
      </c>
      <c r="E25" s="6">
        <v>1.6435</v>
      </c>
      <c r="F25" s="3" t="s">
        <v>178</v>
      </c>
      <c r="G25" s="6">
        <v>1.6435</v>
      </c>
      <c r="H25" s="6">
        <v>1.5874999999999999</v>
      </c>
    </row>
    <row r="26" spans="1:8" x14ac:dyDescent="0.3">
      <c r="A26" s="3" t="s">
        <v>208</v>
      </c>
      <c r="B26" s="3" t="s">
        <v>329</v>
      </c>
      <c r="C26" s="3" t="s">
        <v>16</v>
      </c>
      <c r="D26" s="3" t="s">
        <v>116</v>
      </c>
      <c r="E26" s="6">
        <v>0.57269999999999999</v>
      </c>
      <c r="F26" s="3" t="s">
        <v>178</v>
      </c>
      <c r="G26" s="6">
        <v>0.57269999999999999</v>
      </c>
      <c r="H26" s="6">
        <v>1.5874999999999999</v>
      </c>
    </row>
    <row r="27" spans="1:8" x14ac:dyDescent="0.3">
      <c r="A27" s="3" t="s">
        <v>208</v>
      </c>
      <c r="B27" s="3" t="s">
        <v>329</v>
      </c>
      <c r="C27" s="3" t="s">
        <v>14</v>
      </c>
      <c r="D27" s="3" t="s">
        <v>116</v>
      </c>
      <c r="E27" s="6">
        <v>0.16880000000000001</v>
      </c>
      <c r="F27" s="3" t="s">
        <v>178</v>
      </c>
      <c r="G27" s="6">
        <v>0.16880000000000001</v>
      </c>
      <c r="H27" s="6">
        <v>1.5875999999999999</v>
      </c>
    </row>
    <row r="28" spans="1:8" x14ac:dyDescent="0.3">
      <c r="A28" s="3" t="s">
        <v>208</v>
      </c>
      <c r="B28" s="3" t="s">
        <v>329</v>
      </c>
      <c r="C28" s="3" t="s">
        <v>14</v>
      </c>
      <c r="D28" s="3" t="s">
        <v>120</v>
      </c>
      <c r="E28" s="6">
        <v>0.1139</v>
      </c>
      <c r="F28" s="3" t="s">
        <v>178</v>
      </c>
      <c r="G28" s="6">
        <v>0.1139</v>
      </c>
      <c r="H28" s="6">
        <v>1.5875999999999999</v>
      </c>
    </row>
    <row r="29" spans="1:8" x14ac:dyDescent="0.3">
      <c r="A29" s="3" t="s">
        <v>208</v>
      </c>
      <c r="B29" s="3" t="s">
        <v>329</v>
      </c>
      <c r="C29" s="3" t="s">
        <v>14</v>
      </c>
      <c r="D29" s="3" t="s">
        <v>118</v>
      </c>
      <c r="E29" s="6">
        <v>6.9900000000000004E-2</v>
      </c>
      <c r="F29" s="3" t="s">
        <v>178</v>
      </c>
      <c r="G29" s="6">
        <v>6.9900000000000004E-2</v>
      </c>
      <c r="H29" s="6">
        <v>9.3466000000000005</v>
      </c>
    </row>
    <row r="30" spans="1:8" x14ac:dyDescent="0.3">
      <c r="A30" s="3" t="s">
        <v>208</v>
      </c>
      <c r="B30" s="3" t="s">
        <v>329</v>
      </c>
      <c r="C30" s="3" t="s">
        <v>23</v>
      </c>
      <c r="D30" s="3" t="s">
        <v>120</v>
      </c>
      <c r="E30" s="6">
        <v>3.0867</v>
      </c>
      <c r="F30" s="3" t="s">
        <v>178</v>
      </c>
      <c r="G30" s="6">
        <v>3.0867</v>
      </c>
      <c r="H30" s="6">
        <v>1.5145999999999999</v>
      </c>
    </row>
    <row r="31" spans="1:8" x14ac:dyDescent="0.3">
      <c r="A31" s="3" t="s">
        <v>208</v>
      </c>
      <c r="B31" s="3" t="s">
        <v>329</v>
      </c>
      <c r="C31" s="3" t="s">
        <v>23</v>
      </c>
      <c r="D31" s="3" t="s">
        <v>118</v>
      </c>
      <c r="E31" s="6">
        <v>0.36130000000000001</v>
      </c>
      <c r="F31" s="3" t="s">
        <v>178</v>
      </c>
      <c r="G31" s="6">
        <v>0.36130000000000001</v>
      </c>
      <c r="H31" s="6">
        <v>1.5145999999999999</v>
      </c>
    </row>
    <row r="32" spans="1:8" x14ac:dyDescent="0.3">
      <c r="A32" s="3" t="s">
        <v>208</v>
      </c>
      <c r="B32" s="3" t="s">
        <v>329</v>
      </c>
      <c r="C32" s="3" t="s">
        <v>15</v>
      </c>
      <c r="D32" s="3" t="s">
        <v>128</v>
      </c>
      <c r="E32" s="6">
        <v>0.45169999999999999</v>
      </c>
      <c r="F32" s="3" t="s">
        <v>178</v>
      </c>
      <c r="G32" s="6">
        <v>0.45169999999999999</v>
      </c>
      <c r="H32" s="6">
        <v>1.5875999999999999</v>
      </c>
    </row>
    <row r="33" spans="1:8" x14ac:dyDescent="0.3">
      <c r="A33" s="3" t="s">
        <v>208</v>
      </c>
      <c r="B33" s="3" t="s">
        <v>329</v>
      </c>
      <c r="C33" s="3" t="s">
        <v>15</v>
      </c>
      <c r="D33" s="3" t="s">
        <v>118</v>
      </c>
      <c r="E33" s="6">
        <v>0.7429</v>
      </c>
      <c r="F33" s="3" t="s">
        <v>178</v>
      </c>
      <c r="G33" s="6">
        <v>0.7429</v>
      </c>
      <c r="H33" s="6">
        <v>1.5875999999999999</v>
      </c>
    </row>
    <row r="34" spans="1:8" x14ac:dyDescent="0.3">
      <c r="A34" s="3" t="s">
        <v>208</v>
      </c>
      <c r="B34" s="3" t="s">
        <v>329</v>
      </c>
      <c r="C34" s="3" t="s">
        <v>15</v>
      </c>
      <c r="D34" s="3" t="s">
        <v>114</v>
      </c>
      <c r="E34" s="6">
        <v>4.24E-2</v>
      </c>
      <c r="F34" s="3" t="s">
        <v>178</v>
      </c>
      <c r="G34" s="6">
        <v>4.24E-2</v>
      </c>
      <c r="H34" s="6">
        <v>1.5875999999999999</v>
      </c>
    </row>
    <row r="35" spans="1:8" x14ac:dyDescent="0.3">
      <c r="A35" s="3" t="s">
        <v>208</v>
      </c>
      <c r="B35" s="3" t="s">
        <v>329</v>
      </c>
      <c r="C35" s="3" t="s">
        <v>15</v>
      </c>
      <c r="D35" s="3" t="s">
        <v>130</v>
      </c>
      <c r="E35" s="6">
        <v>6.9599999999999995E-2</v>
      </c>
      <c r="F35" s="3" t="s">
        <v>178</v>
      </c>
      <c r="G35" s="6">
        <v>6.9599999999999995E-2</v>
      </c>
      <c r="H35" s="6">
        <v>9.3829999999999991</v>
      </c>
    </row>
    <row r="36" spans="1:8" x14ac:dyDescent="0.3">
      <c r="A36" s="3" t="s">
        <v>208</v>
      </c>
      <c r="B36" s="3" t="s">
        <v>329</v>
      </c>
      <c r="C36" s="3" t="s">
        <v>15</v>
      </c>
      <c r="D36" s="3" t="s">
        <v>112</v>
      </c>
      <c r="E36" s="6">
        <v>6.9599999999999995E-2</v>
      </c>
      <c r="F36" s="3" t="s">
        <v>178</v>
      </c>
      <c r="G36" s="6">
        <v>6.9599999999999995E-2</v>
      </c>
      <c r="H36" s="6">
        <v>9.3829999999999991</v>
      </c>
    </row>
    <row r="37" spans="1:8" x14ac:dyDescent="0.3">
      <c r="A37" s="3" t="s">
        <v>208</v>
      </c>
      <c r="B37" s="3" t="s">
        <v>329</v>
      </c>
      <c r="C37" s="3" t="s">
        <v>19</v>
      </c>
      <c r="D37" s="3" t="s">
        <v>138</v>
      </c>
      <c r="E37" s="6">
        <v>0.18609999999999999</v>
      </c>
      <c r="F37" s="3" t="s">
        <v>178</v>
      </c>
      <c r="G37" s="6">
        <v>0.18609999999999999</v>
      </c>
      <c r="H37" s="6">
        <v>1.5358000000000001</v>
      </c>
    </row>
    <row r="38" spans="1:8" x14ac:dyDescent="0.3">
      <c r="A38" s="3" t="s">
        <v>208</v>
      </c>
      <c r="B38" s="3" t="s">
        <v>329</v>
      </c>
      <c r="C38" s="3" t="s">
        <v>19</v>
      </c>
      <c r="D38" s="3" t="s">
        <v>130</v>
      </c>
      <c r="E38" s="6">
        <v>3.5999999999999999E-3</v>
      </c>
      <c r="F38" s="3" t="s">
        <v>178</v>
      </c>
      <c r="G38" s="6">
        <v>3.5999999999999999E-3</v>
      </c>
      <c r="H38" s="6">
        <v>1.5358000000000001</v>
      </c>
    </row>
    <row r="39" spans="1:8" x14ac:dyDescent="0.3">
      <c r="A39" s="3" t="s">
        <v>208</v>
      </c>
      <c r="B39" s="3" t="s">
        <v>329</v>
      </c>
      <c r="C39" s="3" t="s">
        <v>19</v>
      </c>
      <c r="D39" s="3" t="s">
        <v>134</v>
      </c>
      <c r="E39" s="6">
        <v>0.79759999999999998</v>
      </c>
      <c r="F39" s="3" t="s">
        <v>178</v>
      </c>
      <c r="G39" s="6">
        <v>0.79759999999999998</v>
      </c>
      <c r="H39" s="6">
        <v>1.5358000000000001</v>
      </c>
    </row>
    <row r="40" spans="1:8" x14ac:dyDescent="0.3">
      <c r="A40" s="3" t="s">
        <v>208</v>
      </c>
      <c r="B40" s="3" t="s">
        <v>329</v>
      </c>
      <c r="C40" s="3" t="s">
        <v>19</v>
      </c>
      <c r="D40" s="3" t="s">
        <v>148</v>
      </c>
      <c r="E40" s="6">
        <v>0.35370000000000001</v>
      </c>
      <c r="F40" s="3" t="s">
        <v>178</v>
      </c>
      <c r="G40" s="6">
        <v>0.35370000000000001</v>
      </c>
      <c r="H40" s="6">
        <v>1.5358000000000001</v>
      </c>
    </row>
    <row r="41" spans="1:8" x14ac:dyDescent="0.3">
      <c r="A41" s="3" t="s">
        <v>208</v>
      </c>
      <c r="B41" s="3" t="s">
        <v>329</v>
      </c>
      <c r="C41" s="3" t="s">
        <v>20</v>
      </c>
      <c r="D41" s="3" t="s">
        <v>148</v>
      </c>
      <c r="E41" s="6">
        <v>0.14369999999999999</v>
      </c>
      <c r="F41" s="3" t="s">
        <v>178</v>
      </c>
      <c r="G41" s="6">
        <v>0.14369999999999999</v>
      </c>
      <c r="H41" s="6">
        <v>9.3789999999999996</v>
      </c>
    </row>
    <row r="42" spans="1:8" x14ac:dyDescent="0.3">
      <c r="A42" s="3" t="s">
        <v>208</v>
      </c>
      <c r="B42" s="3" t="s">
        <v>329</v>
      </c>
      <c r="C42" s="3" t="s">
        <v>20</v>
      </c>
      <c r="D42" s="3" t="s">
        <v>122</v>
      </c>
      <c r="E42" s="6">
        <v>6.9599999999999995E-2</v>
      </c>
      <c r="F42" s="3" t="s">
        <v>178</v>
      </c>
      <c r="G42" s="6">
        <v>6.9599999999999995E-2</v>
      </c>
      <c r="H42" s="6">
        <v>9.3789999999999996</v>
      </c>
    </row>
    <row r="43" spans="1:8" x14ac:dyDescent="0.3">
      <c r="A43" s="3" t="s">
        <v>208</v>
      </c>
      <c r="B43" s="3" t="s">
        <v>329</v>
      </c>
      <c r="C43" s="3" t="s">
        <v>17</v>
      </c>
      <c r="D43" s="3" t="s">
        <v>122</v>
      </c>
      <c r="E43" s="6">
        <v>0.2591</v>
      </c>
      <c r="F43" s="3" t="s">
        <v>178</v>
      </c>
      <c r="G43" s="6">
        <v>0.2591</v>
      </c>
      <c r="H43" s="6">
        <v>1.5875999999999999</v>
      </c>
    </row>
    <row r="44" spans="1:8" x14ac:dyDescent="0.3">
      <c r="A44" s="3" t="s">
        <v>208</v>
      </c>
      <c r="B44" s="3" t="s">
        <v>329</v>
      </c>
      <c r="C44" s="3" t="s">
        <v>17</v>
      </c>
      <c r="D44" s="3" t="s">
        <v>124</v>
      </c>
      <c r="E44" s="6">
        <v>0.25659999999999999</v>
      </c>
      <c r="F44" s="3" t="s">
        <v>178</v>
      </c>
      <c r="G44" s="6">
        <v>0.25659999999999999</v>
      </c>
      <c r="H44" s="6">
        <v>1.5875999999999999</v>
      </c>
    </row>
    <row r="45" spans="1:8" x14ac:dyDescent="0.3">
      <c r="A45" s="3" t="s">
        <v>208</v>
      </c>
      <c r="B45" s="3" t="s">
        <v>329</v>
      </c>
      <c r="C45" s="3" t="s">
        <v>17</v>
      </c>
      <c r="D45" s="3" t="s">
        <v>321</v>
      </c>
      <c r="E45" s="6">
        <v>8.8999999999999996E-2</v>
      </c>
      <c r="F45" s="3" t="s">
        <v>178</v>
      </c>
      <c r="G45" s="6">
        <v>8.8999999999999996E-2</v>
      </c>
      <c r="H45" s="6">
        <v>9.3466000000000005</v>
      </c>
    </row>
    <row r="46" spans="1:8" x14ac:dyDescent="0.3">
      <c r="A46" s="3" t="s">
        <v>208</v>
      </c>
      <c r="B46" s="3" t="s">
        <v>329</v>
      </c>
      <c r="C46" s="3" t="s">
        <v>21</v>
      </c>
      <c r="D46" s="3" t="s">
        <v>124</v>
      </c>
      <c r="E46" s="6">
        <v>0.26300000000000001</v>
      </c>
      <c r="F46" s="3" t="s">
        <v>178</v>
      </c>
      <c r="G46" s="6">
        <v>0.26300000000000001</v>
      </c>
      <c r="H46" s="6">
        <v>1.5875999999999999</v>
      </c>
    </row>
    <row r="47" spans="1:8" x14ac:dyDescent="0.3">
      <c r="A47" s="3" t="s">
        <v>208</v>
      </c>
      <c r="B47" s="3" t="s">
        <v>329</v>
      </c>
      <c r="C47" s="3" t="s">
        <v>21</v>
      </c>
      <c r="D47" s="3" t="s">
        <v>138</v>
      </c>
      <c r="E47" s="6">
        <v>0.1394</v>
      </c>
      <c r="F47" s="3" t="s">
        <v>178</v>
      </c>
      <c r="G47" s="6">
        <v>0.1394</v>
      </c>
      <c r="H47" s="6">
        <v>1.5875999999999999</v>
      </c>
    </row>
    <row r="48" spans="1:8" x14ac:dyDescent="0.3">
      <c r="A48" s="3" t="s">
        <v>208</v>
      </c>
      <c r="B48" s="3" t="s">
        <v>329</v>
      </c>
      <c r="C48" s="3" t="s">
        <v>21</v>
      </c>
      <c r="D48" s="3" t="s">
        <v>140</v>
      </c>
      <c r="E48" s="6">
        <v>0.13350000000000001</v>
      </c>
      <c r="F48" s="3" t="s">
        <v>178</v>
      </c>
      <c r="G48" s="6">
        <v>0.13350000000000001</v>
      </c>
      <c r="H48" s="6">
        <v>9.3817000000000004</v>
      </c>
    </row>
    <row r="49" spans="1:8" x14ac:dyDescent="0.3">
      <c r="A49" s="3" t="s">
        <v>208</v>
      </c>
      <c r="B49" s="3" t="s">
        <v>329</v>
      </c>
      <c r="C49" s="3" t="s">
        <v>21</v>
      </c>
      <c r="D49" s="3" t="s">
        <v>134</v>
      </c>
      <c r="E49" s="6">
        <v>0.13350000000000001</v>
      </c>
      <c r="F49" s="3" t="s">
        <v>178</v>
      </c>
      <c r="G49" s="6">
        <v>0.13350000000000001</v>
      </c>
      <c r="H49" s="6">
        <v>9.3817000000000004</v>
      </c>
    </row>
    <row r="50" spans="1:8" x14ac:dyDescent="0.3">
      <c r="A50" s="3" t="s">
        <v>208</v>
      </c>
      <c r="B50" s="3" t="s">
        <v>329</v>
      </c>
      <c r="C50" s="3" t="s">
        <v>235</v>
      </c>
      <c r="D50" s="3" t="s">
        <v>112</v>
      </c>
      <c r="E50" s="6">
        <v>2.4500000000000001E-2</v>
      </c>
      <c r="F50" s="3" t="s">
        <v>178</v>
      </c>
      <c r="G50" s="6">
        <v>2.4500000000000001E-2</v>
      </c>
      <c r="H50" s="6">
        <v>1.5874999999999999</v>
      </c>
    </row>
    <row r="51" spans="1:8" x14ac:dyDescent="0.3">
      <c r="A51" s="3" t="s">
        <v>208</v>
      </c>
      <c r="B51" s="3" t="s">
        <v>329</v>
      </c>
      <c r="C51" s="3" t="s">
        <v>235</v>
      </c>
      <c r="D51" s="3" t="s">
        <v>144</v>
      </c>
      <c r="E51" s="6">
        <v>7.1999999999999998E-3</v>
      </c>
      <c r="F51" s="3" t="s">
        <v>178</v>
      </c>
      <c r="G51" s="6">
        <v>7.1999999999999998E-3</v>
      </c>
      <c r="H51" s="6">
        <v>1.5874999999999999</v>
      </c>
    </row>
    <row r="52" spans="1:8" x14ac:dyDescent="0.3">
      <c r="A52" s="3" t="s">
        <v>208</v>
      </c>
      <c r="B52" s="3" t="s">
        <v>329</v>
      </c>
      <c r="C52" s="3" t="s">
        <v>235</v>
      </c>
      <c r="D52" s="3" t="s">
        <v>114</v>
      </c>
      <c r="E52" s="6">
        <v>7.0199999999999999E-2</v>
      </c>
      <c r="F52" s="3" t="s">
        <v>178</v>
      </c>
      <c r="G52" s="6">
        <v>7.0199999999999999E-2</v>
      </c>
      <c r="H52" s="6">
        <v>1.5874999999999999</v>
      </c>
    </row>
    <row r="53" spans="1:8" x14ac:dyDescent="0.3">
      <c r="A53" s="3" t="s">
        <v>208</v>
      </c>
      <c r="B53" s="3" t="s">
        <v>329</v>
      </c>
      <c r="C53" s="3" t="s">
        <v>235</v>
      </c>
      <c r="D53" s="3" t="s">
        <v>240</v>
      </c>
      <c r="E53" s="6">
        <v>7.2229999999999999</v>
      </c>
      <c r="F53" s="3" t="s">
        <v>178</v>
      </c>
      <c r="G53" s="6">
        <v>7.2229999999999999</v>
      </c>
      <c r="H53" s="6">
        <v>1.5874999999999999</v>
      </c>
    </row>
    <row r="54" spans="1:8" x14ac:dyDescent="0.3">
      <c r="A54" s="3" t="s">
        <v>208</v>
      </c>
      <c r="B54" s="3" t="s">
        <v>329</v>
      </c>
      <c r="C54" s="3" t="s">
        <v>235</v>
      </c>
      <c r="D54" s="3" t="s">
        <v>142</v>
      </c>
      <c r="E54" s="6">
        <v>7.7000000000000002E-3</v>
      </c>
      <c r="F54" s="3" t="s">
        <v>178</v>
      </c>
      <c r="G54" s="6">
        <v>7.7000000000000002E-3</v>
      </c>
      <c r="H54" s="6">
        <v>1.5874999999999999</v>
      </c>
    </row>
    <row r="55" spans="1:8" x14ac:dyDescent="0.3">
      <c r="A55" s="3" t="s">
        <v>208</v>
      </c>
      <c r="B55" s="3" t="s">
        <v>329</v>
      </c>
      <c r="C55" s="3" t="s">
        <v>26</v>
      </c>
      <c r="D55" s="3" t="s">
        <v>140</v>
      </c>
      <c r="E55" s="6">
        <v>1.1221000000000001</v>
      </c>
      <c r="F55" s="3" t="s">
        <v>178</v>
      </c>
      <c r="G55" s="6">
        <v>1.1221000000000001</v>
      </c>
      <c r="H55" s="6">
        <v>1.5358000000000001</v>
      </c>
    </row>
    <row r="56" spans="1:8" x14ac:dyDescent="0.3">
      <c r="A56" s="3" t="s">
        <v>208</v>
      </c>
      <c r="B56" s="3" t="s">
        <v>329</v>
      </c>
      <c r="C56" s="3" t="s">
        <v>26</v>
      </c>
      <c r="D56" s="3" t="s">
        <v>142</v>
      </c>
      <c r="E56" s="6">
        <v>4.7999999999999996E-3</v>
      </c>
      <c r="F56" s="3" t="s">
        <v>178</v>
      </c>
      <c r="G56" s="6">
        <v>4.7999999999999996E-3</v>
      </c>
      <c r="H56" s="6">
        <v>1.5358000000000001</v>
      </c>
    </row>
    <row r="57" spans="1:8" x14ac:dyDescent="0.3">
      <c r="A57" s="3" t="s">
        <v>208</v>
      </c>
      <c r="B57" s="3" t="s">
        <v>329</v>
      </c>
      <c r="C57" s="3" t="s">
        <v>26</v>
      </c>
      <c r="D57" s="3" t="s">
        <v>144</v>
      </c>
      <c r="E57" s="6">
        <v>6.6799999999999998E-2</v>
      </c>
      <c r="F57" s="3" t="s">
        <v>178</v>
      </c>
      <c r="G57" s="6">
        <v>6.6799999999999998E-2</v>
      </c>
      <c r="H57" s="6">
        <v>1.5358000000000001</v>
      </c>
    </row>
    <row r="58" spans="1:8" x14ac:dyDescent="0.3">
      <c r="A58" s="3" t="s">
        <v>208</v>
      </c>
      <c r="B58" s="3" t="s">
        <v>329</v>
      </c>
      <c r="C58" s="3" t="s">
        <v>26</v>
      </c>
      <c r="D58" s="3" t="s">
        <v>169</v>
      </c>
      <c r="E58" s="6">
        <v>24.521599999999999</v>
      </c>
      <c r="F58" s="3" t="s">
        <v>178</v>
      </c>
      <c r="G58" s="6">
        <v>24.521599999999999</v>
      </c>
      <c r="H58" s="6">
        <v>1.5358000000000001</v>
      </c>
    </row>
    <row r="59" spans="1:8" x14ac:dyDescent="0.3">
      <c r="A59" s="3" t="s">
        <v>208</v>
      </c>
      <c r="B59" s="3" t="s">
        <v>329</v>
      </c>
      <c r="C59" s="3" t="s">
        <v>22</v>
      </c>
      <c r="D59" s="3" t="s">
        <v>144</v>
      </c>
      <c r="E59" s="6">
        <v>0.1172</v>
      </c>
      <c r="F59" s="3" t="s">
        <v>178</v>
      </c>
      <c r="G59" s="6">
        <v>0.1172</v>
      </c>
      <c r="H59" s="6">
        <v>1.4146000000000001</v>
      </c>
    </row>
    <row r="60" spans="1:8" x14ac:dyDescent="0.3">
      <c r="A60" s="3" t="s">
        <v>208</v>
      </c>
      <c r="B60" s="3" t="s">
        <v>329</v>
      </c>
      <c r="C60" s="3" t="s">
        <v>22</v>
      </c>
      <c r="D60" s="3" t="s">
        <v>142</v>
      </c>
      <c r="E60" s="6">
        <v>8.2000000000000007E-3</v>
      </c>
      <c r="F60" s="3" t="s">
        <v>178</v>
      </c>
      <c r="G60" s="6">
        <v>8.2000000000000007E-3</v>
      </c>
      <c r="H60" s="6">
        <v>1.5475000000000001</v>
      </c>
    </row>
    <row r="61" spans="1:8" x14ac:dyDescent="0.3">
      <c r="A61" s="3" t="s">
        <v>208</v>
      </c>
      <c r="B61" s="3" t="s">
        <v>329</v>
      </c>
      <c r="C61" s="3" t="s">
        <v>22</v>
      </c>
      <c r="D61" s="3" t="s">
        <v>108</v>
      </c>
      <c r="E61" s="6">
        <v>1.7399999999999999E-2</v>
      </c>
      <c r="F61" s="3" t="s">
        <v>178</v>
      </c>
      <c r="G61" s="6">
        <v>1.7399999999999999E-2</v>
      </c>
      <c r="H61" s="6">
        <v>1.5475000000000001</v>
      </c>
    </row>
    <row r="62" spans="1:8" x14ac:dyDescent="0.3">
      <c r="A62" s="3" t="s">
        <v>208</v>
      </c>
      <c r="B62" s="3" t="s">
        <v>329</v>
      </c>
      <c r="C62" s="3" t="s">
        <v>13</v>
      </c>
      <c r="D62" s="3" t="s">
        <v>112</v>
      </c>
      <c r="E62" s="6">
        <v>4.0099999999999997E-2</v>
      </c>
      <c r="F62" s="3" t="s">
        <v>178</v>
      </c>
      <c r="G62" s="6">
        <v>4.0099999999999997E-2</v>
      </c>
      <c r="H62" s="6">
        <v>1.5875999999999999</v>
      </c>
    </row>
    <row r="63" spans="1:8" x14ac:dyDescent="0.3">
      <c r="A63" s="3" t="s">
        <v>208</v>
      </c>
      <c r="B63" s="3" t="s">
        <v>329</v>
      </c>
      <c r="C63" s="3" t="s">
        <v>13</v>
      </c>
      <c r="D63" s="3" t="s">
        <v>108</v>
      </c>
      <c r="E63" s="6">
        <v>4.6300000000000001E-2</v>
      </c>
      <c r="F63" s="3" t="s">
        <v>178</v>
      </c>
      <c r="G63" s="6">
        <v>4.6300000000000001E-2</v>
      </c>
      <c r="H63" s="6">
        <v>1.5875999999999999</v>
      </c>
    </row>
    <row r="64" spans="1:8" x14ac:dyDescent="0.3">
      <c r="A64" s="3" t="s">
        <v>208</v>
      </c>
      <c r="B64" s="3" t="s">
        <v>329</v>
      </c>
      <c r="C64" s="3" t="s">
        <v>13</v>
      </c>
      <c r="D64" s="3" t="s">
        <v>114</v>
      </c>
      <c r="E64" s="6">
        <v>9.3700000000000006E-2</v>
      </c>
      <c r="F64" s="3" t="s">
        <v>178</v>
      </c>
      <c r="G64" s="6">
        <v>9.3700000000000006E-2</v>
      </c>
      <c r="H64" s="6">
        <v>9.3817000000000004</v>
      </c>
    </row>
    <row r="65" spans="1:8" x14ac:dyDescent="0.3">
      <c r="A65" s="3" t="s">
        <v>208</v>
      </c>
      <c r="B65" s="3" t="s">
        <v>329</v>
      </c>
      <c r="C65" s="3" t="s">
        <v>13</v>
      </c>
      <c r="D65" s="3" t="s">
        <v>110</v>
      </c>
      <c r="E65" s="6">
        <v>9.3700000000000006E-2</v>
      </c>
      <c r="F65" s="3" t="s">
        <v>178</v>
      </c>
      <c r="G65" s="6">
        <v>9.3700000000000006E-2</v>
      </c>
      <c r="H65" s="6">
        <v>9.3817000000000004</v>
      </c>
    </row>
    <row r="66" spans="1:8" x14ac:dyDescent="0.3">
      <c r="A66" s="3" t="s">
        <v>208</v>
      </c>
      <c r="B66" s="3" t="s">
        <v>329</v>
      </c>
      <c r="C66" s="3" t="s">
        <v>25</v>
      </c>
      <c r="D66" s="3" t="s">
        <v>240</v>
      </c>
      <c r="E66" s="6">
        <v>8.9200000000000002E-2</v>
      </c>
      <c r="F66" s="3" t="s">
        <v>178</v>
      </c>
      <c r="G66" s="6">
        <v>8.9200000000000002E-2</v>
      </c>
      <c r="H66" s="6">
        <v>9.4120000000000008</v>
      </c>
    </row>
    <row r="67" spans="1:8" x14ac:dyDescent="0.3">
      <c r="A67" s="3" t="s">
        <v>208</v>
      </c>
      <c r="B67" s="3" t="s">
        <v>329</v>
      </c>
      <c r="C67" s="3" t="s">
        <v>25</v>
      </c>
      <c r="D67" s="3" t="s">
        <v>112</v>
      </c>
      <c r="E67" s="6">
        <v>8.9200000000000002E-2</v>
      </c>
      <c r="F67" s="3" t="s">
        <v>178</v>
      </c>
      <c r="G67" s="6">
        <v>8.9200000000000002E-2</v>
      </c>
      <c r="H67" s="6">
        <v>9.4120000000000008</v>
      </c>
    </row>
    <row r="68" spans="1:8" x14ac:dyDescent="0.3">
      <c r="A68" s="3" t="s">
        <v>208</v>
      </c>
      <c r="B68" s="3" t="s">
        <v>329</v>
      </c>
      <c r="C68" s="3" t="s">
        <v>25</v>
      </c>
      <c r="D68" s="3" t="s">
        <v>162</v>
      </c>
      <c r="E68" s="6">
        <v>7.9253</v>
      </c>
      <c r="F68" s="3" t="s">
        <v>178</v>
      </c>
      <c r="G68" s="6">
        <v>7.9253</v>
      </c>
      <c r="H68" s="6">
        <v>1.5876999999999999</v>
      </c>
    </row>
    <row r="69" spans="1:8" x14ac:dyDescent="0.3">
      <c r="A69" s="3" t="s">
        <v>208</v>
      </c>
      <c r="B69" s="3" t="s">
        <v>329</v>
      </c>
      <c r="C69" s="3" t="s">
        <v>25</v>
      </c>
      <c r="D69" s="3" t="s">
        <v>114</v>
      </c>
      <c r="E69" s="6">
        <v>0.11210000000000001</v>
      </c>
      <c r="F69" s="3" t="s">
        <v>178</v>
      </c>
      <c r="G69" s="6">
        <v>0.11210000000000001</v>
      </c>
      <c r="H69" s="6">
        <v>9.4120000000000008</v>
      </c>
    </row>
    <row r="70" spans="1:8" x14ac:dyDescent="0.3">
      <c r="A70" s="3" t="s">
        <v>208</v>
      </c>
      <c r="B70" s="3" t="s">
        <v>330</v>
      </c>
      <c r="C70" s="3" t="s">
        <v>24</v>
      </c>
      <c r="E70" s="6">
        <v>1.1653</v>
      </c>
      <c r="F70" s="3" t="s">
        <v>179</v>
      </c>
      <c r="G70" s="6">
        <v>1.1653</v>
      </c>
      <c r="H70" s="6">
        <v>11.381500000000001</v>
      </c>
    </row>
    <row r="71" spans="1:8" x14ac:dyDescent="0.3">
      <c r="A71" s="3" t="s">
        <v>208</v>
      </c>
      <c r="B71" s="3" t="s">
        <v>330</v>
      </c>
      <c r="C71" s="3" t="s">
        <v>18</v>
      </c>
      <c r="E71" s="6">
        <v>184.22710000000001</v>
      </c>
      <c r="F71" s="3" t="s">
        <v>179</v>
      </c>
      <c r="G71" s="6">
        <v>184.22710000000001</v>
      </c>
      <c r="H71" s="6">
        <v>1.5234000000000001</v>
      </c>
    </row>
    <row r="72" spans="1:8" x14ac:dyDescent="0.3">
      <c r="A72" s="3" t="s">
        <v>208</v>
      </c>
      <c r="B72" s="3" t="s">
        <v>330</v>
      </c>
      <c r="C72" s="3" t="s">
        <v>16</v>
      </c>
      <c r="E72" s="6">
        <v>739.66480000000001</v>
      </c>
      <c r="F72" s="3" t="s">
        <v>179</v>
      </c>
      <c r="G72" s="6">
        <v>739.66480000000001</v>
      </c>
      <c r="H72" s="6">
        <v>3.0943999999999998</v>
      </c>
    </row>
    <row r="73" spans="1:8" x14ac:dyDescent="0.3">
      <c r="A73" s="3" t="s">
        <v>208</v>
      </c>
      <c r="B73" s="3" t="s">
        <v>330</v>
      </c>
      <c r="C73" s="3" t="s">
        <v>14</v>
      </c>
      <c r="E73" s="6">
        <v>4292.2871999999998</v>
      </c>
      <c r="F73" s="3" t="s">
        <v>179</v>
      </c>
      <c r="G73" s="6">
        <v>4292.2871999999998</v>
      </c>
      <c r="H73" s="6">
        <v>10.953799999999999</v>
      </c>
    </row>
    <row r="74" spans="1:8" x14ac:dyDescent="0.3">
      <c r="A74" s="3" t="s">
        <v>208</v>
      </c>
      <c r="B74" s="3" t="s">
        <v>330</v>
      </c>
      <c r="C74" s="3" t="s">
        <v>23</v>
      </c>
      <c r="E74" s="6">
        <v>1752.6748</v>
      </c>
      <c r="F74" s="3" t="s">
        <v>179</v>
      </c>
      <c r="G74" s="6">
        <v>1752.6748</v>
      </c>
      <c r="H74" s="6">
        <v>1.5234000000000001</v>
      </c>
    </row>
    <row r="75" spans="1:8" x14ac:dyDescent="0.3">
      <c r="A75" s="3" t="s">
        <v>208</v>
      </c>
      <c r="B75" s="3" t="s">
        <v>330</v>
      </c>
      <c r="C75" s="3" t="s">
        <v>15</v>
      </c>
      <c r="E75" s="6">
        <v>141.62479999999999</v>
      </c>
      <c r="F75" s="3" t="s">
        <v>179</v>
      </c>
      <c r="G75" s="6">
        <v>141.62479999999999</v>
      </c>
      <c r="H75" s="6">
        <v>24.500499999999999</v>
      </c>
    </row>
    <row r="76" spans="1:8" x14ac:dyDescent="0.3">
      <c r="A76" s="3" t="s">
        <v>208</v>
      </c>
      <c r="B76" s="3" t="s">
        <v>330</v>
      </c>
      <c r="C76" s="3" t="s">
        <v>19</v>
      </c>
      <c r="E76" s="6">
        <v>245.3826</v>
      </c>
      <c r="F76" s="3" t="s">
        <v>179</v>
      </c>
      <c r="G76" s="6">
        <v>245.3826</v>
      </c>
      <c r="H76" s="6">
        <v>1.5462</v>
      </c>
    </row>
    <row r="77" spans="1:8" x14ac:dyDescent="0.3">
      <c r="A77" s="3" t="s">
        <v>208</v>
      </c>
      <c r="B77" s="3" t="s">
        <v>330</v>
      </c>
      <c r="C77" s="3" t="s">
        <v>20</v>
      </c>
      <c r="E77" s="6">
        <v>329.14049999999997</v>
      </c>
      <c r="F77" s="3" t="s">
        <v>179</v>
      </c>
      <c r="G77" s="6">
        <v>329.14049999999997</v>
      </c>
      <c r="H77" s="6">
        <v>22.644200000000001</v>
      </c>
    </row>
    <row r="78" spans="1:8" x14ac:dyDescent="0.3">
      <c r="A78" s="3" t="s">
        <v>208</v>
      </c>
      <c r="B78" s="3" t="s">
        <v>330</v>
      </c>
      <c r="C78" s="3" t="s">
        <v>17</v>
      </c>
      <c r="E78" s="6">
        <v>3.7128999999999999</v>
      </c>
      <c r="F78" s="3" t="s">
        <v>179</v>
      </c>
      <c r="G78" s="6">
        <v>3.7128999999999999</v>
      </c>
      <c r="H78" s="6">
        <v>10.953799999999999</v>
      </c>
    </row>
    <row r="79" spans="1:8" x14ac:dyDescent="0.3">
      <c r="A79" s="3" t="s">
        <v>208</v>
      </c>
      <c r="B79" s="3" t="s">
        <v>330</v>
      </c>
      <c r="C79" s="3" t="s">
        <v>21</v>
      </c>
      <c r="E79" s="6">
        <v>4.7000000000000002E-3</v>
      </c>
      <c r="F79" s="3" t="s">
        <v>179</v>
      </c>
      <c r="G79" s="6">
        <v>4.7000000000000002E-3</v>
      </c>
      <c r="H79" s="6">
        <v>23.8734</v>
      </c>
    </row>
    <row r="80" spans="1:8" x14ac:dyDescent="0.3">
      <c r="A80" s="3" t="s">
        <v>208</v>
      </c>
      <c r="B80" s="3" t="s">
        <v>330</v>
      </c>
      <c r="C80" s="3" t="s">
        <v>235</v>
      </c>
      <c r="E80" s="6">
        <v>1893161.2254999999</v>
      </c>
      <c r="F80" s="3" t="s">
        <v>179</v>
      </c>
      <c r="G80" s="6">
        <v>1893161.2254999999</v>
      </c>
      <c r="H80" s="6">
        <v>3.3784999999999998</v>
      </c>
    </row>
    <row r="81" spans="1:8" x14ac:dyDescent="0.3">
      <c r="A81" s="3" t="s">
        <v>208</v>
      </c>
      <c r="B81" s="3" t="s">
        <v>330</v>
      </c>
      <c r="C81" s="3" t="s">
        <v>26</v>
      </c>
      <c r="E81" s="6">
        <v>231.0702</v>
      </c>
      <c r="F81" s="3" t="s">
        <v>179</v>
      </c>
      <c r="G81" s="6">
        <v>231.0702</v>
      </c>
      <c r="H81" s="6">
        <v>1.5462</v>
      </c>
    </row>
    <row r="82" spans="1:8" x14ac:dyDescent="0.3">
      <c r="A82" s="3" t="s">
        <v>208</v>
      </c>
      <c r="B82" s="3" t="s">
        <v>330</v>
      </c>
      <c r="C82" s="3" t="s">
        <v>22</v>
      </c>
      <c r="E82" s="6">
        <v>2576.5046000000002</v>
      </c>
      <c r="F82" s="3" t="s">
        <v>179</v>
      </c>
      <c r="G82" s="6">
        <v>2576.5046000000002</v>
      </c>
      <c r="H82" s="6">
        <v>1.5588</v>
      </c>
    </row>
    <row r="83" spans="1:8" x14ac:dyDescent="0.3">
      <c r="A83" s="3" t="s">
        <v>208</v>
      </c>
      <c r="B83" s="3" t="s">
        <v>330</v>
      </c>
      <c r="C83" s="3" t="s">
        <v>13</v>
      </c>
      <c r="E83" s="6">
        <v>2.1560999999999999</v>
      </c>
      <c r="F83" s="3" t="s">
        <v>179</v>
      </c>
      <c r="G83" s="6">
        <v>2.1560999999999999</v>
      </c>
      <c r="H83" s="6">
        <v>23.8734</v>
      </c>
    </row>
    <row r="84" spans="1:8" x14ac:dyDescent="0.3">
      <c r="A84" s="3" t="s">
        <v>208</v>
      </c>
      <c r="B84" s="3" t="s">
        <v>330</v>
      </c>
      <c r="C84" s="3" t="s">
        <v>25</v>
      </c>
      <c r="E84" s="6">
        <v>7.2667000000000002</v>
      </c>
      <c r="F84" s="3" t="s">
        <v>179</v>
      </c>
      <c r="G84" s="6">
        <v>7.2667000000000002</v>
      </c>
      <c r="H84" s="6">
        <v>1.6005</v>
      </c>
    </row>
    <row r="85" spans="1:8" x14ac:dyDescent="0.3">
      <c r="A85" s="3" t="s">
        <v>208</v>
      </c>
      <c r="B85" s="3" t="s">
        <v>331</v>
      </c>
      <c r="C85" s="3" t="s">
        <v>24</v>
      </c>
      <c r="E85" s="6">
        <v>363.9384</v>
      </c>
      <c r="F85" s="3" t="s">
        <v>179</v>
      </c>
      <c r="G85" s="6">
        <v>363.9384</v>
      </c>
      <c r="H85" s="6">
        <v>1.6001000000000001</v>
      </c>
    </row>
    <row r="86" spans="1:8" x14ac:dyDescent="0.3">
      <c r="A86" s="3" t="s">
        <v>208</v>
      </c>
      <c r="B86" s="3" t="s">
        <v>331</v>
      </c>
      <c r="C86" s="3" t="s">
        <v>18</v>
      </c>
      <c r="E86" s="6">
        <v>106.807</v>
      </c>
      <c r="F86" s="3" t="s">
        <v>179</v>
      </c>
      <c r="G86" s="6">
        <v>106.807</v>
      </c>
      <c r="H86" s="6">
        <v>1.5234000000000001</v>
      </c>
    </row>
    <row r="87" spans="1:8" x14ac:dyDescent="0.3">
      <c r="A87" s="3" t="s">
        <v>208</v>
      </c>
      <c r="B87" s="3" t="s">
        <v>331</v>
      </c>
      <c r="C87" s="3" t="s">
        <v>16</v>
      </c>
      <c r="E87" s="6">
        <v>53.735599999999998</v>
      </c>
      <c r="F87" s="3" t="s">
        <v>179</v>
      </c>
      <c r="G87" s="6">
        <v>53.735599999999998</v>
      </c>
      <c r="H87" s="6">
        <v>1.5999000000000001</v>
      </c>
    </row>
    <row r="88" spans="1:8" x14ac:dyDescent="0.3">
      <c r="A88" s="3" t="s">
        <v>208</v>
      </c>
      <c r="B88" s="3" t="s">
        <v>331</v>
      </c>
      <c r="C88" s="3" t="s">
        <v>14</v>
      </c>
      <c r="E88" s="6">
        <v>7.1167999999999996</v>
      </c>
      <c r="F88" s="3" t="s">
        <v>179</v>
      </c>
      <c r="G88" s="6">
        <v>7.1167999999999996</v>
      </c>
      <c r="H88" s="6">
        <v>1.6001000000000001</v>
      </c>
    </row>
    <row r="89" spans="1:8" x14ac:dyDescent="0.3">
      <c r="A89" s="3" t="s">
        <v>208</v>
      </c>
      <c r="B89" s="3" t="s">
        <v>331</v>
      </c>
      <c r="C89" s="3" t="s">
        <v>23</v>
      </c>
      <c r="E89" s="6">
        <v>3297.8045999999999</v>
      </c>
      <c r="F89" s="3" t="s">
        <v>179</v>
      </c>
      <c r="G89" s="6">
        <v>3297.8045999999999</v>
      </c>
      <c r="H89" s="6">
        <v>1.5234000000000001</v>
      </c>
    </row>
    <row r="90" spans="1:8" x14ac:dyDescent="0.3">
      <c r="A90" s="3" t="s">
        <v>208</v>
      </c>
      <c r="B90" s="3" t="s">
        <v>331</v>
      </c>
      <c r="C90" s="3" t="s">
        <v>15</v>
      </c>
      <c r="E90" s="6">
        <v>232.50640000000001</v>
      </c>
      <c r="F90" s="3" t="s">
        <v>179</v>
      </c>
      <c r="G90" s="6">
        <v>232.50640000000001</v>
      </c>
      <c r="H90" s="6">
        <v>1.6003000000000001</v>
      </c>
    </row>
    <row r="91" spans="1:8" x14ac:dyDescent="0.3">
      <c r="A91" s="3" t="s">
        <v>208</v>
      </c>
      <c r="B91" s="3" t="s">
        <v>331</v>
      </c>
      <c r="C91" s="3" t="s">
        <v>19</v>
      </c>
      <c r="E91" s="6">
        <v>1066.3389</v>
      </c>
      <c r="F91" s="3" t="s">
        <v>179</v>
      </c>
      <c r="G91" s="6">
        <v>1066.3389</v>
      </c>
      <c r="H91" s="6">
        <v>1.5462</v>
      </c>
    </row>
    <row r="92" spans="1:8" x14ac:dyDescent="0.3">
      <c r="A92" s="3" t="s">
        <v>208</v>
      </c>
      <c r="B92" s="3" t="s">
        <v>331</v>
      </c>
      <c r="C92" s="3" t="s">
        <v>20</v>
      </c>
      <c r="E92" s="6">
        <v>100.634</v>
      </c>
      <c r="F92" s="3" t="s">
        <v>179</v>
      </c>
      <c r="G92" s="6">
        <v>100.634</v>
      </c>
      <c r="H92" s="6">
        <v>1.6003000000000001</v>
      </c>
    </row>
    <row r="93" spans="1:8" x14ac:dyDescent="0.3">
      <c r="A93" s="3" t="s">
        <v>208</v>
      </c>
      <c r="B93" s="3" t="s">
        <v>331</v>
      </c>
      <c r="C93" s="3" t="s">
        <v>17</v>
      </c>
      <c r="E93" s="6">
        <v>175.3596</v>
      </c>
      <c r="F93" s="3" t="s">
        <v>179</v>
      </c>
      <c r="G93" s="6">
        <v>175.3596</v>
      </c>
      <c r="H93" s="6">
        <v>1.6001000000000001</v>
      </c>
    </row>
    <row r="94" spans="1:8" x14ac:dyDescent="0.3">
      <c r="A94" s="3" t="s">
        <v>208</v>
      </c>
      <c r="B94" s="3" t="s">
        <v>331</v>
      </c>
      <c r="C94" s="3" t="s">
        <v>21</v>
      </c>
      <c r="E94" s="6">
        <v>207.11619999999999</v>
      </c>
      <c r="F94" s="3" t="s">
        <v>179</v>
      </c>
      <c r="G94" s="6">
        <v>207.11619999999999</v>
      </c>
      <c r="H94" s="6">
        <v>1.6003000000000001</v>
      </c>
    </row>
    <row r="95" spans="1:8" x14ac:dyDescent="0.3">
      <c r="A95" s="3" t="s">
        <v>208</v>
      </c>
      <c r="B95" s="3" t="s">
        <v>331</v>
      </c>
      <c r="C95" s="3" t="s">
        <v>235</v>
      </c>
      <c r="E95" s="6">
        <v>18.7575</v>
      </c>
      <c r="F95" s="3" t="s">
        <v>179</v>
      </c>
      <c r="G95" s="6">
        <v>18.7575</v>
      </c>
      <c r="H95" s="6">
        <v>1.5999000000000001</v>
      </c>
    </row>
    <row r="96" spans="1:8" x14ac:dyDescent="0.3">
      <c r="A96" s="3" t="s">
        <v>208</v>
      </c>
      <c r="B96" s="3" t="s">
        <v>331</v>
      </c>
      <c r="C96" s="3" t="s">
        <v>26</v>
      </c>
      <c r="E96" s="6">
        <v>1387.0063</v>
      </c>
      <c r="F96" s="3" t="s">
        <v>179</v>
      </c>
      <c r="G96" s="6">
        <v>1387.0063</v>
      </c>
      <c r="H96" s="6">
        <v>1.5462</v>
      </c>
    </row>
    <row r="97" spans="1:8" x14ac:dyDescent="0.3">
      <c r="A97" s="3" t="s">
        <v>208</v>
      </c>
      <c r="B97" s="3" t="s">
        <v>331</v>
      </c>
      <c r="C97" s="3" t="s">
        <v>22</v>
      </c>
      <c r="E97" s="6">
        <v>9.0516000000000005</v>
      </c>
      <c r="F97" s="3" t="s">
        <v>179</v>
      </c>
      <c r="G97" s="6">
        <v>9.0516000000000005</v>
      </c>
      <c r="H97" s="6">
        <v>1.5588</v>
      </c>
    </row>
    <row r="98" spans="1:8" x14ac:dyDescent="0.3">
      <c r="A98" s="3" t="s">
        <v>208</v>
      </c>
      <c r="B98" s="3" t="s">
        <v>331</v>
      </c>
      <c r="C98" s="3" t="s">
        <v>13</v>
      </c>
      <c r="E98" s="6">
        <v>130.76580000000001</v>
      </c>
      <c r="F98" s="3" t="s">
        <v>179</v>
      </c>
      <c r="G98" s="6">
        <v>130.76580000000001</v>
      </c>
      <c r="H98" s="6">
        <v>1.6003000000000001</v>
      </c>
    </row>
    <row r="99" spans="1:8" x14ac:dyDescent="0.3">
      <c r="A99" s="3" t="s">
        <v>208</v>
      </c>
      <c r="B99" s="3" t="s">
        <v>331</v>
      </c>
      <c r="C99" s="3" t="s">
        <v>25</v>
      </c>
      <c r="E99" s="6">
        <v>85.719700000000003</v>
      </c>
      <c r="F99" s="3" t="s">
        <v>179</v>
      </c>
      <c r="G99" s="6">
        <v>85.719700000000003</v>
      </c>
      <c r="H99" s="6">
        <v>41.076000000000001</v>
      </c>
    </row>
    <row r="100" spans="1:8" x14ac:dyDescent="0.3">
      <c r="A100" s="3" t="s">
        <v>209</v>
      </c>
      <c r="B100" s="3" t="s">
        <v>0</v>
      </c>
      <c r="C100" s="3" t="s">
        <v>24</v>
      </c>
      <c r="E100" s="6">
        <v>3366.5677999999998</v>
      </c>
      <c r="G100" s="6">
        <v>3366.5677999999998</v>
      </c>
      <c r="H100" s="6">
        <v>1.6029</v>
      </c>
    </row>
    <row r="101" spans="1:8" x14ac:dyDescent="0.3">
      <c r="A101" s="3" t="s">
        <v>209</v>
      </c>
      <c r="B101" s="3" t="s">
        <v>0</v>
      </c>
      <c r="C101" s="3" t="s">
        <v>15</v>
      </c>
      <c r="E101" s="6">
        <v>0.55940000000000001</v>
      </c>
      <c r="G101" s="6">
        <v>0.55940000000000001</v>
      </c>
      <c r="H101" s="6">
        <v>1.6029</v>
      </c>
    </row>
    <row r="102" spans="1:8" x14ac:dyDescent="0.3">
      <c r="A102" s="3" t="s">
        <v>209</v>
      </c>
      <c r="B102" s="3" t="s">
        <v>0</v>
      </c>
      <c r="C102" s="3" t="s">
        <v>19</v>
      </c>
      <c r="E102" s="6">
        <v>1846.9322</v>
      </c>
      <c r="G102" s="6">
        <v>1846.9322</v>
      </c>
      <c r="H102" s="6">
        <v>1.5471999999999999</v>
      </c>
    </row>
    <row r="103" spans="1:8" x14ac:dyDescent="0.3">
      <c r="A103" s="3" t="s">
        <v>209</v>
      </c>
      <c r="B103" s="3" t="s">
        <v>0</v>
      </c>
      <c r="C103" s="3" t="s">
        <v>20</v>
      </c>
      <c r="E103" s="6">
        <v>0.14799999999999999</v>
      </c>
      <c r="G103" s="6">
        <v>0.14799999999999999</v>
      </c>
      <c r="H103" s="6">
        <v>1.6029</v>
      </c>
    </row>
    <row r="104" spans="1:8" x14ac:dyDescent="0.3">
      <c r="A104" s="3" t="s">
        <v>209</v>
      </c>
      <c r="B104" s="3" t="s">
        <v>0</v>
      </c>
      <c r="C104" s="3" t="s">
        <v>17</v>
      </c>
      <c r="E104" s="6">
        <v>4.1615000000000002</v>
      </c>
      <c r="G104" s="6">
        <v>4.1615000000000002</v>
      </c>
      <c r="H104" s="6">
        <v>1.6029</v>
      </c>
    </row>
    <row r="105" spans="1:8" x14ac:dyDescent="0.3">
      <c r="A105" s="3" t="s">
        <v>209</v>
      </c>
      <c r="B105" s="3" t="s">
        <v>0</v>
      </c>
      <c r="C105" s="3" t="s">
        <v>235</v>
      </c>
      <c r="E105" s="6">
        <v>2.0000000000000001E-4</v>
      </c>
      <c r="G105" s="6">
        <v>2.0000000000000001E-4</v>
      </c>
      <c r="H105" s="6">
        <v>1.6028</v>
      </c>
    </row>
    <row r="106" spans="1:8" x14ac:dyDescent="0.3">
      <c r="A106" s="3" t="s">
        <v>209</v>
      </c>
      <c r="B106" s="3" t="s">
        <v>0</v>
      </c>
      <c r="C106" s="3" t="s">
        <v>26</v>
      </c>
      <c r="E106" s="6">
        <v>1826.0182</v>
      </c>
      <c r="G106" s="6">
        <v>1826.0182</v>
      </c>
      <c r="H106" s="6">
        <v>1.5471999999999999</v>
      </c>
    </row>
    <row r="107" spans="1:8" x14ac:dyDescent="0.3">
      <c r="A107" s="3" t="s">
        <v>209</v>
      </c>
      <c r="B107" s="3" t="s">
        <v>0</v>
      </c>
      <c r="C107" s="3" t="s">
        <v>22</v>
      </c>
      <c r="E107" s="6">
        <v>0</v>
      </c>
      <c r="G107" s="6">
        <v>0</v>
      </c>
      <c r="H107" s="6">
        <v>1.5599000000000001</v>
      </c>
    </row>
    <row r="108" spans="1:8" x14ac:dyDescent="0.3">
      <c r="A108" s="3" t="s">
        <v>209</v>
      </c>
      <c r="B108" s="3" t="s">
        <v>0</v>
      </c>
      <c r="C108" s="3" t="s">
        <v>13</v>
      </c>
      <c r="E108" s="6">
        <v>286.9905</v>
      </c>
      <c r="G108" s="6">
        <v>286.9905</v>
      </c>
      <c r="H108" s="6">
        <v>1.6029</v>
      </c>
    </row>
    <row r="109" spans="1:8" x14ac:dyDescent="0.3">
      <c r="A109" s="3" t="s">
        <v>209</v>
      </c>
      <c r="B109" s="3" t="s">
        <v>0</v>
      </c>
      <c r="C109" s="3" t="s">
        <v>28</v>
      </c>
      <c r="E109" s="6">
        <v>13.940899999999999</v>
      </c>
      <c r="G109" s="6">
        <v>13.940899999999999</v>
      </c>
      <c r="H109" s="6">
        <v>1.6029</v>
      </c>
    </row>
    <row r="110" spans="1:8" x14ac:dyDescent="0.3">
      <c r="A110" s="3" t="s">
        <v>209</v>
      </c>
      <c r="B110" s="3" t="s">
        <v>0</v>
      </c>
      <c r="C110" s="3" t="s">
        <v>29</v>
      </c>
      <c r="E110" s="6">
        <v>25355.393499999998</v>
      </c>
      <c r="G110" s="6">
        <v>25355.393499999998</v>
      </c>
      <c r="H110" s="6">
        <v>1.6029</v>
      </c>
    </row>
    <row r="111" spans="1:8" x14ac:dyDescent="0.3">
      <c r="A111" s="3" t="s">
        <v>209</v>
      </c>
      <c r="B111" s="3" t="s">
        <v>0</v>
      </c>
      <c r="C111" s="3" t="s">
        <v>30</v>
      </c>
      <c r="E111" s="6">
        <v>27388637.2784</v>
      </c>
      <c r="G111" s="6">
        <v>27388637.2784</v>
      </c>
      <c r="H111" s="6">
        <v>1.6029</v>
      </c>
    </row>
    <row r="112" spans="1:8" x14ac:dyDescent="0.3">
      <c r="A112" s="3" t="s">
        <v>209</v>
      </c>
      <c r="B112" s="3" t="s">
        <v>0</v>
      </c>
      <c r="C112" s="3" t="s">
        <v>31</v>
      </c>
      <c r="E112" s="6">
        <v>1.2999999999999999E-3</v>
      </c>
      <c r="G112" s="6">
        <v>1.2999999999999999E-3</v>
      </c>
      <c r="H112" s="6">
        <v>1.6028</v>
      </c>
    </row>
    <row r="113" spans="1:8" x14ac:dyDescent="0.3">
      <c r="A113" s="3" t="s">
        <v>209</v>
      </c>
      <c r="B113" s="3" t="s">
        <v>0</v>
      </c>
      <c r="C113" s="3" t="s">
        <v>21</v>
      </c>
      <c r="E113" s="6">
        <v>21205.829600000001</v>
      </c>
      <c r="G113" s="6">
        <v>21205.829600000001</v>
      </c>
      <c r="H113" s="6">
        <v>1.6029</v>
      </c>
    </row>
    <row r="114" spans="1:8" x14ac:dyDescent="0.3">
      <c r="A114" s="3" t="s">
        <v>209</v>
      </c>
      <c r="B114" s="3" t="s">
        <v>0</v>
      </c>
      <c r="C114" s="3" t="s">
        <v>25</v>
      </c>
      <c r="E114" s="6">
        <v>1317.3202000000001</v>
      </c>
      <c r="G114" s="6">
        <v>1317.3202000000001</v>
      </c>
      <c r="H114" s="6">
        <v>1.603</v>
      </c>
    </row>
    <row r="115" spans="1:8" x14ac:dyDescent="0.3">
      <c r="A115" s="3" t="s">
        <v>209</v>
      </c>
      <c r="B115" s="3" t="s">
        <v>329</v>
      </c>
      <c r="C115" s="3" t="s">
        <v>24</v>
      </c>
      <c r="D115" s="3" t="s">
        <v>132</v>
      </c>
      <c r="E115" s="6">
        <v>6.93E-2</v>
      </c>
      <c r="F115" s="3" t="s">
        <v>178</v>
      </c>
      <c r="G115" s="6">
        <v>6.93E-2</v>
      </c>
      <c r="H115" s="6">
        <v>1.5875999999999999</v>
      </c>
    </row>
    <row r="116" spans="1:8" x14ac:dyDescent="0.3">
      <c r="A116" s="3" t="s">
        <v>209</v>
      </c>
      <c r="B116" s="3" t="s">
        <v>329</v>
      </c>
      <c r="C116" s="3" t="s">
        <v>24</v>
      </c>
      <c r="D116" s="3" t="s">
        <v>134</v>
      </c>
      <c r="E116" s="6">
        <v>0.22559999999999999</v>
      </c>
      <c r="F116" s="3" t="s">
        <v>178</v>
      </c>
      <c r="G116" s="6">
        <v>0.22559999999999999</v>
      </c>
      <c r="H116" s="6">
        <v>1.5875999999999999</v>
      </c>
    </row>
    <row r="117" spans="1:8" x14ac:dyDescent="0.3">
      <c r="A117" s="3" t="s">
        <v>209</v>
      </c>
      <c r="B117" s="3" t="s">
        <v>329</v>
      </c>
      <c r="C117" s="3" t="s">
        <v>24</v>
      </c>
      <c r="D117" s="3" t="s">
        <v>136</v>
      </c>
      <c r="E117" s="6">
        <v>9.1399999999999995E-2</v>
      </c>
      <c r="F117" s="3" t="s">
        <v>178</v>
      </c>
      <c r="G117" s="6">
        <v>9.1399999999999995E-2</v>
      </c>
      <c r="H117" s="6">
        <v>9.3481000000000005</v>
      </c>
    </row>
    <row r="118" spans="1:8" x14ac:dyDescent="0.3">
      <c r="A118" s="3" t="s">
        <v>209</v>
      </c>
      <c r="B118" s="3" t="s">
        <v>329</v>
      </c>
      <c r="C118" s="3" t="s">
        <v>24</v>
      </c>
      <c r="D118" s="3" t="s">
        <v>138</v>
      </c>
      <c r="E118" s="6">
        <v>1.8443000000000001</v>
      </c>
      <c r="F118" s="3" t="s">
        <v>178</v>
      </c>
      <c r="G118" s="6">
        <v>1.8443000000000001</v>
      </c>
      <c r="H118" s="6">
        <v>1.5875999999999999</v>
      </c>
    </row>
    <row r="119" spans="1:8" x14ac:dyDescent="0.3">
      <c r="A119" s="3" t="s">
        <v>209</v>
      </c>
      <c r="B119" s="3" t="s">
        <v>329</v>
      </c>
      <c r="C119" s="3" t="s">
        <v>15</v>
      </c>
      <c r="D119" s="3" t="s">
        <v>128</v>
      </c>
      <c r="E119" s="6">
        <v>0.45169999999999999</v>
      </c>
      <c r="F119" s="3" t="s">
        <v>178</v>
      </c>
      <c r="G119" s="6">
        <v>0.45169999999999999</v>
      </c>
      <c r="H119" s="6">
        <v>1.5875999999999999</v>
      </c>
    </row>
    <row r="120" spans="1:8" x14ac:dyDescent="0.3">
      <c r="A120" s="3" t="s">
        <v>209</v>
      </c>
      <c r="B120" s="3" t="s">
        <v>329</v>
      </c>
      <c r="C120" s="3" t="s">
        <v>15</v>
      </c>
      <c r="D120" s="3" t="s">
        <v>118</v>
      </c>
      <c r="E120" s="6">
        <v>0.7429</v>
      </c>
      <c r="F120" s="3" t="s">
        <v>178</v>
      </c>
      <c r="G120" s="6">
        <v>0.7429</v>
      </c>
      <c r="H120" s="6">
        <v>1.5875999999999999</v>
      </c>
    </row>
    <row r="121" spans="1:8" x14ac:dyDescent="0.3">
      <c r="A121" s="3" t="s">
        <v>209</v>
      </c>
      <c r="B121" s="3" t="s">
        <v>329</v>
      </c>
      <c r="C121" s="3" t="s">
        <v>15</v>
      </c>
      <c r="D121" s="3" t="s">
        <v>114</v>
      </c>
      <c r="E121" s="6">
        <v>4.24E-2</v>
      </c>
      <c r="F121" s="3" t="s">
        <v>178</v>
      </c>
      <c r="G121" s="6">
        <v>4.24E-2</v>
      </c>
      <c r="H121" s="6">
        <v>1.5875999999999999</v>
      </c>
    </row>
    <row r="122" spans="1:8" x14ac:dyDescent="0.3">
      <c r="A122" s="3" t="s">
        <v>209</v>
      </c>
      <c r="B122" s="3" t="s">
        <v>329</v>
      </c>
      <c r="C122" s="3" t="s">
        <v>15</v>
      </c>
      <c r="D122" s="3" t="s">
        <v>130</v>
      </c>
      <c r="E122" s="6">
        <v>6.9599999999999995E-2</v>
      </c>
      <c r="F122" s="3" t="s">
        <v>178</v>
      </c>
      <c r="G122" s="6">
        <v>6.9599999999999995E-2</v>
      </c>
      <c r="H122" s="6">
        <v>9.3829999999999991</v>
      </c>
    </row>
    <row r="123" spans="1:8" x14ac:dyDescent="0.3">
      <c r="A123" s="3" t="s">
        <v>209</v>
      </c>
      <c r="B123" s="3" t="s">
        <v>329</v>
      </c>
      <c r="C123" s="3" t="s">
        <v>15</v>
      </c>
      <c r="D123" s="3" t="s">
        <v>112</v>
      </c>
      <c r="E123" s="6">
        <v>6.9599999999999995E-2</v>
      </c>
      <c r="F123" s="3" t="s">
        <v>178</v>
      </c>
      <c r="G123" s="6">
        <v>6.9599999999999995E-2</v>
      </c>
      <c r="H123" s="6">
        <v>9.3829999999999991</v>
      </c>
    </row>
    <row r="124" spans="1:8" x14ac:dyDescent="0.3">
      <c r="A124" s="3" t="s">
        <v>209</v>
      </c>
      <c r="B124" s="3" t="s">
        <v>329</v>
      </c>
      <c r="C124" s="3" t="s">
        <v>19</v>
      </c>
      <c r="D124" s="3" t="s">
        <v>138</v>
      </c>
      <c r="E124" s="6">
        <v>0.18609999999999999</v>
      </c>
      <c r="F124" s="3" t="s">
        <v>178</v>
      </c>
      <c r="G124" s="6">
        <v>0.18609999999999999</v>
      </c>
      <c r="H124" s="6">
        <v>1.5358000000000001</v>
      </c>
    </row>
    <row r="125" spans="1:8" x14ac:dyDescent="0.3">
      <c r="A125" s="3" t="s">
        <v>209</v>
      </c>
      <c r="B125" s="3" t="s">
        <v>329</v>
      </c>
      <c r="C125" s="3" t="s">
        <v>19</v>
      </c>
      <c r="D125" s="3" t="s">
        <v>130</v>
      </c>
      <c r="E125" s="6">
        <v>3.5999999999999999E-3</v>
      </c>
      <c r="F125" s="3" t="s">
        <v>178</v>
      </c>
      <c r="G125" s="6">
        <v>3.5999999999999999E-3</v>
      </c>
      <c r="H125" s="6">
        <v>1.5358000000000001</v>
      </c>
    </row>
    <row r="126" spans="1:8" x14ac:dyDescent="0.3">
      <c r="A126" s="3" t="s">
        <v>209</v>
      </c>
      <c r="B126" s="3" t="s">
        <v>329</v>
      </c>
      <c r="C126" s="3" t="s">
        <v>19</v>
      </c>
      <c r="D126" s="3" t="s">
        <v>134</v>
      </c>
      <c r="E126" s="6">
        <v>0.79759999999999998</v>
      </c>
      <c r="F126" s="3" t="s">
        <v>178</v>
      </c>
      <c r="G126" s="6">
        <v>0.79759999999999998</v>
      </c>
      <c r="H126" s="6">
        <v>1.5358000000000001</v>
      </c>
    </row>
    <row r="127" spans="1:8" x14ac:dyDescent="0.3">
      <c r="A127" s="3" t="s">
        <v>209</v>
      </c>
      <c r="B127" s="3" t="s">
        <v>329</v>
      </c>
      <c r="C127" s="3" t="s">
        <v>19</v>
      </c>
      <c r="D127" s="3" t="s">
        <v>148</v>
      </c>
      <c r="E127" s="6">
        <v>0.35370000000000001</v>
      </c>
      <c r="F127" s="3" t="s">
        <v>178</v>
      </c>
      <c r="G127" s="6">
        <v>0.35370000000000001</v>
      </c>
      <c r="H127" s="6">
        <v>1.5358000000000001</v>
      </c>
    </row>
    <row r="128" spans="1:8" x14ac:dyDescent="0.3">
      <c r="A128" s="3" t="s">
        <v>209</v>
      </c>
      <c r="B128" s="3" t="s">
        <v>329</v>
      </c>
      <c r="C128" s="3" t="s">
        <v>20</v>
      </c>
      <c r="D128" s="3" t="s">
        <v>148</v>
      </c>
      <c r="E128" s="6">
        <v>0.14369999999999999</v>
      </c>
      <c r="F128" s="3" t="s">
        <v>178</v>
      </c>
      <c r="G128" s="6">
        <v>0.14369999999999999</v>
      </c>
      <c r="H128" s="6">
        <v>9.3789999999999996</v>
      </c>
    </row>
    <row r="129" spans="1:8" x14ac:dyDescent="0.3">
      <c r="A129" s="3" t="s">
        <v>209</v>
      </c>
      <c r="B129" s="3" t="s">
        <v>329</v>
      </c>
      <c r="C129" s="3" t="s">
        <v>20</v>
      </c>
      <c r="D129" s="3" t="s">
        <v>122</v>
      </c>
      <c r="E129" s="6">
        <v>6.9599999999999995E-2</v>
      </c>
      <c r="F129" s="3" t="s">
        <v>178</v>
      </c>
      <c r="G129" s="6">
        <v>6.9599999999999995E-2</v>
      </c>
      <c r="H129" s="6">
        <v>9.3789999999999996</v>
      </c>
    </row>
    <row r="130" spans="1:8" x14ac:dyDescent="0.3">
      <c r="A130" s="3" t="s">
        <v>209</v>
      </c>
      <c r="B130" s="3" t="s">
        <v>329</v>
      </c>
      <c r="C130" s="3" t="s">
        <v>17</v>
      </c>
      <c r="D130" s="3" t="s">
        <v>122</v>
      </c>
      <c r="E130" s="6">
        <v>0.2591</v>
      </c>
      <c r="F130" s="3" t="s">
        <v>178</v>
      </c>
      <c r="G130" s="6">
        <v>0.2591</v>
      </c>
      <c r="H130" s="6">
        <v>1.5875999999999999</v>
      </c>
    </row>
    <row r="131" spans="1:8" x14ac:dyDescent="0.3">
      <c r="A131" s="3" t="s">
        <v>209</v>
      </c>
      <c r="B131" s="3" t="s">
        <v>329</v>
      </c>
      <c r="C131" s="3" t="s">
        <v>17</v>
      </c>
      <c r="D131" s="3" t="s">
        <v>124</v>
      </c>
      <c r="E131" s="6">
        <v>0.25659999999999999</v>
      </c>
      <c r="F131" s="3" t="s">
        <v>178</v>
      </c>
      <c r="G131" s="6">
        <v>0.25659999999999999</v>
      </c>
      <c r="H131" s="6">
        <v>1.5875999999999999</v>
      </c>
    </row>
    <row r="132" spans="1:8" x14ac:dyDescent="0.3">
      <c r="A132" s="3" t="s">
        <v>209</v>
      </c>
      <c r="B132" s="3" t="s">
        <v>329</v>
      </c>
      <c r="C132" s="3" t="s">
        <v>17</v>
      </c>
      <c r="D132" s="3" t="s">
        <v>321</v>
      </c>
      <c r="E132" s="6">
        <v>8.8999999999999996E-2</v>
      </c>
      <c r="F132" s="3" t="s">
        <v>178</v>
      </c>
      <c r="G132" s="6">
        <v>8.8999999999999996E-2</v>
      </c>
      <c r="H132" s="6">
        <v>9.3466000000000005</v>
      </c>
    </row>
    <row r="133" spans="1:8" x14ac:dyDescent="0.3">
      <c r="A133" s="3" t="s">
        <v>209</v>
      </c>
      <c r="B133" s="3" t="s">
        <v>329</v>
      </c>
      <c r="C133" s="3" t="s">
        <v>235</v>
      </c>
      <c r="D133" s="3" t="s">
        <v>112</v>
      </c>
      <c r="E133" s="6">
        <v>2.4500000000000001E-2</v>
      </c>
      <c r="F133" s="3" t="s">
        <v>178</v>
      </c>
      <c r="G133" s="6">
        <v>2.4500000000000001E-2</v>
      </c>
      <c r="H133" s="6">
        <v>1.5874999999999999</v>
      </c>
    </row>
    <row r="134" spans="1:8" x14ac:dyDescent="0.3">
      <c r="A134" s="3" t="s">
        <v>209</v>
      </c>
      <c r="B134" s="3" t="s">
        <v>329</v>
      </c>
      <c r="C134" s="3" t="s">
        <v>235</v>
      </c>
      <c r="D134" s="3" t="s">
        <v>144</v>
      </c>
      <c r="E134" s="6">
        <v>7.1999999999999998E-3</v>
      </c>
      <c r="F134" s="3" t="s">
        <v>178</v>
      </c>
      <c r="G134" s="6">
        <v>7.1999999999999998E-3</v>
      </c>
      <c r="H134" s="6">
        <v>1.5874999999999999</v>
      </c>
    </row>
    <row r="135" spans="1:8" x14ac:dyDescent="0.3">
      <c r="A135" s="3" t="s">
        <v>209</v>
      </c>
      <c r="B135" s="3" t="s">
        <v>329</v>
      </c>
      <c r="C135" s="3" t="s">
        <v>235</v>
      </c>
      <c r="D135" s="3" t="s">
        <v>114</v>
      </c>
      <c r="E135" s="6">
        <v>7.0199999999999999E-2</v>
      </c>
      <c r="F135" s="3" t="s">
        <v>178</v>
      </c>
      <c r="G135" s="6">
        <v>7.0199999999999999E-2</v>
      </c>
      <c r="H135" s="6">
        <v>1.5874999999999999</v>
      </c>
    </row>
    <row r="136" spans="1:8" x14ac:dyDescent="0.3">
      <c r="A136" s="3" t="s">
        <v>209</v>
      </c>
      <c r="B136" s="3" t="s">
        <v>329</v>
      </c>
      <c r="C136" s="3" t="s">
        <v>235</v>
      </c>
      <c r="D136" s="3" t="s">
        <v>240</v>
      </c>
      <c r="E136" s="6">
        <v>7.2229999999999999</v>
      </c>
      <c r="F136" s="3" t="s">
        <v>178</v>
      </c>
      <c r="G136" s="6">
        <v>7.2229999999999999</v>
      </c>
      <c r="H136" s="6">
        <v>1.5874999999999999</v>
      </c>
    </row>
    <row r="137" spans="1:8" x14ac:dyDescent="0.3">
      <c r="A137" s="3" t="s">
        <v>209</v>
      </c>
      <c r="B137" s="3" t="s">
        <v>329</v>
      </c>
      <c r="C137" s="3" t="s">
        <v>235</v>
      </c>
      <c r="D137" s="3" t="s">
        <v>142</v>
      </c>
      <c r="E137" s="6">
        <v>7.7000000000000002E-3</v>
      </c>
      <c r="F137" s="3" t="s">
        <v>178</v>
      </c>
      <c r="G137" s="6">
        <v>7.7000000000000002E-3</v>
      </c>
      <c r="H137" s="6">
        <v>1.5874999999999999</v>
      </c>
    </row>
    <row r="138" spans="1:8" x14ac:dyDescent="0.3">
      <c r="A138" s="3" t="s">
        <v>209</v>
      </c>
      <c r="B138" s="3" t="s">
        <v>329</v>
      </c>
      <c r="C138" s="3" t="s">
        <v>26</v>
      </c>
      <c r="D138" s="3" t="s">
        <v>140</v>
      </c>
      <c r="E138" s="6">
        <v>1.1221000000000001</v>
      </c>
      <c r="F138" s="3" t="s">
        <v>178</v>
      </c>
      <c r="G138" s="6">
        <v>1.1221000000000001</v>
      </c>
      <c r="H138" s="6">
        <v>1.5358000000000001</v>
      </c>
    </row>
    <row r="139" spans="1:8" x14ac:dyDescent="0.3">
      <c r="A139" s="3" t="s">
        <v>209</v>
      </c>
      <c r="B139" s="3" t="s">
        <v>329</v>
      </c>
      <c r="C139" s="3" t="s">
        <v>26</v>
      </c>
      <c r="D139" s="3" t="s">
        <v>142</v>
      </c>
      <c r="E139" s="6">
        <v>4.7999999999999996E-3</v>
      </c>
      <c r="F139" s="3" t="s">
        <v>178</v>
      </c>
      <c r="G139" s="6">
        <v>4.7999999999999996E-3</v>
      </c>
      <c r="H139" s="6">
        <v>1.5358000000000001</v>
      </c>
    </row>
    <row r="140" spans="1:8" x14ac:dyDescent="0.3">
      <c r="A140" s="3" t="s">
        <v>209</v>
      </c>
      <c r="B140" s="3" t="s">
        <v>329</v>
      </c>
      <c r="C140" s="3" t="s">
        <v>26</v>
      </c>
      <c r="D140" s="3" t="s">
        <v>144</v>
      </c>
      <c r="E140" s="6">
        <v>6.6799999999999998E-2</v>
      </c>
      <c r="F140" s="3" t="s">
        <v>178</v>
      </c>
      <c r="G140" s="6">
        <v>6.6799999999999998E-2</v>
      </c>
      <c r="H140" s="6">
        <v>1.5358000000000001</v>
      </c>
    </row>
    <row r="141" spans="1:8" x14ac:dyDescent="0.3">
      <c r="A141" s="3" t="s">
        <v>209</v>
      </c>
      <c r="B141" s="3" t="s">
        <v>329</v>
      </c>
      <c r="C141" s="3" t="s">
        <v>26</v>
      </c>
      <c r="D141" s="3" t="s">
        <v>169</v>
      </c>
      <c r="E141" s="6">
        <v>24.5215</v>
      </c>
      <c r="F141" s="3" t="s">
        <v>178</v>
      </c>
      <c r="G141" s="6">
        <v>24.5215</v>
      </c>
      <c r="H141" s="6">
        <v>1.5358000000000001</v>
      </c>
    </row>
    <row r="142" spans="1:8" x14ac:dyDescent="0.3">
      <c r="A142" s="3" t="s">
        <v>209</v>
      </c>
      <c r="B142" s="3" t="s">
        <v>329</v>
      </c>
      <c r="C142" s="3" t="s">
        <v>22</v>
      </c>
      <c r="D142" s="3" t="s">
        <v>144</v>
      </c>
      <c r="E142" s="6">
        <v>0.1172</v>
      </c>
      <c r="F142" s="3" t="s">
        <v>178</v>
      </c>
      <c r="G142" s="6">
        <v>0.1172</v>
      </c>
      <c r="H142" s="6">
        <v>1.4146000000000001</v>
      </c>
    </row>
    <row r="143" spans="1:8" x14ac:dyDescent="0.3">
      <c r="A143" s="3" t="s">
        <v>209</v>
      </c>
      <c r="B143" s="3" t="s">
        <v>329</v>
      </c>
      <c r="C143" s="3" t="s">
        <v>22</v>
      </c>
      <c r="D143" s="3" t="s">
        <v>142</v>
      </c>
      <c r="E143" s="6">
        <v>8.2000000000000007E-3</v>
      </c>
      <c r="F143" s="3" t="s">
        <v>178</v>
      </c>
      <c r="G143" s="6">
        <v>8.2000000000000007E-3</v>
      </c>
      <c r="H143" s="6">
        <v>1.5475000000000001</v>
      </c>
    </row>
    <row r="144" spans="1:8" x14ac:dyDescent="0.3">
      <c r="A144" s="3" t="s">
        <v>209</v>
      </c>
      <c r="B144" s="3" t="s">
        <v>329</v>
      </c>
      <c r="C144" s="3" t="s">
        <v>22</v>
      </c>
      <c r="D144" s="3" t="s">
        <v>108</v>
      </c>
      <c r="E144" s="6">
        <v>1.7399999999999999E-2</v>
      </c>
      <c r="F144" s="3" t="s">
        <v>178</v>
      </c>
      <c r="G144" s="6">
        <v>1.7399999999999999E-2</v>
      </c>
      <c r="H144" s="6">
        <v>1.5475000000000001</v>
      </c>
    </row>
    <row r="145" spans="1:8" x14ac:dyDescent="0.3">
      <c r="A145" s="3" t="s">
        <v>209</v>
      </c>
      <c r="B145" s="3" t="s">
        <v>329</v>
      </c>
      <c r="C145" s="3" t="s">
        <v>13</v>
      </c>
      <c r="D145" s="3" t="s">
        <v>112</v>
      </c>
      <c r="E145" s="6">
        <v>4.0099999999999997E-2</v>
      </c>
      <c r="F145" s="3" t="s">
        <v>178</v>
      </c>
      <c r="G145" s="6">
        <v>4.0099999999999997E-2</v>
      </c>
      <c r="H145" s="6">
        <v>1.5875999999999999</v>
      </c>
    </row>
    <row r="146" spans="1:8" x14ac:dyDescent="0.3">
      <c r="A146" s="3" t="s">
        <v>209</v>
      </c>
      <c r="B146" s="3" t="s">
        <v>329</v>
      </c>
      <c r="C146" s="3" t="s">
        <v>13</v>
      </c>
      <c r="D146" s="3" t="s">
        <v>108</v>
      </c>
      <c r="E146" s="6">
        <v>4.6300000000000001E-2</v>
      </c>
      <c r="F146" s="3" t="s">
        <v>178</v>
      </c>
      <c r="G146" s="6">
        <v>4.6300000000000001E-2</v>
      </c>
      <c r="H146" s="6">
        <v>1.5875999999999999</v>
      </c>
    </row>
    <row r="147" spans="1:8" x14ac:dyDescent="0.3">
      <c r="A147" s="3" t="s">
        <v>209</v>
      </c>
      <c r="B147" s="3" t="s">
        <v>329</v>
      </c>
      <c r="C147" s="3" t="s">
        <v>13</v>
      </c>
      <c r="D147" s="3" t="s">
        <v>114</v>
      </c>
      <c r="E147" s="6">
        <v>9.3700000000000006E-2</v>
      </c>
      <c r="F147" s="3" t="s">
        <v>178</v>
      </c>
      <c r="G147" s="6">
        <v>9.3700000000000006E-2</v>
      </c>
      <c r="H147" s="6">
        <v>9.3817000000000004</v>
      </c>
    </row>
    <row r="148" spans="1:8" x14ac:dyDescent="0.3">
      <c r="A148" s="3" t="s">
        <v>209</v>
      </c>
      <c r="B148" s="3" t="s">
        <v>329</v>
      </c>
      <c r="C148" s="3" t="s">
        <v>13</v>
      </c>
      <c r="D148" s="3" t="s">
        <v>110</v>
      </c>
      <c r="E148" s="6">
        <v>9.3700000000000006E-2</v>
      </c>
      <c r="F148" s="3" t="s">
        <v>178</v>
      </c>
      <c r="G148" s="6">
        <v>9.3700000000000006E-2</v>
      </c>
      <c r="H148" s="6">
        <v>9.3817000000000004</v>
      </c>
    </row>
    <row r="149" spans="1:8" x14ac:dyDescent="0.3">
      <c r="A149" s="3" t="s">
        <v>209</v>
      </c>
      <c r="B149" s="3" t="s">
        <v>329</v>
      </c>
      <c r="C149" s="3" t="s">
        <v>28</v>
      </c>
      <c r="D149" s="3" t="s">
        <v>136</v>
      </c>
      <c r="E149" s="6">
        <v>0.9335</v>
      </c>
      <c r="F149" s="3" t="s">
        <v>178</v>
      </c>
      <c r="G149" s="6">
        <v>0.9335</v>
      </c>
      <c r="H149" s="6">
        <v>1.5875999999999999</v>
      </c>
    </row>
    <row r="150" spans="1:8" x14ac:dyDescent="0.3">
      <c r="A150" s="3" t="s">
        <v>209</v>
      </c>
      <c r="B150" s="3" t="s">
        <v>329</v>
      </c>
      <c r="C150" s="3" t="s">
        <v>28</v>
      </c>
      <c r="D150" s="3" t="s">
        <v>114</v>
      </c>
      <c r="E150" s="6">
        <v>1.3154999999999999</v>
      </c>
      <c r="F150" s="3" t="s">
        <v>178</v>
      </c>
      <c r="G150" s="6">
        <v>1.3154999999999999</v>
      </c>
      <c r="H150" s="6">
        <v>1.5875999999999999</v>
      </c>
    </row>
    <row r="151" spans="1:8" x14ac:dyDescent="0.3">
      <c r="A151" s="3" t="s">
        <v>209</v>
      </c>
      <c r="B151" s="3" t="s">
        <v>329</v>
      </c>
      <c r="C151" s="3" t="s">
        <v>28</v>
      </c>
      <c r="D151" s="3" t="s">
        <v>112</v>
      </c>
      <c r="E151" s="6">
        <v>0.40260000000000001</v>
      </c>
      <c r="F151" s="3" t="s">
        <v>178</v>
      </c>
      <c r="G151" s="6">
        <v>0.40260000000000001</v>
      </c>
      <c r="H151" s="6">
        <v>1.5875999999999999</v>
      </c>
    </row>
    <row r="152" spans="1:8" x14ac:dyDescent="0.3">
      <c r="A152" s="3" t="s">
        <v>209</v>
      </c>
      <c r="B152" s="3" t="s">
        <v>329</v>
      </c>
      <c r="C152" s="3" t="s">
        <v>28</v>
      </c>
      <c r="D152" s="3" t="s">
        <v>163</v>
      </c>
      <c r="E152" s="6">
        <v>8.7400000000000005E-2</v>
      </c>
      <c r="F152" s="3" t="s">
        <v>178</v>
      </c>
      <c r="G152" s="6">
        <v>8.7400000000000005E-2</v>
      </c>
      <c r="H152" s="6">
        <v>9.3481000000000005</v>
      </c>
    </row>
    <row r="153" spans="1:8" x14ac:dyDescent="0.3">
      <c r="A153" s="3" t="s">
        <v>209</v>
      </c>
      <c r="B153" s="3" t="s">
        <v>329</v>
      </c>
      <c r="C153" s="3" t="s">
        <v>29</v>
      </c>
      <c r="D153" s="3" t="s">
        <v>321</v>
      </c>
      <c r="E153" s="6">
        <v>0.1137</v>
      </c>
      <c r="F153" s="3" t="s">
        <v>178</v>
      </c>
      <c r="G153" s="6">
        <v>0.1137</v>
      </c>
      <c r="H153" s="6">
        <v>9.3466000000000005</v>
      </c>
    </row>
    <row r="154" spans="1:8" x14ac:dyDescent="0.3">
      <c r="A154" s="3" t="s">
        <v>209</v>
      </c>
      <c r="B154" s="3" t="s">
        <v>329</v>
      </c>
      <c r="C154" s="3" t="s">
        <v>29</v>
      </c>
      <c r="D154" s="3" t="s">
        <v>163</v>
      </c>
      <c r="E154" s="6">
        <v>2.3900000000000001E-2</v>
      </c>
      <c r="F154" s="3" t="s">
        <v>178</v>
      </c>
      <c r="G154" s="6">
        <v>2.3900000000000001E-2</v>
      </c>
      <c r="H154" s="6">
        <v>1.5875999999999999</v>
      </c>
    </row>
    <row r="155" spans="1:8" x14ac:dyDescent="0.3">
      <c r="A155" s="3" t="s">
        <v>209</v>
      </c>
      <c r="B155" s="3" t="s">
        <v>329</v>
      </c>
      <c r="C155" s="3" t="s">
        <v>29</v>
      </c>
      <c r="D155" s="3" t="s">
        <v>167</v>
      </c>
      <c r="E155" s="6">
        <v>0.29820000000000002</v>
      </c>
      <c r="F155" s="3" t="s">
        <v>178</v>
      </c>
      <c r="G155" s="6">
        <v>0.29820000000000002</v>
      </c>
      <c r="H155" s="6">
        <v>1.5875999999999999</v>
      </c>
    </row>
    <row r="156" spans="1:8" x14ac:dyDescent="0.3">
      <c r="A156" s="3" t="s">
        <v>209</v>
      </c>
      <c r="B156" s="3" t="s">
        <v>329</v>
      </c>
      <c r="C156" s="3" t="s">
        <v>30</v>
      </c>
      <c r="D156" s="3" t="s">
        <v>167</v>
      </c>
      <c r="E156" s="6">
        <v>3.6299999999999999E-2</v>
      </c>
      <c r="F156" s="3" t="s">
        <v>178</v>
      </c>
      <c r="G156" s="6">
        <v>3.6299999999999999E-2</v>
      </c>
      <c r="H156" s="6">
        <v>1.5875999999999999</v>
      </c>
    </row>
    <row r="157" spans="1:8" x14ac:dyDescent="0.3">
      <c r="A157" s="3" t="s">
        <v>209</v>
      </c>
      <c r="B157" s="3" t="s">
        <v>329</v>
      </c>
      <c r="C157" s="3" t="s">
        <v>30</v>
      </c>
      <c r="D157" s="3" t="s">
        <v>321</v>
      </c>
      <c r="E157" s="6">
        <v>0.1951</v>
      </c>
      <c r="F157" s="3" t="s">
        <v>178</v>
      </c>
      <c r="G157" s="6">
        <v>0.1951</v>
      </c>
      <c r="H157" s="6">
        <v>9.3803000000000001</v>
      </c>
    </row>
    <row r="158" spans="1:8" x14ac:dyDescent="0.3">
      <c r="A158" s="3" t="s">
        <v>209</v>
      </c>
      <c r="B158" s="3" t="s">
        <v>329</v>
      </c>
      <c r="C158" s="3" t="s">
        <v>30</v>
      </c>
      <c r="D158" s="3" t="s">
        <v>165</v>
      </c>
      <c r="E158" s="6">
        <v>0.1951</v>
      </c>
      <c r="F158" s="3" t="s">
        <v>178</v>
      </c>
      <c r="G158" s="6">
        <v>0.1951</v>
      </c>
      <c r="H158" s="6">
        <v>9.3803000000000001</v>
      </c>
    </row>
    <row r="159" spans="1:8" x14ac:dyDescent="0.3">
      <c r="A159" s="3" t="s">
        <v>209</v>
      </c>
      <c r="B159" s="3" t="s">
        <v>329</v>
      </c>
      <c r="C159" s="3" t="s">
        <v>31</v>
      </c>
      <c r="D159" s="3" t="s">
        <v>165</v>
      </c>
      <c r="E159" s="6">
        <v>0.22289999999999999</v>
      </c>
      <c r="F159" s="3" t="s">
        <v>178</v>
      </c>
      <c r="G159" s="6">
        <v>0.22289999999999999</v>
      </c>
      <c r="H159" s="6">
        <v>1.5874999999999999</v>
      </c>
    </row>
    <row r="160" spans="1:8" x14ac:dyDescent="0.3">
      <c r="A160" s="3" t="s">
        <v>209</v>
      </c>
      <c r="B160" s="3" t="s">
        <v>329</v>
      </c>
      <c r="C160" s="3" t="s">
        <v>31</v>
      </c>
      <c r="D160" s="3" t="s">
        <v>140</v>
      </c>
      <c r="E160" s="6">
        <v>2.2738999999999998</v>
      </c>
      <c r="F160" s="3" t="s">
        <v>178</v>
      </c>
      <c r="G160" s="6">
        <v>2.2738999999999998</v>
      </c>
      <c r="H160" s="6">
        <v>1.5874999999999999</v>
      </c>
    </row>
    <row r="161" spans="1:8" x14ac:dyDescent="0.3">
      <c r="A161" s="3" t="s">
        <v>209</v>
      </c>
      <c r="B161" s="3" t="s">
        <v>329</v>
      </c>
      <c r="C161" s="3" t="s">
        <v>31</v>
      </c>
      <c r="D161" s="3" t="s">
        <v>118</v>
      </c>
      <c r="E161" s="6">
        <v>0.3054</v>
      </c>
      <c r="F161" s="3" t="s">
        <v>178</v>
      </c>
      <c r="G161" s="6">
        <v>0.3054</v>
      </c>
      <c r="H161" s="6">
        <v>1.5874999999999999</v>
      </c>
    </row>
    <row r="162" spans="1:8" x14ac:dyDescent="0.3">
      <c r="A162" s="3" t="s">
        <v>209</v>
      </c>
      <c r="B162" s="3" t="s">
        <v>329</v>
      </c>
      <c r="C162" s="3" t="s">
        <v>21</v>
      </c>
      <c r="D162" s="3" t="s">
        <v>124</v>
      </c>
      <c r="E162" s="6">
        <v>0.26300000000000001</v>
      </c>
      <c r="F162" s="3" t="s">
        <v>178</v>
      </c>
      <c r="G162" s="6">
        <v>0.26300000000000001</v>
      </c>
      <c r="H162" s="6">
        <v>1.5875999999999999</v>
      </c>
    </row>
    <row r="163" spans="1:8" x14ac:dyDescent="0.3">
      <c r="A163" s="3" t="s">
        <v>209</v>
      </c>
      <c r="B163" s="3" t="s">
        <v>329</v>
      </c>
      <c r="C163" s="3" t="s">
        <v>21</v>
      </c>
      <c r="D163" s="3" t="s">
        <v>138</v>
      </c>
      <c r="E163" s="6">
        <v>0.1394</v>
      </c>
      <c r="F163" s="3" t="s">
        <v>178</v>
      </c>
      <c r="G163" s="6">
        <v>0.1394</v>
      </c>
      <c r="H163" s="6">
        <v>1.5875999999999999</v>
      </c>
    </row>
    <row r="164" spans="1:8" x14ac:dyDescent="0.3">
      <c r="A164" s="3" t="s">
        <v>209</v>
      </c>
      <c r="B164" s="3" t="s">
        <v>329</v>
      </c>
      <c r="C164" s="3" t="s">
        <v>21</v>
      </c>
      <c r="D164" s="3" t="s">
        <v>140</v>
      </c>
      <c r="E164" s="6">
        <v>0.13350000000000001</v>
      </c>
      <c r="F164" s="3" t="s">
        <v>178</v>
      </c>
      <c r="G164" s="6">
        <v>0.13350000000000001</v>
      </c>
      <c r="H164" s="6">
        <v>9.3817000000000004</v>
      </c>
    </row>
    <row r="165" spans="1:8" x14ac:dyDescent="0.3">
      <c r="A165" s="3" t="s">
        <v>209</v>
      </c>
      <c r="B165" s="3" t="s">
        <v>329</v>
      </c>
      <c r="C165" s="3" t="s">
        <v>21</v>
      </c>
      <c r="D165" s="3" t="s">
        <v>134</v>
      </c>
      <c r="E165" s="6">
        <v>0.13350000000000001</v>
      </c>
      <c r="F165" s="3" t="s">
        <v>178</v>
      </c>
      <c r="G165" s="6">
        <v>0.13350000000000001</v>
      </c>
      <c r="H165" s="6">
        <v>9.3817000000000004</v>
      </c>
    </row>
    <row r="166" spans="1:8" x14ac:dyDescent="0.3">
      <c r="A166" s="3" t="s">
        <v>209</v>
      </c>
      <c r="B166" s="3" t="s">
        <v>329</v>
      </c>
      <c r="C166" s="3" t="s">
        <v>25</v>
      </c>
      <c r="D166" s="3" t="s">
        <v>240</v>
      </c>
      <c r="E166" s="6">
        <v>8.9200000000000002E-2</v>
      </c>
      <c r="F166" s="3" t="s">
        <v>178</v>
      </c>
      <c r="G166" s="6">
        <v>8.9200000000000002E-2</v>
      </c>
      <c r="H166" s="6">
        <v>9.4120000000000008</v>
      </c>
    </row>
    <row r="167" spans="1:8" x14ac:dyDescent="0.3">
      <c r="A167" s="3" t="s">
        <v>209</v>
      </c>
      <c r="B167" s="3" t="s">
        <v>329</v>
      </c>
      <c r="C167" s="3" t="s">
        <v>25</v>
      </c>
      <c r="D167" s="3" t="s">
        <v>112</v>
      </c>
      <c r="E167" s="6">
        <v>8.9200000000000002E-2</v>
      </c>
      <c r="F167" s="3" t="s">
        <v>178</v>
      </c>
      <c r="G167" s="6">
        <v>8.9200000000000002E-2</v>
      </c>
      <c r="H167" s="6">
        <v>9.4120000000000008</v>
      </c>
    </row>
    <row r="168" spans="1:8" x14ac:dyDescent="0.3">
      <c r="A168" s="3" t="s">
        <v>209</v>
      </c>
      <c r="B168" s="3" t="s">
        <v>329</v>
      </c>
      <c r="C168" s="3" t="s">
        <v>25</v>
      </c>
      <c r="D168" s="3" t="s">
        <v>162</v>
      </c>
      <c r="E168" s="6">
        <v>7.9253</v>
      </c>
      <c r="F168" s="3" t="s">
        <v>178</v>
      </c>
      <c r="G168" s="6">
        <v>7.9253</v>
      </c>
      <c r="H168" s="6">
        <v>1.5876999999999999</v>
      </c>
    </row>
    <row r="169" spans="1:8" x14ac:dyDescent="0.3">
      <c r="A169" s="3" t="s">
        <v>209</v>
      </c>
      <c r="B169" s="3" t="s">
        <v>329</v>
      </c>
      <c r="C169" s="3" t="s">
        <v>25</v>
      </c>
      <c r="D169" s="3" t="s">
        <v>114</v>
      </c>
      <c r="E169" s="6">
        <v>0.11210000000000001</v>
      </c>
      <c r="F169" s="3" t="s">
        <v>178</v>
      </c>
      <c r="G169" s="6">
        <v>0.11210000000000001</v>
      </c>
      <c r="H169" s="6">
        <v>9.4120000000000008</v>
      </c>
    </row>
    <row r="170" spans="1:8" x14ac:dyDescent="0.3">
      <c r="A170" s="3" t="s">
        <v>209</v>
      </c>
      <c r="B170" s="3" t="s">
        <v>330</v>
      </c>
      <c r="C170" s="3" t="s">
        <v>24</v>
      </c>
      <c r="E170" s="6">
        <v>1.1653</v>
      </c>
      <c r="F170" s="3" t="s">
        <v>179</v>
      </c>
      <c r="G170" s="6">
        <v>1.1653</v>
      </c>
      <c r="H170" s="6">
        <v>11.381500000000001</v>
      </c>
    </row>
    <row r="171" spans="1:8" x14ac:dyDescent="0.3">
      <c r="A171" s="3" t="s">
        <v>209</v>
      </c>
      <c r="B171" s="3" t="s">
        <v>330</v>
      </c>
      <c r="C171" s="3" t="s">
        <v>15</v>
      </c>
      <c r="E171" s="6">
        <v>141.62520000000001</v>
      </c>
      <c r="F171" s="3" t="s">
        <v>179</v>
      </c>
      <c r="G171" s="6">
        <v>141.62520000000001</v>
      </c>
      <c r="H171" s="6">
        <v>24.500499999999999</v>
      </c>
    </row>
    <row r="172" spans="1:8" x14ac:dyDescent="0.3">
      <c r="A172" s="3" t="s">
        <v>209</v>
      </c>
      <c r="B172" s="3" t="s">
        <v>330</v>
      </c>
      <c r="C172" s="3" t="s">
        <v>19</v>
      </c>
      <c r="E172" s="6">
        <v>245.3827</v>
      </c>
      <c r="F172" s="3" t="s">
        <v>179</v>
      </c>
      <c r="G172" s="6">
        <v>245.3827</v>
      </c>
      <c r="H172" s="6">
        <v>1.5462</v>
      </c>
    </row>
    <row r="173" spans="1:8" x14ac:dyDescent="0.3">
      <c r="A173" s="3" t="s">
        <v>209</v>
      </c>
      <c r="B173" s="3" t="s">
        <v>330</v>
      </c>
      <c r="C173" s="3" t="s">
        <v>20</v>
      </c>
      <c r="E173" s="6">
        <v>329.14210000000003</v>
      </c>
      <c r="F173" s="3" t="s">
        <v>179</v>
      </c>
      <c r="G173" s="6">
        <v>329.14210000000003</v>
      </c>
      <c r="H173" s="6">
        <v>22.644300000000001</v>
      </c>
    </row>
    <row r="174" spans="1:8" x14ac:dyDescent="0.3">
      <c r="A174" s="3" t="s">
        <v>209</v>
      </c>
      <c r="B174" s="3" t="s">
        <v>330</v>
      </c>
      <c r="C174" s="3" t="s">
        <v>17</v>
      </c>
      <c r="E174" s="6">
        <v>3.7130000000000001</v>
      </c>
      <c r="F174" s="3" t="s">
        <v>179</v>
      </c>
      <c r="G174" s="6">
        <v>3.7130000000000001</v>
      </c>
      <c r="H174" s="6">
        <v>10.953799999999999</v>
      </c>
    </row>
    <row r="175" spans="1:8" x14ac:dyDescent="0.3">
      <c r="A175" s="3" t="s">
        <v>209</v>
      </c>
      <c r="B175" s="3" t="s">
        <v>330</v>
      </c>
      <c r="C175" s="3" t="s">
        <v>235</v>
      </c>
      <c r="E175" s="6">
        <v>1893272.2862</v>
      </c>
      <c r="F175" s="3" t="s">
        <v>179</v>
      </c>
      <c r="G175" s="6">
        <v>1893272.2862</v>
      </c>
      <c r="H175" s="6">
        <v>3.3784999999999998</v>
      </c>
    </row>
    <row r="176" spans="1:8" x14ac:dyDescent="0.3">
      <c r="A176" s="3" t="s">
        <v>209</v>
      </c>
      <c r="B176" s="3" t="s">
        <v>330</v>
      </c>
      <c r="C176" s="3" t="s">
        <v>26</v>
      </c>
      <c r="E176" s="6">
        <v>231.07130000000001</v>
      </c>
      <c r="F176" s="3" t="s">
        <v>179</v>
      </c>
      <c r="G176" s="6">
        <v>231.07130000000001</v>
      </c>
      <c r="H176" s="6">
        <v>1.5462</v>
      </c>
    </row>
    <row r="177" spans="1:8" x14ac:dyDescent="0.3">
      <c r="A177" s="3" t="s">
        <v>209</v>
      </c>
      <c r="B177" s="3" t="s">
        <v>330</v>
      </c>
      <c r="C177" s="3" t="s">
        <v>22</v>
      </c>
      <c r="E177" s="6">
        <v>2576.5010000000002</v>
      </c>
      <c r="F177" s="3" t="s">
        <v>179</v>
      </c>
      <c r="G177" s="6">
        <v>2576.5010000000002</v>
      </c>
      <c r="H177" s="6">
        <v>1.5588</v>
      </c>
    </row>
    <row r="178" spans="1:8" x14ac:dyDescent="0.3">
      <c r="A178" s="3" t="s">
        <v>209</v>
      </c>
      <c r="B178" s="3" t="s">
        <v>330</v>
      </c>
      <c r="C178" s="3" t="s">
        <v>13</v>
      </c>
      <c r="E178" s="6">
        <v>2.1560999999999999</v>
      </c>
      <c r="F178" s="3" t="s">
        <v>179</v>
      </c>
      <c r="G178" s="6">
        <v>2.1560999999999999</v>
      </c>
      <c r="H178" s="6">
        <v>23.8734</v>
      </c>
    </row>
    <row r="179" spans="1:8" x14ac:dyDescent="0.3">
      <c r="A179" s="3" t="s">
        <v>209</v>
      </c>
      <c r="B179" s="3" t="s">
        <v>330</v>
      </c>
      <c r="C179" s="3" t="s">
        <v>28</v>
      </c>
      <c r="E179" s="6">
        <v>1.337</v>
      </c>
      <c r="F179" s="3" t="s">
        <v>179</v>
      </c>
      <c r="G179" s="6">
        <v>1.337</v>
      </c>
      <c r="H179" s="6">
        <v>11.381500000000001</v>
      </c>
    </row>
    <row r="180" spans="1:8" x14ac:dyDescent="0.3">
      <c r="A180" s="3" t="s">
        <v>209</v>
      </c>
      <c r="B180" s="3" t="s">
        <v>330</v>
      </c>
      <c r="C180" s="3" t="s">
        <v>29</v>
      </c>
      <c r="E180" s="6">
        <v>1.843</v>
      </c>
      <c r="F180" s="3" t="s">
        <v>179</v>
      </c>
      <c r="G180" s="6">
        <v>1.843</v>
      </c>
      <c r="H180" s="6">
        <v>10.953799999999999</v>
      </c>
    </row>
    <row r="181" spans="1:8" x14ac:dyDescent="0.3">
      <c r="A181" s="3" t="s">
        <v>209</v>
      </c>
      <c r="B181" s="3" t="s">
        <v>330</v>
      </c>
      <c r="C181" s="3" t="s">
        <v>30</v>
      </c>
      <c r="E181" s="6">
        <v>0</v>
      </c>
      <c r="F181" s="3" t="s">
        <v>179</v>
      </c>
      <c r="G181" s="6">
        <v>0</v>
      </c>
      <c r="H181" s="6">
        <v>23.2546</v>
      </c>
    </row>
    <row r="182" spans="1:8" x14ac:dyDescent="0.3">
      <c r="A182" s="3" t="s">
        <v>209</v>
      </c>
      <c r="B182" s="3" t="s">
        <v>330</v>
      </c>
      <c r="C182" s="3" t="s">
        <v>31</v>
      </c>
      <c r="E182" s="6">
        <v>169614.03150000001</v>
      </c>
      <c r="F182" s="3" t="s">
        <v>179</v>
      </c>
      <c r="G182" s="6">
        <v>169614.03150000001</v>
      </c>
      <c r="H182" s="6">
        <v>2.8117999999999999</v>
      </c>
    </row>
    <row r="183" spans="1:8" x14ac:dyDescent="0.3">
      <c r="A183" s="3" t="s">
        <v>209</v>
      </c>
      <c r="B183" s="3" t="s">
        <v>330</v>
      </c>
      <c r="C183" s="3" t="s">
        <v>21</v>
      </c>
      <c r="E183" s="6">
        <v>4.7000000000000002E-3</v>
      </c>
      <c r="F183" s="3" t="s">
        <v>179</v>
      </c>
      <c r="G183" s="6">
        <v>4.7000000000000002E-3</v>
      </c>
      <c r="H183" s="6">
        <v>23.8734</v>
      </c>
    </row>
    <row r="184" spans="1:8" x14ac:dyDescent="0.3">
      <c r="A184" s="3" t="s">
        <v>209</v>
      </c>
      <c r="B184" s="3" t="s">
        <v>330</v>
      </c>
      <c r="C184" s="3" t="s">
        <v>25</v>
      </c>
      <c r="E184" s="6">
        <v>7.2667000000000002</v>
      </c>
      <c r="F184" s="3" t="s">
        <v>179</v>
      </c>
      <c r="G184" s="6">
        <v>7.2667000000000002</v>
      </c>
      <c r="H184" s="6">
        <v>1.6005</v>
      </c>
    </row>
    <row r="185" spans="1:8" x14ac:dyDescent="0.3">
      <c r="A185" s="3" t="s">
        <v>209</v>
      </c>
      <c r="B185" s="3" t="s">
        <v>331</v>
      </c>
      <c r="C185" s="3" t="s">
        <v>24</v>
      </c>
      <c r="E185" s="6">
        <v>363.93830000000003</v>
      </c>
      <c r="F185" s="3" t="s">
        <v>179</v>
      </c>
      <c r="G185" s="6">
        <v>363.93830000000003</v>
      </c>
      <c r="H185" s="6">
        <v>1.6001000000000001</v>
      </c>
    </row>
    <row r="186" spans="1:8" x14ac:dyDescent="0.3">
      <c r="A186" s="3" t="s">
        <v>209</v>
      </c>
      <c r="B186" s="3" t="s">
        <v>331</v>
      </c>
      <c r="C186" s="3" t="s">
        <v>15</v>
      </c>
      <c r="E186" s="6">
        <v>232.50640000000001</v>
      </c>
      <c r="F186" s="3" t="s">
        <v>179</v>
      </c>
      <c r="G186" s="6">
        <v>232.50640000000001</v>
      </c>
      <c r="H186" s="6">
        <v>1.6003000000000001</v>
      </c>
    </row>
    <row r="187" spans="1:8" x14ac:dyDescent="0.3">
      <c r="A187" s="3" t="s">
        <v>209</v>
      </c>
      <c r="B187" s="3" t="s">
        <v>331</v>
      </c>
      <c r="C187" s="3" t="s">
        <v>19</v>
      </c>
      <c r="E187" s="6">
        <v>1066.3382999999999</v>
      </c>
      <c r="F187" s="3" t="s">
        <v>179</v>
      </c>
      <c r="G187" s="6">
        <v>1066.3382999999999</v>
      </c>
      <c r="H187" s="6">
        <v>1.5462</v>
      </c>
    </row>
    <row r="188" spans="1:8" x14ac:dyDescent="0.3">
      <c r="A188" s="3" t="s">
        <v>209</v>
      </c>
      <c r="B188" s="3" t="s">
        <v>331</v>
      </c>
      <c r="C188" s="3" t="s">
        <v>20</v>
      </c>
      <c r="E188" s="6">
        <v>100.634</v>
      </c>
      <c r="F188" s="3" t="s">
        <v>179</v>
      </c>
      <c r="G188" s="6">
        <v>100.634</v>
      </c>
      <c r="H188" s="6">
        <v>1.6003000000000001</v>
      </c>
    </row>
    <row r="189" spans="1:8" x14ac:dyDescent="0.3">
      <c r="A189" s="3" t="s">
        <v>209</v>
      </c>
      <c r="B189" s="3" t="s">
        <v>331</v>
      </c>
      <c r="C189" s="3" t="s">
        <v>17</v>
      </c>
      <c r="E189" s="6">
        <v>175.3596</v>
      </c>
      <c r="F189" s="3" t="s">
        <v>179</v>
      </c>
      <c r="G189" s="6">
        <v>175.3596</v>
      </c>
      <c r="H189" s="6">
        <v>1.6001000000000001</v>
      </c>
    </row>
    <row r="190" spans="1:8" x14ac:dyDescent="0.3">
      <c r="A190" s="3" t="s">
        <v>209</v>
      </c>
      <c r="B190" s="3" t="s">
        <v>331</v>
      </c>
      <c r="C190" s="3" t="s">
        <v>235</v>
      </c>
      <c r="E190" s="6">
        <v>18.7575</v>
      </c>
      <c r="F190" s="3" t="s">
        <v>179</v>
      </c>
      <c r="G190" s="6">
        <v>18.7575</v>
      </c>
      <c r="H190" s="6">
        <v>1.5999000000000001</v>
      </c>
    </row>
    <row r="191" spans="1:8" x14ac:dyDescent="0.3">
      <c r="A191" s="3" t="s">
        <v>209</v>
      </c>
      <c r="B191" s="3" t="s">
        <v>331</v>
      </c>
      <c r="C191" s="3" t="s">
        <v>26</v>
      </c>
      <c r="E191" s="6">
        <v>1386.9998000000001</v>
      </c>
      <c r="F191" s="3" t="s">
        <v>179</v>
      </c>
      <c r="G191" s="6">
        <v>1386.9998000000001</v>
      </c>
      <c r="H191" s="6">
        <v>1.5462</v>
      </c>
    </row>
    <row r="192" spans="1:8" x14ac:dyDescent="0.3">
      <c r="A192" s="3" t="s">
        <v>209</v>
      </c>
      <c r="B192" s="3" t="s">
        <v>331</v>
      </c>
      <c r="C192" s="3" t="s">
        <v>22</v>
      </c>
      <c r="E192" s="6">
        <v>9.0516000000000005</v>
      </c>
      <c r="F192" s="3" t="s">
        <v>179</v>
      </c>
      <c r="G192" s="6">
        <v>9.0516000000000005</v>
      </c>
      <c r="H192" s="6">
        <v>1.5588</v>
      </c>
    </row>
    <row r="193" spans="1:8" x14ac:dyDescent="0.3">
      <c r="A193" s="3" t="s">
        <v>209</v>
      </c>
      <c r="B193" s="3" t="s">
        <v>331</v>
      </c>
      <c r="C193" s="3" t="s">
        <v>13</v>
      </c>
      <c r="E193" s="6">
        <v>130.76570000000001</v>
      </c>
      <c r="F193" s="3" t="s">
        <v>179</v>
      </c>
      <c r="G193" s="6">
        <v>130.76570000000001</v>
      </c>
      <c r="H193" s="6">
        <v>1.6003000000000001</v>
      </c>
    </row>
    <row r="194" spans="1:8" x14ac:dyDescent="0.3">
      <c r="A194" s="3" t="s">
        <v>209</v>
      </c>
      <c r="B194" s="3" t="s">
        <v>331</v>
      </c>
      <c r="C194" s="3" t="s">
        <v>28</v>
      </c>
      <c r="E194" s="6">
        <v>650.84810000000004</v>
      </c>
      <c r="F194" s="3" t="s">
        <v>179</v>
      </c>
      <c r="G194" s="6">
        <v>650.84810000000004</v>
      </c>
      <c r="H194" s="6">
        <v>1.6001000000000001</v>
      </c>
    </row>
    <row r="195" spans="1:8" x14ac:dyDescent="0.3">
      <c r="A195" s="3" t="s">
        <v>209</v>
      </c>
      <c r="B195" s="3" t="s">
        <v>331</v>
      </c>
      <c r="C195" s="3" t="s">
        <v>29</v>
      </c>
      <c r="E195" s="6">
        <v>425.5829</v>
      </c>
      <c r="F195" s="3" t="s">
        <v>179</v>
      </c>
      <c r="G195" s="6">
        <v>425.5829</v>
      </c>
      <c r="H195" s="6">
        <v>1.6001000000000001</v>
      </c>
    </row>
    <row r="196" spans="1:8" x14ac:dyDescent="0.3">
      <c r="A196" s="3" t="s">
        <v>209</v>
      </c>
      <c r="B196" s="3" t="s">
        <v>331</v>
      </c>
      <c r="C196" s="3" t="s">
        <v>30</v>
      </c>
      <c r="E196" s="6">
        <v>243.173</v>
      </c>
      <c r="F196" s="3" t="s">
        <v>179</v>
      </c>
      <c r="G196" s="6">
        <v>243.173</v>
      </c>
      <c r="H196" s="6">
        <v>1.6003000000000001</v>
      </c>
    </row>
    <row r="197" spans="1:8" x14ac:dyDescent="0.3">
      <c r="A197" s="3" t="s">
        <v>209</v>
      </c>
      <c r="B197" s="3" t="s">
        <v>331</v>
      </c>
      <c r="C197" s="3" t="s">
        <v>31</v>
      </c>
      <c r="E197" s="6">
        <v>69.812399999999997</v>
      </c>
      <c r="F197" s="3" t="s">
        <v>179</v>
      </c>
      <c r="G197" s="6">
        <v>69.812399999999997</v>
      </c>
      <c r="H197" s="6">
        <v>1.5999000000000001</v>
      </c>
    </row>
    <row r="198" spans="1:8" x14ac:dyDescent="0.3">
      <c r="A198" s="3" t="s">
        <v>209</v>
      </c>
      <c r="B198" s="3" t="s">
        <v>331</v>
      </c>
      <c r="C198" s="3" t="s">
        <v>21</v>
      </c>
      <c r="E198" s="6">
        <v>207.11619999999999</v>
      </c>
      <c r="F198" s="3" t="s">
        <v>179</v>
      </c>
      <c r="G198" s="6">
        <v>207.11619999999999</v>
      </c>
      <c r="H198" s="6">
        <v>1.6003000000000001</v>
      </c>
    </row>
    <row r="199" spans="1:8" x14ac:dyDescent="0.3">
      <c r="A199" s="3" t="s">
        <v>209</v>
      </c>
      <c r="B199" s="3" t="s">
        <v>331</v>
      </c>
      <c r="C199" s="3" t="s">
        <v>25</v>
      </c>
      <c r="E199" s="6">
        <v>85.716300000000004</v>
      </c>
      <c r="F199" s="3" t="s">
        <v>179</v>
      </c>
      <c r="G199" s="6">
        <v>85.716300000000004</v>
      </c>
      <c r="H199" s="6">
        <v>41.076000000000001</v>
      </c>
    </row>
    <row r="200" spans="1:8" x14ac:dyDescent="0.3">
      <c r="A200" s="3" t="s">
        <v>249</v>
      </c>
      <c r="B200" s="3" t="s">
        <v>0</v>
      </c>
      <c r="C200" s="3" t="s">
        <v>18</v>
      </c>
      <c r="E200" s="6">
        <v>0.31309999999999999</v>
      </c>
      <c r="G200" s="6">
        <v>0.31309999999999999</v>
      </c>
      <c r="H200" s="6">
        <v>1.5245</v>
      </c>
    </row>
    <row r="201" spans="1:8" x14ac:dyDescent="0.3">
      <c r="A201" s="3" t="s">
        <v>249</v>
      </c>
      <c r="B201" s="3" t="s">
        <v>0</v>
      </c>
      <c r="C201" s="3" t="s">
        <v>14</v>
      </c>
      <c r="E201" s="6">
        <v>10224.3595</v>
      </c>
      <c r="G201" s="6">
        <v>10224.3595</v>
      </c>
      <c r="H201" s="6">
        <v>1.6029</v>
      </c>
    </row>
    <row r="202" spans="1:8" x14ac:dyDescent="0.3">
      <c r="A202" s="3" t="s">
        <v>249</v>
      </c>
      <c r="B202" s="3" t="s">
        <v>0</v>
      </c>
      <c r="C202" s="3" t="s">
        <v>23</v>
      </c>
      <c r="E202" s="6">
        <v>3.8161999999999998</v>
      </c>
      <c r="G202" s="6">
        <v>3.8161999999999998</v>
      </c>
      <c r="H202" s="6">
        <v>1.5245</v>
      </c>
    </row>
    <row r="203" spans="1:8" x14ac:dyDescent="0.3">
      <c r="A203" s="3" t="s">
        <v>249</v>
      </c>
      <c r="B203" s="3" t="s">
        <v>0</v>
      </c>
      <c r="C203" s="3" t="s">
        <v>15</v>
      </c>
      <c r="E203" s="6">
        <v>0.55969999999999998</v>
      </c>
      <c r="G203" s="6">
        <v>0.55969999999999998</v>
      </c>
      <c r="H203" s="6">
        <v>1.6029</v>
      </c>
    </row>
    <row r="204" spans="1:8" x14ac:dyDescent="0.3">
      <c r="A204" s="3" t="s">
        <v>249</v>
      </c>
      <c r="B204" s="3" t="s">
        <v>0</v>
      </c>
      <c r="C204" s="3" t="s">
        <v>19</v>
      </c>
      <c r="E204" s="6">
        <v>1845.5440000000001</v>
      </c>
      <c r="G204" s="6">
        <v>1845.5440000000001</v>
      </c>
      <c r="H204" s="6">
        <v>1.5471999999999999</v>
      </c>
    </row>
    <row r="205" spans="1:8" x14ac:dyDescent="0.3">
      <c r="A205" s="3" t="s">
        <v>249</v>
      </c>
      <c r="B205" s="3" t="s">
        <v>0</v>
      </c>
      <c r="C205" s="3" t="s">
        <v>20</v>
      </c>
      <c r="E205" s="6">
        <v>0.14779999999999999</v>
      </c>
      <c r="G205" s="6">
        <v>0.14779999999999999</v>
      </c>
      <c r="H205" s="6">
        <v>1.6029</v>
      </c>
    </row>
    <row r="206" spans="1:8" x14ac:dyDescent="0.3">
      <c r="A206" s="3" t="s">
        <v>249</v>
      </c>
      <c r="B206" s="3" t="s">
        <v>0</v>
      </c>
      <c r="C206" s="3" t="s">
        <v>17</v>
      </c>
      <c r="E206" s="6">
        <v>4.1631999999999998</v>
      </c>
      <c r="G206" s="6">
        <v>4.1631999999999998</v>
      </c>
      <c r="H206" s="6">
        <v>1.6029</v>
      </c>
    </row>
    <row r="207" spans="1:8" x14ac:dyDescent="0.3">
      <c r="A207" s="3" t="s">
        <v>249</v>
      </c>
      <c r="B207" s="3" t="s">
        <v>0</v>
      </c>
      <c r="C207" s="3" t="s">
        <v>22</v>
      </c>
      <c r="E207" s="6">
        <v>0</v>
      </c>
      <c r="G207" s="6">
        <v>0</v>
      </c>
      <c r="H207" s="6">
        <v>1.5599000000000001</v>
      </c>
    </row>
    <row r="208" spans="1:8" x14ac:dyDescent="0.3">
      <c r="A208" s="3" t="s">
        <v>249</v>
      </c>
      <c r="B208" s="3" t="s">
        <v>0</v>
      </c>
      <c r="C208" s="3" t="s">
        <v>13</v>
      </c>
      <c r="E208" s="6">
        <v>287.04950000000002</v>
      </c>
      <c r="G208" s="6">
        <v>287.04950000000002</v>
      </c>
      <c r="H208" s="6">
        <v>1.6029</v>
      </c>
    </row>
    <row r="209" spans="1:8" x14ac:dyDescent="0.3">
      <c r="A209" s="3" t="s">
        <v>249</v>
      </c>
      <c r="B209" s="3" t="s">
        <v>0</v>
      </c>
      <c r="C209" s="3" t="s">
        <v>24</v>
      </c>
      <c r="E209" s="6">
        <v>3365.9499000000001</v>
      </c>
      <c r="G209" s="6">
        <v>3365.9499000000001</v>
      </c>
      <c r="H209" s="6">
        <v>1.6029</v>
      </c>
    </row>
    <row r="210" spans="1:8" x14ac:dyDescent="0.3">
      <c r="A210" s="3" t="s">
        <v>249</v>
      </c>
      <c r="B210" s="3" t="s">
        <v>0</v>
      </c>
      <c r="C210" s="3" t="s">
        <v>38</v>
      </c>
      <c r="E210" s="6">
        <v>860476.6997</v>
      </c>
      <c r="G210" s="6">
        <v>860476.6997</v>
      </c>
      <c r="H210" s="6">
        <v>1.603</v>
      </c>
    </row>
    <row r="211" spans="1:8" x14ac:dyDescent="0.3">
      <c r="A211" s="3" t="s">
        <v>249</v>
      </c>
      <c r="B211" s="3" t="s">
        <v>0</v>
      </c>
      <c r="C211" s="3" t="s">
        <v>8</v>
      </c>
      <c r="E211" s="6">
        <v>19121625622.299</v>
      </c>
      <c r="G211" s="6">
        <v>19121625622.299</v>
      </c>
      <c r="H211" s="6">
        <v>1.603</v>
      </c>
    </row>
    <row r="212" spans="1:8" x14ac:dyDescent="0.3">
      <c r="A212" s="3" t="s">
        <v>249</v>
      </c>
      <c r="B212" s="3" t="s">
        <v>0</v>
      </c>
      <c r="C212" s="3" t="s">
        <v>34</v>
      </c>
      <c r="E212" s="6">
        <v>0.3911</v>
      </c>
      <c r="G212" s="6">
        <v>0.3911</v>
      </c>
      <c r="H212" s="6">
        <v>1.6029</v>
      </c>
    </row>
    <row r="213" spans="1:8" x14ac:dyDescent="0.3">
      <c r="A213" s="3" t="s">
        <v>249</v>
      </c>
      <c r="B213" s="3" t="s">
        <v>0</v>
      </c>
      <c r="C213" s="3" t="s">
        <v>35</v>
      </c>
      <c r="E213" s="6">
        <v>4.2755000000000001</v>
      </c>
      <c r="G213" s="6">
        <v>4.2755000000000001</v>
      </c>
      <c r="H213" s="6">
        <v>1.5245</v>
      </c>
    </row>
    <row r="214" spans="1:8" x14ac:dyDescent="0.3">
      <c r="A214" s="3" t="s">
        <v>249</v>
      </c>
      <c r="B214" s="3" t="s">
        <v>0</v>
      </c>
      <c r="C214" s="3" t="s">
        <v>32</v>
      </c>
      <c r="E214" s="6">
        <v>1.0293000000000001</v>
      </c>
      <c r="G214" s="6">
        <v>1.0293000000000001</v>
      </c>
      <c r="H214" s="6">
        <v>1.5471999999999999</v>
      </c>
    </row>
    <row r="215" spans="1:8" x14ac:dyDescent="0.3">
      <c r="A215" s="3" t="s">
        <v>249</v>
      </c>
      <c r="B215" s="3" t="s">
        <v>0</v>
      </c>
      <c r="C215" s="3" t="s">
        <v>33</v>
      </c>
      <c r="E215" s="6">
        <v>0.1903</v>
      </c>
      <c r="G215" s="6">
        <v>0.1903</v>
      </c>
      <c r="H215" s="6">
        <v>1.6028</v>
      </c>
    </row>
    <row r="216" spans="1:8" x14ac:dyDescent="0.3">
      <c r="A216" s="3" t="s">
        <v>249</v>
      </c>
      <c r="B216" s="3" t="s">
        <v>0</v>
      </c>
      <c r="C216" s="3" t="s">
        <v>36</v>
      </c>
      <c r="E216" s="6">
        <v>1.41E-2</v>
      </c>
      <c r="G216" s="6">
        <v>1.41E-2</v>
      </c>
      <c r="H216" s="6">
        <v>1.6028</v>
      </c>
    </row>
    <row r="217" spans="1:8" x14ac:dyDescent="0.3">
      <c r="A217" s="3" t="s">
        <v>249</v>
      </c>
      <c r="B217" s="3" t="s">
        <v>0</v>
      </c>
      <c r="C217" s="3" t="s">
        <v>37</v>
      </c>
      <c r="E217" s="6">
        <v>104.655</v>
      </c>
      <c r="G217" s="6">
        <v>104.655</v>
      </c>
      <c r="H217" s="6">
        <v>1.6029</v>
      </c>
    </row>
    <row r="218" spans="1:8" x14ac:dyDescent="0.3">
      <c r="A218" s="3" t="s">
        <v>249</v>
      </c>
      <c r="B218" s="3" t="s">
        <v>0</v>
      </c>
      <c r="C218" s="3" t="s">
        <v>39</v>
      </c>
      <c r="E218" s="6">
        <v>26.1144</v>
      </c>
      <c r="G218" s="6">
        <v>26.1144</v>
      </c>
      <c r="H218" s="6">
        <v>1.5471999999999999</v>
      </c>
    </row>
    <row r="219" spans="1:8" x14ac:dyDescent="0.3">
      <c r="A219" s="3" t="s">
        <v>249</v>
      </c>
      <c r="B219" s="3" t="s">
        <v>0</v>
      </c>
      <c r="C219" s="3" t="s">
        <v>21</v>
      </c>
      <c r="E219" s="6">
        <v>21187.277900000001</v>
      </c>
      <c r="G219" s="6">
        <v>21187.277900000001</v>
      </c>
      <c r="H219" s="6">
        <v>1.6029</v>
      </c>
    </row>
    <row r="220" spans="1:8" x14ac:dyDescent="0.3">
      <c r="A220" s="3" t="s">
        <v>249</v>
      </c>
      <c r="B220" s="3" t="s">
        <v>329</v>
      </c>
      <c r="C220" s="3" t="s">
        <v>18</v>
      </c>
      <c r="D220" s="3" t="s">
        <v>136</v>
      </c>
      <c r="E220" s="6">
        <v>0.24110000000000001</v>
      </c>
      <c r="F220" s="3" t="s">
        <v>178</v>
      </c>
      <c r="G220" s="6">
        <v>0.24110000000000001</v>
      </c>
      <c r="H220" s="6">
        <v>1.5145999999999999</v>
      </c>
    </row>
    <row r="221" spans="1:8" x14ac:dyDescent="0.3">
      <c r="A221" s="3" t="s">
        <v>249</v>
      </c>
      <c r="B221" s="3" t="s">
        <v>329</v>
      </c>
      <c r="C221" s="3" t="s">
        <v>18</v>
      </c>
      <c r="D221" s="3" t="s">
        <v>126</v>
      </c>
      <c r="E221" s="6">
        <v>0.13009999999999999</v>
      </c>
      <c r="F221" s="3" t="s">
        <v>178</v>
      </c>
      <c r="G221" s="6">
        <v>0.13009999999999999</v>
      </c>
      <c r="H221" s="6">
        <v>1.5145999999999999</v>
      </c>
    </row>
    <row r="222" spans="1:8" x14ac:dyDescent="0.3">
      <c r="A222" s="3" t="s">
        <v>249</v>
      </c>
      <c r="B222" s="3" t="s">
        <v>329</v>
      </c>
      <c r="C222" s="3" t="s">
        <v>14</v>
      </c>
      <c r="D222" s="3" t="s">
        <v>120</v>
      </c>
      <c r="E222" s="6">
        <v>0.114</v>
      </c>
      <c r="F222" s="3" t="s">
        <v>178</v>
      </c>
      <c r="G222" s="6">
        <v>0.114</v>
      </c>
      <c r="H222" s="6">
        <v>1.5875999999999999</v>
      </c>
    </row>
    <row r="223" spans="1:8" x14ac:dyDescent="0.3">
      <c r="A223" s="3" t="s">
        <v>249</v>
      </c>
      <c r="B223" s="3" t="s">
        <v>329</v>
      </c>
      <c r="C223" s="3" t="s">
        <v>14</v>
      </c>
      <c r="D223" s="3" t="s">
        <v>118</v>
      </c>
      <c r="E223" s="6">
        <v>7.0800000000000002E-2</v>
      </c>
      <c r="F223" s="3" t="s">
        <v>178</v>
      </c>
      <c r="G223" s="6">
        <v>7.0800000000000002E-2</v>
      </c>
      <c r="H223" s="6">
        <v>9.3466000000000005</v>
      </c>
    </row>
    <row r="224" spans="1:8" x14ac:dyDescent="0.3">
      <c r="A224" s="3" t="s">
        <v>249</v>
      </c>
      <c r="B224" s="3" t="s">
        <v>329</v>
      </c>
      <c r="C224" s="3" t="s">
        <v>14</v>
      </c>
      <c r="D224" s="3" t="s">
        <v>116</v>
      </c>
      <c r="E224" s="6">
        <v>0.16869999999999999</v>
      </c>
      <c r="F224" s="3" t="s">
        <v>178</v>
      </c>
      <c r="G224" s="6">
        <v>0.16869999999999999</v>
      </c>
      <c r="H224" s="6">
        <v>1.5875999999999999</v>
      </c>
    </row>
    <row r="225" spans="1:8" x14ac:dyDescent="0.3">
      <c r="A225" s="3" t="s">
        <v>249</v>
      </c>
      <c r="B225" s="3" t="s">
        <v>329</v>
      </c>
      <c r="C225" s="3" t="s">
        <v>23</v>
      </c>
      <c r="D225" s="3" t="s">
        <v>118</v>
      </c>
      <c r="E225" s="6">
        <v>0.377</v>
      </c>
      <c r="F225" s="3" t="s">
        <v>178</v>
      </c>
      <c r="G225" s="6">
        <v>0.377</v>
      </c>
      <c r="H225" s="6">
        <v>1.5145999999999999</v>
      </c>
    </row>
    <row r="226" spans="1:8" x14ac:dyDescent="0.3">
      <c r="A226" s="3" t="s">
        <v>249</v>
      </c>
      <c r="B226" s="3" t="s">
        <v>329</v>
      </c>
      <c r="C226" s="3" t="s">
        <v>23</v>
      </c>
      <c r="D226" s="3" t="s">
        <v>120</v>
      </c>
      <c r="E226" s="6">
        <v>2.9581</v>
      </c>
      <c r="F226" s="3" t="s">
        <v>178</v>
      </c>
      <c r="G226" s="6">
        <v>2.9581</v>
      </c>
      <c r="H226" s="6">
        <v>1.5145999999999999</v>
      </c>
    </row>
    <row r="227" spans="1:8" x14ac:dyDescent="0.3">
      <c r="A227" s="3" t="s">
        <v>249</v>
      </c>
      <c r="B227" s="3" t="s">
        <v>329</v>
      </c>
      <c r="C227" s="3" t="s">
        <v>15</v>
      </c>
      <c r="D227" s="3" t="s">
        <v>128</v>
      </c>
      <c r="E227" s="6">
        <v>0.45169999999999999</v>
      </c>
      <c r="F227" s="3" t="s">
        <v>178</v>
      </c>
      <c r="G227" s="6">
        <v>0.45169999999999999</v>
      </c>
      <c r="H227" s="6">
        <v>1.5875999999999999</v>
      </c>
    </row>
    <row r="228" spans="1:8" x14ac:dyDescent="0.3">
      <c r="A228" s="3" t="s">
        <v>249</v>
      </c>
      <c r="B228" s="3" t="s">
        <v>329</v>
      </c>
      <c r="C228" s="3" t="s">
        <v>15</v>
      </c>
      <c r="D228" s="3" t="s">
        <v>118</v>
      </c>
      <c r="E228" s="6">
        <v>0.7429</v>
      </c>
      <c r="F228" s="3" t="s">
        <v>178</v>
      </c>
      <c r="G228" s="6">
        <v>0.7429</v>
      </c>
      <c r="H228" s="6">
        <v>1.5875999999999999</v>
      </c>
    </row>
    <row r="229" spans="1:8" x14ac:dyDescent="0.3">
      <c r="A229" s="3" t="s">
        <v>249</v>
      </c>
      <c r="B229" s="3" t="s">
        <v>329</v>
      </c>
      <c r="C229" s="3" t="s">
        <v>15</v>
      </c>
      <c r="D229" s="3" t="s">
        <v>114</v>
      </c>
      <c r="E229" s="6">
        <v>4.24E-2</v>
      </c>
      <c r="F229" s="3" t="s">
        <v>178</v>
      </c>
      <c r="G229" s="6">
        <v>4.24E-2</v>
      </c>
      <c r="H229" s="6">
        <v>1.5875999999999999</v>
      </c>
    </row>
    <row r="230" spans="1:8" x14ac:dyDescent="0.3">
      <c r="A230" s="3" t="s">
        <v>249</v>
      </c>
      <c r="B230" s="3" t="s">
        <v>329</v>
      </c>
      <c r="C230" s="3" t="s">
        <v>15</v>
      </c>
      <c r="D230" s="3" t="s">
        <v>130</v>
      </c>
      <c r="E230" s="6">
        <v>6.9599999999999995E-2</v>
      </c>
      <c r="F230" s="3" t="s">
        <v>178</v>
      </c>
      <c r="G230" s="6">
        <v>6.9599999999999995E-2</v>
      </c>
      <c r="H230" s="6">
        <v>9.3829999999999991</v>
      </c>
    </row>
    <row r="231" spans="1:8" x14ac:dyDescent="0.3">
      <c r="A231" s="3" t="s">
        <v>249</v>
      </c>
      <c r="B231" s="3" t="s">
        <v>329</v>
      </c>
      <c r="C231" s="3" t="s">
        <v>15</v>
      </c>
      <c r="D231" s="3" t="s">
        <v>112</v>
      </c>
      <c r="E231" s="6">
        <v>6.9599999999999995E-2</v>
      </c>
      <c r="F231" s="3" t="s">
        <v>178</v>
      </c>
      <c r="G231" s="6">
        <v>6.9599999999999995E-2</v>
      </c>
      <c r="H231" s="6">
        <v>9.3829999999999991</v>
      </c>
    </row>
    <row r="232" spans="1:8" x14ac:dyDescent="0.3">
      <c r="A232" s="3" t="s">
        <v>249</v>
      </c>
      <c r="B232" s="3" t="s">
        <v>329</v>
      </c>
      <c r="C232" s="3" t="s">
        <v>19</v>
      </c>
      <c r="D232" s="3" t="s">
        <v>138</v>
      </c>
      <c r="E232" s="6">
        <v>0.1862</v>
      </c>
      <c r="F232" s="3" t="s">
        <v>178</v>
      </c>
      <c r="G232" s="6">
        <v>0.1862</v>
      </c>
      <c r="H232" s="6">
        <v>1.5358000000000001</v>
      </c>
    </row>
    <row r="233" spans="1:8" x14ac:dyDescent="0.3">
      <c r="A233" s="3" t="s">
        <v>249</v>
      </c>
      <c r="B233" s="3" t="s">
        <v>329</v>
      </c>
      <c r="C233" s="3" t="s">
        <v>19</v>
      </c>
      <c r="D233" s="3" t="s">
        <v>130</v>
      </c>
      <c r="E233" s="6">
        <v>3.5999999999999999E-3</v>
      </c>
      <c r="F233" s="3" t="s">
        <v>178</v>
      </c>
      <c r="G233" s="6">
        <v>3.5999999999999999E-3</v>
      </c>
      <c r="H233" s="6">
        <v>1.5358000000000001</v>
      </c>
    </row>
    <row r="234" spans="1:8" x14ac:dyDescent="0.3">
      <c r="A234" s="3" t="s">
        <v>249</v>
      </c>
      <c r="B234" s="3" t="s">
        <v>329</v>
      </c>
      <c r="C234" s="3" t="s">
        <v>19</v>
      </c>
      <c r="D234" s="3" t="s">
        <v>134</v>
      </c>
      <c r="E234" s="6">
        <v>0.79749999999999999</v>
      </c>
      <c r="F234" s="3" t="s">
        <v>178</v>
      </c>
      <c r="G234" s="6">
        <v>0.79749999999999999</v>
      </c>
      <c r="H234" s="6">
        <v>1.5358000000000001</v>
      </c>
    </row>
    <row r="235" spans="1:8" x14ac:dyDescent="0.3">
      <c r="A235" s="3" t="s">
        <v>249</v>
      </c>
      <c r="B235" s="3" t="s">
        <v>329</v>
      </c>
      <c r="C235" s="3" t="s">
        <v>19</v>
      </c>
      <c r="D235" s="3" t="s">
        <v>148</v>
      </c>
      <c r="E235" s="6">
        <v>0.35370000000000001</v>
      </c>
      <c r="F235" s="3" t="s">
        <v>178</v>
      </c>
      <c r="G235" s="6">
        <v>0.35370000000000001</v>
      </c>
      <c r="H235" s="6">
        <v>1.5358000000000001</v>
      </c>
    </row>
    <row r="236" spans="1:8" x14ac:dyDescent="0.3">
      <c r="A236" s="3" t="s">
        <v>249</v>
      </c>
      <c r="B236" s="3" t="s">
        <v>329</v>
      </c>
      <c r="C236" s="3" t="s">
        <v>20</v>
      </c>
      <c r="D236" s="3" t="s">
        <v>148</v>
      </c>
      <c r="E236" s="6">
        <v>0.14369999999999999</v>
      </c>
      <c r="F236" s="3" t="s">
        <v>178</v>
      </c>
      <c r="G236" s="6">
        <v>0.14369999999999999</v>
      </c>
      <c r="H236" s="6">
        <v>9.3789999999999996</v>
      </c>
    </row>
    <row r="237" spans="1:8" x14ac:dyDescent="0.3">
      <c r="A237" s="3" t="s">
        <v>249</v>
      </c>
      <c r="B237" s="3" t="s">
        <v>329</v>
      </c>
      <c r="C237" s="3" t="s">
        <v>20</v>
      </c>
      <c r="D237" s="3" t="s">
        <v>122</v>
      </c>
      <c r="E237" s="6">
        <v>6.9599999999999995E-2</v>
      </c>
      <c r="F237" s="3" t="s">
        <v>178</v>
      </c>
      <c r="G237" s="6">
        <v>6.9599999999999995E-2</v>
      </c>
      <c r="H237" s="6">
        <v>9.3789999999999996</v>
      </c>
    </row>
    <row r="238" spans="1:8" x14ac:dyDescent="0.3">
      <c r="A238" s="3" t="s">
        <v>249</v>
      </c>
      <c r="B238" s="3" t="s">
        <v>329</v>
      </c>
      <c r="C238" s="3" t="s">
        <v>17</v>
      </c>
      <c r="D238" s="3" t="s">
        <v>122</v>
      </c>
      <c r="E238" s="6">
        <v>0.2591</v>
      </c>
      <c r="F238" s="3" t="s">
        <v>178</v>
      </c>
      <c r="G238" s="6">
        <v>0.2591</v>
      </c>
      <c r="H238" s="6">
        <v>1.5875999999999999</v>
      </c>
    </row>
    <row r="239" spans="1:8" x14ac:dyDescent="0.3">
      <c r="A239" s="3" t="s">
        <v>249</v>
      </c>
      <c r="B239" s="3" t="s">
        <v>329</v>
      </c>
      <c r="C239" s="3" t="s">
        <v>17</v>
      </c>
      <c r="D239" s="3" t="s">
        <v>124</v>
      </c>
      <c r="E239" s="6">
        <v>0.25659999999999999</v>
      </c>
      <c r="F239" s="3" t="s">
        <v>178</v>
      </c>
      <c r="G239" s="6">
        <v>0.25659999999999999</v>
      </c>
      <c r="H239" s="6">
        <v>1.5875999999999999</v>
      </c>
    </row>
    <row r="240" spans="1:8" x14ac:dyDescent="0.3">
      <c r="A240" s="3" t="s">
        <v>249</v>
      </c>
      <c r="B240" s="3" t="s">
        <v>329</v>
      </c>
      <c r="C240" s="3" t="s">
        <v>17</v>
      </c>
      <c r="D240" s="3" t="s">
        <v>321</v>
      </c>
      <c r="E240" s="6">
        <v>8.8999999999999996E-2</v>
      </c>
      <c r="F240" s="3" t="s">
        <v>178</v>
      </c>
      <c r="G240" s="6">
        <v>8.8999999999999996E-2</v>
      </c>
      <c r="H240" s="6">
        <v>9.3466000000000005</v>
      </c>
    </row>
    <row r="241" spans="1:8" x14ac:dyDescent="0.3">
      <c r="A241" s="3" t="s">
        <v>249</v>
      </c>
      <c r="B241" s="3" t="s">
        <v>329</v>
      </c>
      <c r="C241" s="3" t="s">
        <v>22</v>
      </c>
      <c r="D241" s="3" t="s">
        <v>144</v>
      </c>
      <c r="E241" s="6">
        <v>0.11700000000000001</v>
      </c>
      <c r="F241" s="3" t="s">
        <v>178</v>
      </c>
      <c r="G241" s="6">
        <v>0.11700000000000001</v>
      </c>
      <c r="H241" s="6">
        <v>1.4146000000000001</v>
      </c>
    </row>
    <row r="242" spans="1:8" x14ac:dyDescent="0.3">
      <c r="A242" s="3" t="s">
        <v>249</v>
      </c>
      <c r="B242" s="3" t="s">
        <v>329</v>
      </c>
      <c r="C242" s="3" t="s">
        <v>22</v>
      </c>
      <c r="D242" s="3" t="s">
        <v>142</v>
      </c>
      <c r="E242" s="6">
        <v>8.2000000000000007E-3</v>
      </c>
      <c r="F242" s="3" t="s">
        <v>178</v>
      </c>
      <c r="G242" s="6">
        <v>8.2000000000000007E-3</v>
      </c>
      <c r="H242" s="6">
        <v>1.5475000000000001</v>
      </c>
    </row>
    <row r="243" spans="1:8" x14ac:dyDescent="0.3">
      <c r="A243" s="3" t="s">
        <v>249</v>
      </c>
      <c r="B243" s="3" t="s">
        <v>329</v>
      </c>
      <c r="C243" s="3" t="s">
        <v>22</v>
      </c>
      <c r="D243" s="3" t="s">
        <v>108</v>
      </c>
      <c r="E243" s="6">
        <v>1.7399999999999999E-2</v>
      </c>
      <c r="F243" s="3" t="s">
        <v>178</v>
      </c>
      <c r="G243" s="6">
        <v>1.7399999999999999E-2</v>
      </c>
      <c r="H243" s="6">
        <v>1.5475000000000001</v>
      </c>
    </row>
    <row r="244" spans="1:8" x14ac:dyDescent="0.3">
      <c r="A244" s="3" t="s">
        <v>249</v>
      </c>
      <c r="B244" s="3" t="s">
        <v>329</v>
      </c>
      <c r="C244" s="3" t="s">
        <v>13</v>
      </c>
      <c r="D244" s="3" t="s">
        <v>112</v>
      </c>
      <c r="E244" s="6">
        <v>4.0099999999999997E-2</v>
      </c>
      <c r="F244" s="3" t="s">
        <v>178</v>
      </c>
      <c r="G244" s="6">
        <v>4.0099999999999997E-2</v>
      </c>
      <c r="H244" s="6">
        <v>1.5875999999999999</v>
      </c>
    </row>
    <row r="245" spans="1:8" x14ac:dyDescent="0.3">
      <c r="A245" s="3" t="s">
        <v>249</v>
      </c>
      <c r="B245" s="3" t="s">
        <v>329</v>
      </c>
      <c r="C245" s="3" t="s">
        <v>13</v>
      </c>
      <c r="D245" s="3" t="s">
        <v>108</v>
      </c>
      <c r="E245" s="6">
        <v>4.6300000000000001E-2</v>
      </c>
      <c r="F245" s="3" t="s">
        <v>178</v>
      </c>
      <c r="G245" s="6">
        <v>4.6300000000000001E-2</v>
      </c>
      <c r="H245" s="6">
        <v>1.5875999999999999</v>
      </c>
    </row>
    <row r="246" spans="1:8" x14ac:dyDescent="0.3">
      <c r="A246" s="3" t="s">
        <v>249</v>
      </c>
      <c r="B246" s="3" t="s">
        <v>329</v>
      </c>
      <c r="C246" s="3" t="s">
        <v>13</v>
      </c>
      <c r="D246" s="3" t="s">
        <v>114</v>
      </c>
      <c r="E246" s="6">
        <v>9.3700000000000006E-2</v>
      </c>
      <c r="F246" s="3" t="s">
        <v>178</v>
      </c>
      <c r="G246" s="6">
        <v>9.3700000000000006E-2</v>
      </c>
      <c r="H246" s="6">
        <v>9.3817000000000004</v>
      </c>
    </row>
    <row r="247" spans="1:8" x14ac:dyDescent="0.3">
      <c r="A247" s="3" t="s">
        <v>249</v>
      </c>
      <c r="B247" s="3" t="s">
        <v>329</v>
      </c>
      <c r="C247" s="3" t="s">
        <v>13</v>
      </c>
      <c r="D247" s="3" t="s">
        <v>110</v>
      </c>
      <c r="E247" s="6">
        <v>9.3700000000000006E-2</v>
      </c>
      <c r="F247" s="3" t="s">
        <v>178</v>
      </c>
      <c r="G247" s="6">
        <v>9.3700000000000006E-2</v>
      </c>
      <c r="H247" s="6">
        <v>9.3817000000000004</v>
      </c>
    </row>
    <row r="248" spans="1:8" x14ac:dyDescent="0.3">
      <c r="A248" s="3" t="s">
        <v>249</v>
      </c>
      <c r="B248" s="3" t="s">
        <v>329</v>
      </c>
      <c r="C248" s="3" t="s">
        <v>24</v>
      </c>
      <c r="D248" s="3" t="s">
        <v>132</v>
      </c>
      <c r="E248" s="6">
        <v>6.93E-2</v>
      </c>
      <c r="F248" s="3" t="s">
        <v>178</v>
      </c>
      <c r="G248" s="6">
        <v>6.93E-2</v>
      </c>
      <c r="H248" s="6">
        <v>1.5875999999999999</v>
      </c>
    </row>
    <row r="249" spans="1:8" x14ac:dyDescent="0.3">
      <c r="A249" s="3" t="s">
        <v>249</v>
      </c>
      <c r="B249" s="3" t="s">
        <v>329</v>
      </c>
      <c r="C249" s="3" t="s">
        <v>24</v>
      </c>
      <c r="D249" s="3" t="s">
        <v>134</v>
      </c>
      <c r="E249" s="6">
        <v>0.22559999999999999</v>
      </c>
      <c r="F249" s="3" t="s">
        <v>178</v>
      </c>
      <c r="G249" s="6">
        <v>0.22559999999999999</v>
      </c>
      <c r="H249" s="6">
        <v>1.5875999999999999</v>
      </c>
    </row>
    <row r="250" spans="1:8" x14ac:dyDescent="0.3">
      <c r="A250" s="3" t="s">
        <v>249</v>
      </c>
      <c r="B250" s="3" t="s">
        <v>329</v>
      </c>
      <c r="C250" s="3" t="s">
        <v>24</v>
      </c>
      <c r="D250" s="3" t="s">
        <v>136</v>
      </c>
      <c r="E250" s="6">
        <v>9.1399999999999995E-2</v>
      </c>
      <c r="F250" s="3" t="s">
        <v>178</v>
      </c>
      <c r="G250" s="6">
        <v>9.1399999999999995E-2</v>
      </c>
      <c r="H250" s="6">
        <v>9.3481000000000005</v>
      </c>
    </row>
    <row r="251" spans="1:8" x14ac:dyDescent="0.3">
      <c r="A251" s="3" t="s">
        <v>249</v>
      </c>
      <c r="B251" s="3" t="s">
        <v>329</v>
      </c>
      <c r="C251" s="3" t="s">
        <v>24</v>
      </c>
      <c r="D251" s="3" t="s">
        <v>138</v>
      </c>
      <c r="E251" s="6">
        <v>1.8443000000000001</v>
      </c>
      <c r="F251" s="3" t="s">
        <v>178</v>
      </c>
      <c r="G251" s="6">
        <v>1.8443000000000001</v>
      </c>
      <c r="H251" s="6">
        <v>1.5875999999999999</v>
      </c>
    </row>
    <row r="252" spans="1:8" x14ac:dyDescent="0.3">
      <c r="A252" s="3" t="s">
        <v>249</v>
      </c>
      <c r="B252" s="3" t="s">
        <v>329</v>
      </c>
      <c r="C252" s="3" t="s">
        <v>38</v>
      </c>
      <c r="D252" s="3" t="s">
        <v>140</v>
      </c>
      <c r="E252" s="6">
        <v>0.42509999999999998</v>
      </c>
      <c r="F252" s="3" t="s">
        <v>178</v>
      </c>
      <c r="G252" s="6">
        <v>0.42509999999999998</v>
      </c>
      <c r="H252" s="6">
        <v>1.5876999999999999</v>
      </c>
    </row>
    <row r="253" spans="1:8" x14ac:dyDescent="0.3">
      <c r="A253" s="3" t="s">
        <v>249</v>
      </c>
      <c r="B253" s="3" t="s">
        <v>329</v>
      </c>
      <c r="C253" s="3" t="s">
        <v>38</v>
      </c>
      <c r="D253" s="3" t="s">
        <v>114</v>
      </c>
      <c r="E253" s="6">
        <v>6.3200000000000006E-2</v>
      </c>
      <c r="F253" s="3" t="s">
        <v>178</v>
      </c>
      <c r="G253" s="6">
        <v>6.3200000000000006E-2</v>
      </c>
      <c r="H253" s="6">
        <v>9.4415999999999993</v>
      </c>
    </row>
    <row r="254" spans="1:8" x14ac:dyDescent="0.3">
      <c r="A254" s="3" t="s">
        <v>249</v>
      </c>
      <c r="B254" s="3" t="s">
        <v>329</v>
      </c>
      <c r="C254" s="3" t="s">
        <v>38</v>
      </c>
      <c r="D254" s="3" t="s">
        <v>142</v>
      </c>
      <c r="E254" s="6">
        <v>2.06E-2</v>
      </c>
      <c r="F254" s="3" t="s">
        <v>178</v>
      </c>
      <c r="G254" s="6">
        <v>2.06E-2</v>
      </c>
      <c r="H254" s="6">
        <v>1.5876999999999999</v>
      </c>
    </row>
    <row r="255" spans="1:8" x14ac:dyDescent="0.3">
      <c r="A255" s="3" t="s">
        <v>249</v>
      </c>
      <c r="B255" s="3" t="s">
        <v>329</v>
      </c>
      <c r="C255" s="3" t="s">
        <v>38</v>
      </c>
      <c r="D255" s="3" t="s">
        <v>112</v>
      </c>
      <c r="E255" s="6">
        <v>0.15820000000000001</v>
      </c>
      <c r="F255" s="3" t="s">
        <v>178</v>
      </c>
      <c r="G255" s="6">
        <v>0.15820000000000001</v>
      </c>
      <c r="H255" s="6">
        <v>9.4415999999999993</v>
      </c>
    </row>
    <row r="256" spans="1:8" x14ac:dyDescent="0.3">
      <c r="A256" s="3" t="s">
        <v>249</v>
      </c>
      <c r="B256" s="3" t="s">
        <v>329</v>
      </c>
      <c r="C256" s="3" t="s">
        <v>38</v>
      </c>
      <c r="D256" s="3" t="s">
        <v>144</v>
      </c>
      <c r="E256" s="6">
        <v>0.15820000000000001</v>
      </c>
      <c r="F256" s="3" t="s">
        <v>178</v>
      </c>
      <c r="G256" s="6">
        <v>0.15820000000000001</v>
      </c>
      <c r="H256" s="6">
        <v>9.4415999999999993</v>
      </c>
    </row>
    <row r="257" spans="1:8" x14ac:dyDescent="0.3">
      <c r="A257" s="3" t="s">
        <v>249</v>
      </c>
      <c r="B257" s="3" t="s">
        <v>329</v>
      </c>
      <c r="C257" s="3" t="s">
        <v>38</v>
      </c>
      <c r="D257" s="3" t="s">
        <v>146</v>
      </c>
      <c r="E257" s="6">
        <v>0.15820000000000001</v>
      </c>
      <c r="F257" s="3" t="s">
        <v>178</v>
      </c>
      <c r="G257" s="6">
        <v>0.15820000000000001</v>
      </c>
      <c r="H257" s="6">
        <v>9.4415999999999993</v>
      </c>
    </row>
    <row r="258" spans="1:8" x14ac:dyDescent="0.3">
      <c r="A258" s="3" t="s">
        <v>249</v>
      </c>
      <c r="B258" s="3" t="s">
        <v>329</v>
      </c>
      <c r="C258" s="3" t="s">
        <v>8</v>
      </c>
      <c r="D258" s="3" t="s">
        <v>128</v>
      </c>
      <c r="E258" s="6">
        <v>5.3681000000000001</v>
      </c>
      <c r="F258" s="3" t="s">
        <v>178</v>
      </c>
      <c r="G258" s="6">
        <v>5.3681000000000001</v>
      </c>
      <c r="H258" s="6">
        <v>1.5876999999999999</v>
      </c>
    </row>
    <row r="259" spans="1:8" x14ac:dyDescent="0.3">
      <c r="A259" s="3" t="s">
        <v>249</v>
      </c>
      <c r="B259" s="3" t="s">
        <v>329</v>
      </c>
      <c r="C259" s="3" t="s">
        <v>8</v>
      </c>
      <c r="D259" s="3" t="s">
        <v>150</v>
      </c>
      <c r="E259" s="6">
        <v>2.2566999999999999</v>
      </c>
      <c r="F259" s="3" t="s">
        <v>178</v>
      </c>
      <c r="G259" s="6">
        <v>2.2566999999999999</v>
      </c>
      <c r="H259" s="6">
        <v>1.5876999999999999</v>
      </c>
    </row>
    <row r="260" spans="1:8" x14ac:dyDescent="0.3">
      <c r="A260" s="3" t="s">
        <v>249</v>
      </c>
      <c r="B260" s="3" t="s">
        <v>329</v>
      </c>
      <c r="C260" s="3" t="s">
        <v>8</v>
      </c>
      <c r="D260" s="3" t="s">
        <v>321</v>
      </c>
      <c r="E260" s="6">
        <v>0.37140000000000001</v>
      </c>
      <c r="F260" s="3" t="s">
        <v>178</v>
      </c>
      <c r="G260" s="6">
        <v>0.37140000000000001</v>
      </c>
      <c r="H260" s="6">
        <v>9.4131999999999998</v>
      </c>
    </row>
    <row r="261" spans="1:8" x14ac:dyDescent="0.3">
      <c r="A261" s="3" t="s">
        <v>249</v>
      </c>
      <c r="B261" s="3" t="s">
        <v>329</v>
      </c>
      <c r="C261" s="3" t="s">
        <v>8</v>
      </c>
      <c r="D261" s="3" t="s">
        <v>118</v>
      </c>
      <c r="E261" s="6">
        <v>0.37140000000000001</v>
      </c>
      <c r="F261" s="3" t="s">
        <v>178</v>
      </c>
      <c r="G261" s="6">
        <v>0.37140000000000001</v>
      </c>
      <c r="H261" s="6">
        <v>9.4131999999999998</v>
      </c>
    </row>
    <row r="262" spans="1:8" x14ac:dyDescent="0.3">
      <c r="A262" s="3" t="s">
        <v>249</v>
      </c>
      <c r="B262" s="3" t="s">
        <v>329</v>
      </c>
      <c r="C262" s="3" t="s">
        <v>8</v>
      </c>
      <c r="D262" s="3" t="s">
        <v>152</v>
      </c>
      <c r="E262" s="6">
        <v>0.37140000000000001</v>
      </c>
      <c r="F262" s="3" t="s">
        <v>178</v>
      </c>
      <c r="G262" s="6">
        <v>0.37140000000000001</v>
      </c>
      <c r="H262" s="6">
        <v>9.4131999999999998</v>
      </c>
    </row>
    <row r="263" spans="1:8" x14ac:dyDescent="0.3">
      <c r="A263" s="3" t="s">
        <v>249</v>
      </c>
      <c r="B263" s="3" t="s">
        <v>329</v>
      </c>
      <c r="C263" s="3" t="s">
        <v>34</v>
      </c>
      <c r="D263" s="3" t="s">
        <v>156</v>
      </c>
      <c r="E263" s="6">
        <v>2.4718</v>
      </c>
      <c r="F263" s="3" t="s">
        <v>178</v>
      </c>
      <c r="G263" s="6">
        <v>2.4718</v>
      </c>
      <c r="H263" s="6">
        <v>1.5875999999999999</v>
      </c>
    </row>
    <row r="264" spans="1:8" x14ac:dyDescent="0.3">
      <c r="A264" s="3" t="s">
        <v>249</v>
      </c>
      <c r="B264" s="3" t="s">
        <v>329</v>
      </c>
      <c r="C264" s="3" t="s">
        <v>34</v>
      </c>
      <c r="D264" s="3" t="s">
        <v>154</v>
      </c>
      <c r="E264" s="6">
        <v>6.2E-2</v>
      </c>
      <c r="F264" s="3" t="s">
        <v>178</v>
      </c>
      <c r="G264" s="6">
        <v>6.2E-2</v>
      </c>
      <c r="H264" s="6">
        <v>9.3451000000000004</v>
      </c>
    </row>
    <row r="265" spans="1:8" x14ac:dyDescent="0.3">
      <c r="A265" s="3" t="s">
        <v>249</v>
      </c>
      <c r="B265" s="3" t="s">
        <v>329</v>
      </c>
      <c r="C265" s="3" t="s">
        <v>35</v>
      </c>
      <c r="D265" s="3" t="s">
        <v>154</v>
      </c>
      <c r="E265" s="6">
        <v>1.454</v>
      </c>
      <c r="F265" s="3" t="s">
        <v>178</v>
      </c>
      <c r="G265" s="6">
        <v>1.454</v>
      </c>
      <c r="H265" s="6">
        <v>1.5145999999999999</v>
      </c>
    </row>
    <row r="266" spans="1:8" x14ac:dyDescent="0.3">
      <c r="A266" s="3" t="s">
        <v>249</v>
      </c>
      <c r="B266" s="3" t="s">
        <v>329</v>
      </c>
      <c r="C266" s="3" t="s">
        <v>35</v>
      </c>
      <c r="D266" s="3" t="s">
        <v>150</v>
      </c>
      <c r="E266" s="6">
        <v>9.1463000000000001</v>
      </c>
      <c r="F266" s="3" t="s">
        <v>178</v>
      </c>
      <c r="G266" s="6">
        <v>9.1463000000000001</v>
      </c>
      <c r="H266" s="6">
        <v>1.5145999999999999</v>
      </c>
    </row>
    <row r="267" spans="1:8" x14ac:dyDescent="0.3">
      <c r="A267" s="3" t="s">
        <v>249</v>
      </c>
      <c r="B267" s="3" t="s">
        <v>329</v>
      </c>
      <c r="C267" s="3" t="s">
        <v>32</v>
      </c>
      <c r="D267" s="3" t="s">
        <v>126</v>
      </c>
      <c r="E267" s="6">
        <v>1.2508999999999999</v>
      </c>
      <c r="F267" s="3" t="s">
        <v>178</v>
      </c>
      <c r="G267" s="6">
        <v>1.2508999999999999</v>
      </c>
      <c r="H267" s="6">
        <v>1.5358000000000001</v>
      </c>
    </row>
    <row r="268" spans="1:8" x14ac:dyDescent="0.3">
      <c r="A268" s="3" t="s">
        <v>249</v>
      </c>
      <c r="B268" s="3" t="s">
        <v>329</v>
      </c>
      <c r="C268" s="3" t="s">
        <v>32</v>
      </c>
      <c r="D268" s="3" t="s">
        <v>158</v>
      </c>
      <c r="E268" s="6">
        <v>0.41139999999999999</v>
      </c>
      <c r="F268" s="3" t="s">
        <v>178</v>
      </c>
      <c r="G268" s="6">
        <v>0.41139999999999999</v>
      </c>
      <c r="H268" s="6">
        <v>1.5358000000000001</v>
      </c>
    </row>
    <row r="269" spans="1:8" x14ac:dyDescent="0.3">
      <c r="A269" s="3" t="s">
        <v>249</v>
      </c>
      <c r="B269" s="3" t="s">
        <v>329</v>
      </c>
      <c r="C269" s="3" t="s">
        <v>32</v>
      </c>
      <c r="D269" s="3" t="s">
        <v>118</v>
      </c>
      <c r="E269" s="6">
        <v>2.1899999999999999E-2</v>
      </c>
      <c r="F269" s="3" t="s">
        <v>178</v>
      </c>
      <c r="G269" s="6">
        <v>2.1899999999999999E-2</v>
      </c>
      <c r="H269" s="6">
        <v>1.5358000000000001</v>
      </c>
    </row>
    <row r="270" spans="1:8" x14ac:dyDescent="0.3">
      <c r="A270" s="3" t="s">
        <v>249</v>
      </c>
      <c r="B270" s="3" t="s">
        <v>329</v>
      </c>
      <c r="C270" s="3" t="s">
        <v>32</v>
      </c>
      <c r="D270" s="3" t="s">
        <v>160</v>
      </c>
      <c r="E270" s="6">
        <v>0.15140000000000001</v>
      </c>
      <c r="F270" s="3" t="s">
        <v>178</v>
      </c>
      <c r="G270" s="6">
        <v>0.15140000000000001</v>
      </c>
      <c r="H270" s="6">
        <v>1.5358000000000001</v>
      </c>
    </row>
    <row r="271" spans="1:8" x14ac:dyDescent="0.3">
      <c r="A271" s="3" t="s">
        <v>249</v>
      </c>
      <c r="B271" s="3" t="s">
        <v>329</v>
      </c>
      <c r="C271" s="3" t="s">
        <v>33</v>
      </c>
      <c r="D271" s="3" t="s">
        <v>118</v>
      </c>
      <c r="E271" s="6">
        <v>7.3551000000000002</v>
      </c>
      <c r="F271" s="3" t="s">
        <v>178</v>
      </c>
      <c r="G271" s="6">
        <v>7.3551000000000002</v>
      </c>
      <c r="H271" s="6">
        <v>1.5874999999999999</v>
      </c>
    </row>
    <row r="272" spans="1:8" x14ac:dyDescent="0.3">
      <c r="A272" s="3" t="s">
        <v>249</v>
      </c>
      <c r="B272" s="3" t="s">
        <v>329</v>
      </c>
      <c r="C272" s="3" t="s">
        <v>33</v>
      </c>
      <c r="D272" s="3" t="s">
        <v>160</v>
      </c>
      <c r="E272" s="6">
        <v>1.1148</v>
      </c>
      <c r="F272" s="3" t="s">
        <v>178</v>
      </c>
      <c r="G272" s="6">
        <v>1.1148</v>
      </c>
      <c r="H272" s="6">
        <v>1.5874999999999999</v>
      </c>
    </row>
    <row r="273" spans="1:8" x14ac:dyDescent="0.3">
      <c r="A273" s="3" t="s">
        <v>249</v>
      </c>
      <c r="B273" s="3" t="s">
        <v>329</v>
      </c>
      <c r="C273" s="3" t="s">
        <v>33</v>
      </c>
      <c r="D273" s="3" t="s">
        <v>156</v>
      </c>
      <c r="E273" s="6">
        <v>1.1468</v>
      </c>
      <c r="F273" s="3" t="s">
        <v>178</v>
      </c>
      <c r="G273" s="6">
        <v>1.1468</v>
      </c>
      <c r="H273" s="6">
        <v>1.5874999999999999</v>
      </c>
    </row>
    <row r="274" spans="1:8" x14ac:dyDescent="0.3">
      <c r="A274" s="3" t="s">
        <v>249</v>
      </c>
      <c r="B274" s="3" t="s">
        <v>329</v>
      </c>
      <c r="C274" s="3" t="s">
        <v>33</v>
      </c>
      <c r="D274" s="3" t="s">
        <v>150</v>
      </c>
      <c r="E274" s="6">
        <v>0.1431</v>
      </c>
      <c r="F274" s="3" t="s">
        <v>178</v>
      </c>
      <c r="G274" s="6">
        <v>0.1431</v>
      </c>
      <c r="H274" s="6">
        <v>1.5874999999999999</v>
      </c>
    </row>
    <row r="275" spans="1:8" x14ac:dyDescent="0.3">
      <c r="A275" s="3" t="s">
        <v>249</v>
      </c>
      <c r="B275" s="3" t="s">
        <v>329</v>
      </c>
      <c r="C275" s="3" t="s">
        <v>36</v>
      </c>
      <c r="D275" s="3" t="s">
        <v>126</v>
      </c>
      <c r="E275" s="6">
        <v>0.9042</v>
      </c>
      <c r="F275" s="3" t="s">
        <v>178</v>
      </c>
      <c r="G275" s="6">
        <v>0.9042</v>
      </c>
      <c r="H275" s="6">
        <v>1.5874999999999999</v>
      </c>
    </row>
    <row r="276" spans="1:8" x14ac:dyDescent="0.3">
      <c r="A276" s="3" t="s">
        <v>249</v>
      </c>
      <c r="B276" s="3" t="s">
        <v>329</v>
      </c>
      <c r="C276" s="3" t="s">
        <v>36</v>
      </c>
      <c r="D276" s="3" t="s">
        <v>118</v>
      </c>
      <c r="E276" s="6">
        <v>1.6817</v>
      </c>
      <c r="F276" s="3" t="s">
        <v>178</v>
      </c>
      <c r="G276" s="6">
        <v>1.6817</v>
      </c>
      <c r="H276" s="6">
        <v>1.5874999999999999</v>
      </c>
    </row>
    <row r="277" spans="1:8" x14ac:dyDescent="0.3">
      <c r="A277" s="3" t="s">
        <v>249</v>
      </c>
      <c r="B277" s="3" t="s">
        <v>329</v>
      </c>
      <c r="C277" s="3" t="s">
        <v>36</v>
      </c>
      <c r="D277" s="3" t="s">
        <v>158</v>
      </c>
      <c r="E277" s="6">
        <v>8.0600000000000005E-2</v>
      </c>
      <c r="F277" s="3" t="s">
        <v>178</v>
      </c>
      <c r="G277" s="6">
        <v>8.0600000000000005E-2</v>
      </c>
      <c r="H277" s="6">
        <v>1.5874999999999999</v>
      </c>
    </row>
    <row r="278" spans="1:8" x14ac:dyDescent="0.3">
      <c r="A278" s="3" t="s">
        <v>249</v>
      </c>
      <c r="B278" s="3" t="s">
        <v>329</v>
      </c>
      <c r="C278" s="3" t="s">
        <v>36</v>
      </c>
      <c r="D278" s="3" t="s">
        <v>150</v>
      </c>
      <c r="E278" s="6">
        <v>0.1399</v>
      </c>
      <c r="F278" s="3" t="s">
        <v>178</v>
      </c>
      <c r="G278" s="6">
        <v>0.1399</v>
      </c>
      <c r="H278" s="6">
        <v>1.5874999999999999</v>
      </c>
    </row>
    <row r="279" spans="1:8" x14ac:dyDescent="0.3">
      <c r="A279" s="3" t="s">
        <v>249</v>
      </c>
      <c r="B279" s="3" t="s">
        <v>329</v>
      </c>
      <c r="C279" s="3" t="s">
        <v>37</v>
      </c>
      <c r="D279" s="3" t="s">
        <v>116</v>
      </c>
      <c r="E279" s="6">
        <v>5.1000000000000004E-3</v>
      </c>
      <c r="F279" s="3" t="s">
        <v>178</v>
      </c>
      <c r="G279" s="6">
        <v>5.1000000000000004E-3</v>
      </c>
      <c r="H279" s="6">
        <v>1.5875999999999999</v>
      </c>
    </row>
    <row r="280" spans="1:8" x14ac:dyDescent="0.3">
      <c r="A280" s="3" t="s">
        <v>249</v>
      </c>
      <c r="B280" s="3" t="s">
        <v>329</v>
      </c>
      <c r="C280" s="3" t="s">
        <v>37</v>
      </c>
      <c r="D280" s="3" t="s">
        <v>321</v>
      </c>
      <c r="E280" s="6">
        <v>0.10580000000000001</v>
      </c>
      <c r="F280" s="3" t="s">
        <v>178</v>
      </c>
      <c r="G280" s="6">
        <v>0.10580000000000001</v>
      </c>
      <c r="H280" s="6">
        <v>9.3817000000000004</v>
      </c>
    </row>
    <row r="281" spans="1:8" x14ac:dyDescent="0.3">
      <c r="A281" s="3" t="s">
        <v>249</v>
      </c>
      <c r="B281" s="3" t="s">
        <v>329</v>
      </c>
      <c r="C281" s="3" t="s">
        <v>37</v>
      </c>
      <c r="D281" s="3" t="s">
        <v>128</v>
      </c>
      <c r="E281" s="6">
        <v>0.29830000000000001</v>
      </c>
      <c r="F281" s="3" t="s">
        <v>178</v>
      </c>
      <c r="G281" s="6">
        <v>0.29830000000000001</v>
      </c>
      <c r="H281" s="6">
        <v>1.5875999999999999</v>
      </c>
    </row>
    <row r="282" spans="1:8" x14ac:dyDescent="0.3">
      <c r="A282" s="3" t="s">
        <v>249</v>
      </c>
      <c r="B282" s="3" t="s">
        <v>329</v>
      </c>
      <c r="C282" s="3" t="s">
        <v>37</v>
      </c>
      <c r="D282" s="3" t="s">
        <v>126</v>
      </c>
      <c r="E282" s="6">
        <v>9.4500000000000001E-2</v>
      </c>
      <c r="F282" s="3" t="s">
        <v>178</v>
      </c>
      <c r="G282" s="6">
        <v>9.4500000000000001E-2</v>
      </c>
      <c r="H282" s="6">
        <v>9.3817000000000004</v>
      </c>
    </row>
    <row r="283" spans="1:8" x14ac:dyDescent="0.3">
      <c r="A283" s="3" t="s">
        <v>249</v>
      </c>
      <c r="B283" s="3" t="s">
        <v>329</v>
      </c>
      <c r="C283" s="3" t="s">
        <v>39</v>
      </c>
      <c r="D283" s="3" t="s">
        <v>142</v>
      </c>
      <c r="E283" s="6">
        <v>5.3699999999999998E-2</v>
      </c>
      <c r="F283" s="3" t="s">
        <v>178</v>
      </c>
      <c r="G283" s="6">
        <v>5.3699999999999998E-2</v>
      </c>
      <c r="H283" s="6">
        <v>1.5358000000000001</v>
      </c>
    </row>
    <row r="284" spans="1:8" x14ac:dyDescent="0.3">
      <c r="A284" s="3" t="s">
        <v>249</v>
      </c>
      <c r="B284" s="3" t="s">
        <v>329</v>
      </c>
      <c r="C284" s="3" t="s">
        <v>39</v>
      </c>
      <c r="D284" s="3" t="s">
        <v>152</v>
      </c>
      <c r="E284" s="6">
        <v>0.64990000000000003</v>
      </c>
      <c r="F284" s="3" t="s">
        <v>178</v>
      </c>
      <c r="G284" s="6">
        <v>0.64990000000000003</v>
      </c>
      <c r="H284" s="6">
        <v>1.5358000000000001</v>
      </c>
    </row>
    <row r="285" spans="1:8" x14ac:dyDescent="0.3">
      <c r="A285" s="3" t="s">
        <v>249</v>
      </c>
      <c r="B285" s="3" t="s">
        <v>329</v>
      </c>
      <c r="C285" s="3" t="s">
        <v>39</v>
      </c>
      <c r="D285" s="3" t="s">
        <v>128</v>
      </c>
      <c r="E285" s="6">
        <v>1.8996999999999999</v>
      </c>
      <c r="F285" s="3" t="s">
        <v>178</v>
      </c>
      <c r="G285" s="6">
        <v>1.8996999999999999</v>
      </c>
      <c r="H285" s="6">
        <v>1.5358000000000001</v>
      </c>
    </row>
    <row r="286" spans="1:8" x14ac:dyDescent="0.3">
      <c r="A286" s="3" t="s">
        <v>249</v>
      </c>
      <c r="B286" s="3" t="s">
        <v>329</v>
      </c>
      <c r="C286" s="3" t="s">
        <v>39</v>
      </c>
      <c r="D286" s="3" t="s">
        <v>144</v>
      </c>
      <c r="E286" s="6">
        <v>4.7500000000000001E-2</v>
      </c>
      <c r="F286" s="3" t="s">
        <v>178</v>
      </c>
      <c r="G286" s="6">
        <v>4.7500000000000001E-2</v>
      </c>
      <c r="H286" s="6">
        <v>1.5358000000000001</v>
      </c>
    </row>
    <row r="287" spans="1:8" x14ac:dyDescent="0.3">
      <c r="A287" s="3" t="s">
        <v>249</v>
      </c>
      <c r="B287" s="3" t="s">
        <v>329</v>
      </c>
      <c r="C287" s="3" t="s">
        <v>21</v>
      </c>
      <c r="D287" s="3" t="s">
        <v>138</v>
      </c>
      <c r="E287" s="6">
        <v>0.1394</v>
      </c>
      <c r="F287" s="3" t="s">
        <v>178</v>
      </c>
      <c r="G287" s="6">
        <v>0.1394</v>
      </c>
      <c r="H287" s="6">
        <v>1.5875999999999999</v>
      </c>
    </row>
    <row r="288" spans="1:8" x14ac:dyDescent="0.3">
      <c r="A288" s="3" t="s">
        <v>249</v>
      </c>
      <c r="B288" s="3" t="s">
        <v>329</v>
      </c>
      <c r="C288" s="3" t="s">
        <v>21</v>
      </c>
      <c r="D288" s="3" t="s">
        <v>124</v>
      </c>
      <c r="E288" s="6">
        <v>0.26300000000000001</v>
      </c>
      <c r="F288" s="3" t="s">
        <v>178</v>
      </c>
      <c r="G288" s="6">
        <v>0.26300000000000001</v>
      </c>
      <c r="H288" s="6">
        <v>1.5875999999999999</v>
      </c>
    </row>
    <row r="289" spans="1:8" x14ac:dyDescent="0.3">
      <c r="A289" s="3" t="s">
        <v>249</v>
      </c>
      <c r="B289" s="3" t="s">
        <v>329</v>
      </c>
      <c r="C289" s="3" t="s">
        <v>21</v>
      </c>
      <c r="D289" s="3" t="s">
        <v>134</v>
      </c>
      <c r="E289" s="6">
        <v>0.13350000000000001</v>
      </c>
      <c r="F289" s="3" t="s">
        <v>178</v>
      </c>
      <c r="G289" s="6">
        <v>0.13350000000000001</v>
      </c>
      <c r="H289" s="6">
        <v>9.3817000000000004</v>
      </c>
    </row>
    <row r="290" spans="1:8" x14ac:dyDescent="0.3">
      <c r="A290" s="3" t="s">
        <v>249</v>
      </c>
      <c r="B290" s="3" t="s">
        <v>329</v>
      </c>
      <c r="C290" s="3" t="s">
        <v>21</v>
      </c>
      <c r="D290" s="3" t="s">
        <v>140</v>
      </c>
      <c r="E290" s="6">
        <v>0.13350000000000001</v>
      </c>
      <c r="F290" s="3" t="s">
        <v>178</v>
      </c>
      <c r="G290" s="6">
        <v>0.13350000000000001</v>
      </c>
      <c r="H290" s="6">
        <v>9.3817000000000004</v>
      </c>
    </row>
    <row r="291" spans="1:8" x14ac:dyDescent="0.3">
      <c r="A291" s="3" t="s">
        <v>249</v>
      </c>
      <c r="B291" s="3" t="s">
        <v>330</v>
      </c>
      <c r="C291" s="3" t="s">
        <v>18</v>
      </c>
      <c r="E291" s="6">
        <v>184.1885</v>
      </c>
      <c r="F291" s="3" t="s">
        <v>179</v>
      </c>
      <c r="G291" s="6">
        <v>184.1885</v>
      </c>
      <c r="H291" s="6">
        <v>1.5234000000000001</v>
      </c>
    </row>
    <row r="292" spans="1:8" x14ac:dyDescent="0.3">
      <c r="A292" s="3" t="s">
        <v>249</v>
      </c>
      <c r="B292" s="3" t="s">
        <v>330</v>
      </c>
      <c r="C292" s="3" t="s">
        <v>14</v>
      </c>
      <c r="E292" s="6">
        <v>7.1246</v>
      </c>
      <c r="F292" s="3" t="s">
        <v>179</v>
      </c>
      <c r="G292" s="6">
        <v>7.1246</v>
      </c>
      <c r="H292" s="6">
        <v>1.6001000000000001</v>
      </c>
    </row>
    <row r="293" spans="1:8" x14ac:dyDescent="0.3">
      <c r="A293" s="3" t="s">
        <v>249</v>
      </c>
      <c r="B293" s="3" t="s">
        <v>330</v>
      </c>
      <c r="C293" s="3" t="s">
        <v>23</v>
      </c>
      <c r="E293" s="6">
        <v>3447.2727</v>
      </c>
      <c r="F293" s="3" t="s">
        <v>179</v>
      </c>
      <c r="G293" s="6">
        <v>3447.2727</v>
      </c>
      <c r="H293" s="6">
        <v>1.5234000000000001</v>
      </c>
    </row>
    <row r="294" spans="1:8" x14ac:dyDescent="0.3">
      <c r="A294" s="3" t="s">
        <v>249</v>
      </c>
      <c r="B294" s="3" t="s">
        <v>330</v>
      </c>
      <c r="C294" s="3" t="s">
        <v>15</v>
      </c>
      <c r="E294" s="6">
        <v>141.57390000000001</v>
      </c>
      <c r="F294" s="3" t="s">
        <v>179</v>
      </c>
      <c r="G294" s="6">
        <v>141.57390000000001</v>
      </c>
      <c r="H294" s="6">
        <v>24.500499999999999</v>
      </c>
    </row>
    <row r="295" spans="1:8" x14ac:dyDescent="0.3">
      <c r="A295" s="3" t="s">
        <v>249</v>
      </c>
      <c r="B295" s="3" t="s">
        <v>330</v>
      </c>
      <c r="C295" s="3" t="s">
        <v>19</v>
      </c>
      <c r="E295" s="6">
        <v>245.4144</v>
      </c>
      <c r="F295" s="3" t="s">
        <v>179</v>
      </c>
      <c r="G295" s="6">
        <v>245.4144</v>
      </c>
      <c r="H295" s="6">
        <v>1.5462</v>
      </c>
    </row>
    <row r="296" spans="1:8" x14ac:dyDescent="0.3">
      <c r="A296" s="3" t="s">
        <v>249</v>
      </c>
      <c r="B296" s="3" t="s">
        <v>330</v>
      </c>
      <c r="C296" s="3" t="s">
        <v>20</v>
      </c>
      <c r="E296" s="6">
        <v>329.49939999999998</v>
      </c>
      <c r="F296" s="3" t="s">
        <v>179</v>
      </c>
      <c r="G296" s="6">
        <v>329.49939999999998</v>
      </c>
      <c r="H296" s="6">
        <v>22.644300000000001</v>
      </c>
    </row>
    <row r="297" spans="1:8" x14ac:dyDescent="0.3">
      <c r="A297" s="3" t="s">
        <v>249</v>
      </c>
      <c r="B297" s="3" t="s">
        <v>330</v>
      </c>
      <c r="C297" s="3" t="s">
        <v>17</v>
      </c>
      <c r="E297" s="6">
        <v>3.7088000000000001</v>
      </c>
      <c r="F297" s="3" t="s">
        <v>179</v>
      </c>
      <c r="G297" s="6">
        <v>3.7088000000000001</v>
      </c>
      <c r="H297" s="6">
        <v>10.953799999999999</v>
      </c>
    </row>
    <row r="298" spans="1:8" x14ac:dyDescent="0.3">
      <c r="A298" s="3" t="s">
        <v>249</v>
      </c>
      <c r="B298" s="3" t="s">
        <v>330</v>
      </c>
      <c r="C298" s="3" t="s">
        <v>22</v>
      </c>
      <c r="E298" s="6">
        <v>2578.1594</v>
      </c>
      <c r="F298" s="3" t="s">
        <v>179</v>
      </c>
      <c r="G298" s="6">
        <v>2578.1594</v>
      </c>
      <c r="H298" s="6">
        <v>1.5588</v>
      </c>
    </row>
    <row r="299" spans="1:8" x14ac:dyDescent="0.3">
      <c r="A299" s="3" t="s">
        <v>249</v>
      </c>
      <c r="B299" s="3" t="s">
        <v>330</v>
      </c>
      <c r="C299" s="3" t="s">
        <v>13</v>
      </c>
      <c r="E299" s="6">
        <v>2.1558000000000002</v>
      </c>
      <c r="F299" s="3" t="s">
        <v>179</v>
      </c>
      <c r="G299" s="6">
        <v>2.1558000000000002</v>
      </c>
      <c r="H299" s="6">
        <v>23.8734</v>
      </c>
    </row>
    <row r="300" spans="1:8" x14ac:dyDescent="0.3">
      <c r="A300" s="3" t="s">
        <v>249</v>
      </c>
      <c r="B300" s="3" t="s">
        <v>330</v>
      </c>
      <c r="C300" s="3" t="s">
        <v>24</v>
      </c>
      <c r="E300" s="6">
        <v>1.1655</v>
      </c>
      <c r="F300" s="3" t="s">
        <v>179</v>
      </c>
      <c r="G300" s="6">
        <v>1.1655</v>
      </c>
      <c r="H300" s="6">
        <v>11.381500000000001</v>
      </c>
    </row>
    <row r="301" spans="1:8" x14ac:dyDescent="0.3">
      <c r="A301" s="3" t="s">
        <v>249</v>
      </c>
      <c r="B301" s="3" t="s">
        <v>330</v>
      </c>
      <c r="C301" s="3" t="s">
        <v>38</v>
      </c>
      <c r="E301" s="6">
        <v>6.9999999999999999E-4</v>
      </c>
      <c r="F301" s="3" t="s">
        <v>179</v>
      </c>
      <c r="G301" s="6">
        <v>6.9999999999999999E-4</v>
      </c>
      <c r="H301" s="6">
        <v>65.249600000000001</v>
      </c>
    </row>
    <row r="302" spans="1:8" x14ac:dyDescent="0.3">
      <c r="A302" s="3" t="s">
        <v>249</v>
      </c>
      <c r="B302" s="3" t="s">
        <v>330</v>
      </c>
      <c r="C302" s="3" t="s">
        <v>8</v>
      </c>
      <c r="E302" s="6">
        <v>0</v>
      </c>
      <c r="F302" s="3" t="s">
        <v>179</v>
      </c>
      <c r="G302" s="6">
        <v>0</v>
      </c>
      <c r="H302" s="6">
        <v>41.906599999999997</v>
      </c>
    </row>
    <row r="303" spans="1:8" x14ac:dyDescent="0.3">
      <c r="A303" s="3" t="s">
        <v>249</v>
      </c>
      <c r="B303" s="3" t="s">
        <v>330</v>
      </c>
      <c r="C303" s="3" t="s">
        <v>34</v>
      </c>
      <c r="E303" s="6">
        <v>115.7388</v>
      </c>
      <c r="F303" s="3" t="s">
        <v>179</v>
      </c>
      <c r="G303" s="6">
        <v>115.7388</v>
      </c>
      <c r="H303" s="6">
        <v>10.5336</v>
      </c>
    </row>
    <row r="304" spans="1:8" x14ac:dyDescent="0.3">
      <c r="A304" s="3" t="s">
        <v>249</v>
      </c>
      <c r="B304" s="3" t="s">
        <v>330</v>
      </c>
      <c r="C304" s="3" t="s">
        <v>35</v>
      </c>
      <c r="E304" s="6">
        <v>1375.7141999999999</v>
      </c>
      <c r="F304" s="3" t="s">
        <v>179</v>
      </c>
      <c r="G304" s="6">
        <v>1375.7141999999999</v>
      </c>
      <c r="H304" s="6">
        <v>1.5234000000000001</v>
      </c>
    </row>
    <row r="305" spans="1:8" x14ac:dyDescent="0.3">
      <c r="A305" s="3" t="s">
        <v>249</v>
      </c>
      <c r="B305" s="3" t="s">
        <v>330</v>
      </c>
      <c r="C305" s="3" t="s">
        <v>32</v>
      </c>
      <c r="E305" s="6">
        <v>18.197500000000002</v>
      </c>
      <c r="F305" s="3" t="s">
        <v>179</v>
      </c>
      <c r="G305" s="6">
        <v>18.197500000000002</v>
      </c>
      <c r="H305" s="6">
        <v>1.5462</v>
      </c>
    </row>
    <row r="306" spans="1:8" x14ac:dyDescent="0.3">
      <c r="A306" s="3" t="s">
        <v>249</v>
      </c>
      <c r="B306" s="3" t="s">
        <v>330</v>
      </c>
      <c r="C306" s="3" t="s">
        <v>33</v>
      </c>
      <c r="E306" s="6">
        <v>53.2547</v>
      </c>
      <c r="F306" s="3" t="s">
        <v>179</v>
      </c>
      <c r="G306" s="6">
        <v>53.2547</v>
      </c>
      <c r="H306" s="6">
        <v>1.5999000000000001</v>
      </c>
    </row>
    <row r="307" spans="1:8" x14ac:dyDescent="0.3">
      <c r="A307" s="3" t="s">
        <v>249</v>
      </c>
      <c r="B307" s="3" t="s">
        <v>330</v>
      </c>
      <c r="C307" s="3" t="s">
        <v>36</v>
      </c>
      <c r="E307" s="6">
        <v>34.768599999999999</v>
      </c>
      <c r="F307" s="3" t="s">
        <v>179</v>
      </c>
      <c r="G307" s="6">
        <v>34.768599999999999</v>
      </c>
      <c r="H307" s="6">
        <v>3.0943999999999998</v>
      </c>
    </row>
    <row r="308" spans="1:8" x14ac:dyDescent="0.3">
      <c r="A308" s="3" t="s">
        <v>249</v>
      </c>
      <c r="B308" s="3" t="s">
        <v>330</v>
      </c>
      <c r="C308" s="3" t="s">
        <v>37</v>
      </c>
      <c r="E308" s="6">
        <v>11.141500000000001</v>
      </c>
      <c r="F308" s="3" t="s">
        <v>179</v>
      </c>
      <c r="G308" s="6">
        <v>11.141500000000001</v>
      </c>
      <c r="H308" s="6">
        <v>23.8734</v>
      </c>
    </row>
    <row r="309" spans="1:8" x14ac:dyDescent="0.3">
      <c r="A309" s="3" t="s">
        <v>249</v>
      </c>
      <c r="B309" s="3" t="s">
        <v>330</v>
      </c>
      <c r="C309" s="3" t="s">
        <v>39</v>
      </c>
      <c r="E309" s="6">
        <v>22.885200000000001</v>
      </c>
      <c r="F309" s="3" t="s">
        <v>179</v>
      </c>
      <c r="G309" s="6">
        <v>22.885200000000001</v>
      </c>
      <c r="H309" s="6">
        <v>1.5462</v>
      </c>
    </row>
    <row r="310" spans="1:8" x14ac:dyDescent="0.3">
      <c r="A310" s="3" t="s">
        <v>249</v>
      </c>
      <c r="B310" s="3" t="s">
        <v>330</v>
      </c>
      <c r="C310" s="3" t="s">
        <v>21</v>
      </c>
      <c r="E310" s="6">
        <v>4.7999999999999996E-3</v>
      </c>
      <c r="F310" s="3" t="s">
        <v>179</v>
      </c>
      <c r="G310" s="6">
        <v>4.7999999999999996E-3</v>
      </c>
      <c r="H310" s="6">
        <v>23.8734</v>
      </c>
    </row>
    <row r="311" spans="1:8" x14ac:dyDescent="0.3">
      <c r="A311" s="3" t="s">
        <v>249</v>
      </c>
      <c r="B311" s="3" t="s">
        <v>331</v>
      </c>
      <c r="C311" s="3" t="s">
        <v>18</v>
      </c>
      <c r="E311" s="6">
        <v>106.82940000000001</v>
      </c>
      <c r="F311" s="3" t="s">
        <v>179</v>
      </c>
      <c r="G311" s="6">
        <v>106.82940000000001</v>
      </c>
      <c r="H311" s="6">
        <v>1.5234000000000001</v>
      </c>
    </row>
    <row r="312" spans="1:8" x14ac:dyDescent="0.3">
      <c r="A312" s="3" t="s">
        <v>249</v>
      </c>
      <c r="B312" s="3" t="s">
        <v>331</v>
      </c>
      <c r="C312" s="3" t="s">
        <v>14</v>
      </c>
      <c r="E312" s="6">
        <v>3486.9648000000002</v>
      </c>
      <c r="F312" s="3" t="s">
        <v>179</v>
      </c>
      <c r="G312" s="6">
        <v>3486.9648000000002</v>
      </c>
      <c r="H312" s="6">
        <v>10.953799999999999</v>
      </c>
    </row>
    <row r="313" spans="1:8" x14ac:dyDescent="0.3">
      <c r="A313" s="3" t="s">
        <v>249</v>
      </c>
      <c r="B313" s="3" t="s">
        <v>331</v>
      </c>
      <c r="C313" s="3" t="s">
        <v>23</v>
      </c>
      <c r="E313" s="6">
        <v>1676.6817000000001</v>
      </c>
      <c r="F313" s="3" t="s">
        <v>179</v>
      </c>
      <c r="G313" s="6">
        <v>1676.6817000000001</v>
      </c>
      <c r="H313" s="6">
        <v>1.5234000000000001</v>
      </c>
    </row>
    <row r="314" spans="1:8" x14ac:dyDescent="0.3">
      <c r="A314" s="3" t="s">
        <v>249</v>
      </c>
      <c r="B314" s="3" t="s">
        <v>331</v>
      </c>
      <c r="C314" s="3" t="s">
        <v>15</v>
      </c>
      <c r="E314" s="6">
        <v>232.5069</v>
      </c>
      <c r="F314" s="3" t="s">
        <v>179</v>
      </c>
      <c r="G314" s="6">
        <v>232.5069</v>
      </c>
      <c r="H314" s="6">
        <v>1.6003000000000001</v>
      </c>
    </row>
    <row r="315" spans="1:8" x14ac:dyDescent="0.3">
      <c r="A315" s="3" t="s">
        <v>249</v>
      </c>
      <c r="B315" s="3" t="s">
        <v>331</v>
      </c>
      <c r="C315" s="3" t="s">
        <v>19</v>
      </c>
      <c r="E315" s="6">
        <v>1066.201</v>
      </c>
      <c r="F315" s="3" t="s">
        <v>179</v>
      </c>
      <c r="G315" s="6">
        <v>1066.201</v>
      </c>
      <c r="H315" s="6">
        <v>1.5462</v>
      </c>
    </row>
    <row r="316" spans="1:8" x14ac:dyDescent="0.3">
      <c r="A316" s="3" t="s">
        <v>249</v>
      </c>
      <c r="B316" s="3" t="s">
        <v>331</v>
      </c>
      <c r="C316" s="3" t="s">
        <v>20</v>
      </c>
      <c r="E316" s="6">
        <v>100.63339999999999</v>
      </c>
      <c r="F316" s="3" t="s">
        <v>179</v>
      </c>
      <c r="G316" s="6">
        <v>100.63339999999999</v>
      </c>
      <c r="H316" s="6">
        <v>1.6003000000000001</v>
      </c>
    </row>
    <row r="317" spans="1:8" x14ac:dyDescent="0.3">
      <c r="A317" s="3" t="s">
        <v>249</v>
      </c>
      <c r="B317" s="3" t="s">
        <v>331</v>
      </c>
      <c r="C317" s="3" t="s">
        <v>17</v>
      </c>
      <c r="E317" s="6">
        <v>175.21600000000001</v>
      </c>
      <c r="F317" s="3" t="s">
        <v>179</v>
      </c>
      <c r="G317" s="6">
        <v>175.21600000000001</v>
      </c>
      <c r="H317" s="6">
        <v>1.6001000000000001</v>
      </c>
    </row>
    <row r="318" spans="1:8" x14ac:dyDescent="0.3">
      <c r="A318" s="3" t="s">
        <v>249</v>
      </c>
      <c r="B318" s="3" t="s">
        <v>331</v>
      </c>
      <c r="C318" s="3" t="s">
        <v>22</v>
      </c>
      <c r="E318" s="6">
        <v>9.0457999999999998</v>
      </c>
      <c r="F318" s="3" t="s">
        <v>179</v>
      </c>
      <c r="G318" s="6">
        <v>9.0457999999999998</v>
      </c>
      <c r="H318" s="6">
        <v>1.5588</v>
      </c>
    </row>
    <row r="319" spans="1:8" x14ac:dyDescent="0.3">
      <c r="A319" s="3" t="s">
        <v>249</v>
      </c>
      <c r="B319" s="3" t="s">
        <v>331</v>
      </c>
      <c r="C319" s="3" t="s">
        <v>13</v>
      </c>
      <c r="E319" s="6">
        <v>130.76589999999999</v>
      </c>
      <c r="F319" s="3" t="s">
        <v>179</v>
      </c>
      <c r="G319" s="6">
        <v>130.76589999999999</v>
      </c>
      <c r="H319" s="6">
        <v>1.6003000000000001</v>
      </c>
    </row>
    <row r="320" spans="1:8" x14ac:dyDescent="0.3">
      <c r="A320" s="3" t="s">
        <v>249</v>
      </c>
      <c r="B320" s="3" t="s">
        <v>331</v>
      </c>
      <c r="C320" s="3" t="s">
        <v>24</v>
      </c>
      <c r="E320" s="6">
        <v>363.93799999999999</v>
      </c>
      <c r="F320" s="3" t="s">
        <v>179</v>
      </c>
      <c r="G320" s="6">
        <v>363.93799999999999</v>
      </c>
      <c r="H320" s="6">
        <v>1.6001000000000001</v>
      </c>
    </row>
    <row r="321" spans="1:8" x14ac:dyDescent="0.3">
      <c r="A321" s="3" t="s">
        <v>249</v>
      </c>
      <c r="B321" s="3" t="s">
        <v>331</v>
      </c>
      <c r="C321" s="3" t="s">
        <v>38</v>
      </c>
      <c r="E321" s="6">
        <v>88.316699999999997</v>
      </c>
      <c r="F321" s="3" t="s">
        <v>179</v>
      </c>
      <c r="G321" s="6">
        <v>88.316699999999997</v>
      </c>
      <c r="H321" s="6">
        <v>1.6007</v>
      </c>
    </row>
    <row r="322" spans="1:8" x14ac:dyDescent="0.3">
      <c r="A322" s="3" t="s">
        <v>249</v>
      </c>
      <c r="B322" s="3" t="s">
        <v>331</v>
      </c>
      <c r="C322" s="3" t="s">
        <v>8</v>
      </c>
      <c r="E322" s="6">
        <v>587.33910000000003</v>
      </c>
      <c r="F322" s="3" t="s">
        <v>179</v>
      </c>
      <c r="G322" s="6">
        <v>587.33910000000003</v>
      </c>
      <c r="H322" s="6">
        <v>1.6005</v>
      </c>
    </row>
    <row r="323" spans="1:8" x14ac:dyDescent="0.3">
      <c r="A323" s="3" t="s">
        <v>249</v>
      </c>
      <c r="B323" s="3" t="s">
        <v>331</v>
      </c>
      <c r="C323" s="3" t="s">
        <v>34</v>
      </c>
      <c r="E323" s="6">
        <v>1804.2601</v>
      </c>
      <c r="F323" s="3" t="s">
        <v>179</v>
      </c>
      <c r="G323" s="6">
        <v>1804.2601</v>
      </c>
      <c r="H323" s="6">
        <v>1.6001000000000001</v>
      </c>
    </row>
    <row r="324" spans="1:8" x14ac:dyDescent="0.3">
      <c r="A324" s="3" t="s">
        <v>249</v>
      </c>
      <c r="B324" s="3" t="s">
        <v>331</v>
      </c>
      <c r="C324" s="3" t="s">
        <v>35</v>
      </c>
      <c r="E324" s="6">
        <v>935.03830000000005</v>
      </c>
      <c r="F324" s="3" t="s">
        <v>179</v>
      </c>
      <c r="G324" s="6">
        <v>935.03830000000005</v>
      </c>
      <c r="H324" s="6">
        <v>1.5234000000000001</v>
      </c>
    </row>
    <row r="325" spans="1:8" x14ac:dyDescent="0.3">
      <c r="A325" s="3" t="s">
        <v>249</v>
      </c>
      <c r="B325" s="3" t="s">
        <v>331</v>
      </c>
      <c r="C325" s="3" t="s">
        <v>32</v>
      </c>
      <c r="E325" s="6">
        <v>2907.6154000000001</v>
      </c>
      <c r="F325" s="3" t="s">
        <v>179</v>
      </c>
      <c r="G325" s="6">
        <v>2907.6154000000001</v>
      </c>
      <c r="H325" s="6">
        <v>1.5462</v>
      </c>
    </row>
    <row r="326" spans="1:8" x14ac:dyDescent="0.3">
      <c r="A326" s="3" t="s">
        <v>249</v>
      </c>
      <c r="B326" s="3" t="s">
        <v>331</v>
      </c>
      <c r="C326" s="3" t="s">
        <v>33</v>
      </c>
      <c r="E326" s="6">
        <v>506.45339999999999</v>
      </c>
      <c r="F326" s="3" t="s">
        <v>179</v>
      </c>
      <c r="G326" s="6">
        <v>506.45339999999999</v>
      </c>
      <c r="H326" s="6">
        <v>3.0943999999999998</v>
      </c>
    </row>
    <row r="327" spans="1:8" x14ac:dyDescent="0.3">
      <c r="A327" s="3" t="s">
        <v>249</v>
      </c>
      <c r="B327" s="3" t="s">
        <v>331</v>
      </c>
      <c r="C327" s="3" t="s">
        <v>36</v>
      </c>
      <c r="E327" s="6">
        <v>66.335499999999996</v>
      </c>
      <c r="F327" s="3" t="s">
        <v>179</v>
      </c>
      <c r="G327" s="6">
        <v>66.335499999999996</v>
      </c>
      <c r="H327" s="6">
        <v>1.5999000000000001</v>
      </c>
    </row>
    <row r="328" spans="1:8" x14ac:dyDescent="0.3">
      <c r="A328" s="3" t="s">
        <v>249</v>
      </c>
      <c r="B328" s="3" t="s">
        <v>331</v>
      </c>
      <c r="C328" s="3" t="s">
        <v>37</v>
      </c>
      <c r="E328" s="6">
        <v>22.254100000000001</v>
      </c>
      <c r="F328" s="3" t="s">
        <v>179</v>
      </c>
      <c r="G328" s="6">
        <v>22.254100000000001</v>
      </c>
      <c r="H328" s="6">
        <v>1.6003000000000001</v>
      </c>
    </row>
    <row r="329" spans="1:8" x14ac:dyDescent="0.3">
      <c r="A329" s="3" t="s">
        <v>249</v>
      </c>
      <c r="B329" s="3" t="s">
        <v>331</v>
      </c>
      <c r="C329" s="3" t="s">
        <v>39</v>
      </c>
      <c r="E329" s="6">
        <v>231.0446</v>
      </c>
      <c r="F329" s="3" t="s">
        <v>179</v>
      </c>
      <c r="G329" s="6">
        <v>231.0446</v>
      </c>
      <c r="H329" s="6">
        <v>1.5462</v>
      </c>
    </row>
    <row r="330" spans="1:8" x14ac:dyDescent="0.3">
      <c r="A330" s="3" t="s">
        <v>249</v>
      </c>
      <c r="B330" s="3" t="s">
        <v>331</v>
      </c>
      <c r="C330" s="3" t="s">
        <v>21</v>
      </c>
      <c r="E330" s="6">
        <v>207.11539999999999</v>
      </c>
      <c r="F330" s="3" t="s">
        <v>179</v>
      </c>
      <c r="G330" s="6">
        <v>207.11539999999999</v>
      </c>
      <c r="H330" s="6">
        <v>1.6003000000000001</v>
      </c>
    </row>
    <row r="331" spans="1:8" x14ac:dyDescent="0.3">
      <c r="A331" s="3" t="s">
        <v>250</v>
      </c>
      <c r="B331" s="3" t="s">
        <v>0</v>
      </c>
      <c r="C331" s="3" t="s">
        <v>18</v>
      </c>
      <c r="E331" s="6">
        <v>0.31309999999999999</v>
      </c>
      <c r="G331" s="6">
        <v>0.31309999999999999</v>
      </c>
      <c r="H331" s="6">
        <v>1.5245</v>
      </c>
    </row>
    <row r="332" spans="1:8" x14ac:dyDescent="0.3">
      <c r="A332" s="3" t="s">
        <v>250</v>
      </c>
      <c r="B332" s="3" t="s">
        <v>0</v>
      </c>
      <c r="C332" s="3" t="s">
        <v>14</v>
      </c>
      <c r="E332" s="6">
        <v>10224.2981</v>
      </c>
      <c r="G332" s="6">
        <v>10224.2981</v>
      </c>
      <c r="H332" s="6">
        <v>1.6029</v>
      </c>
    </row>
    <row r="333" spans="1:8" x14ac:dyDescent="0.3">
      <c r="A333" s="3" t="s">
        <v>250</v>
      </c>
      <c r="B333" s="3" t="s">
        <v>0</v>
      </c>
      <c r="C333" s="3" t="s">
        <v>23</v>
      </c>
      <c r="E333" s="6">
        <v>3.8161999999999998</v>
      </c>
      <c r="G333" s="6">
        <v>3.8161999999999998</v>
      </c>
      <c r="H333" s="6">
        <v>1.5245</v>
      </c>
    </row>
    <row r="334" spans="1:8" x14ac:dyDescent="0.3">
      <c r="A334" s="3" t="s">
        <v>250</v>
      </c>
      <c r="B334" s="3" t="s">
        <v>0</v>
      </c>
      <c r="C334" s="3" t="s">
        <v>15</v>
      </c>
      <c r="E334" s="6">
        <v>0.55969999999999998</v>
      </c>
      <c r="G334" s="6">
        <v>0.55969999999999998</v>
      </c>
      <c r="H334" s="6">
        <v>1.6029</v>
      </c>
    </row>
    <row r="335" spans="1:8" x14ac:dyDescent="0.3">
      <c r="A335" s="3" t="s">
        <v>250</v>
      </c>
      <c r="B335" s="3" t="s">
        <v>0</v>
      </c>
      <c r="C335" s="3" t="s">
        <v>19</v>
      </c>
      <c r="E335" s="6">
        <v>1845.5364</v>
      </c>
      <c r="G335" s="6">
        <v>1845.5364</v>
      </c>
      <c r="H335" s="6">
        <v>1.5471999999999999</v>
      </c>
    </row>
    <row r="336" spans="1:8" x14ac:dyDescent="0.3">
      <c r="A336" s="3" t="s">
        <v>250</v>
      </c>
      <c r="B336" s="3" t="s">
        <v>0</v>
      </c>
      <c r="C336" s="3" t="s">
        <v>20</v>
      </c>
      <c r="E336" s="6">
        <v>0.14779999999999999</v>
      </c>
      <c r="G336" s="6">
        <v>0.14779999999999999</v>
      </c>
      <c r="H336" s="6">
        <v>1.6029</v>
      </c>
    </row>
    <row r="337" spans="1:8" x14ac:dyDescent="0.3">
      <c r="A337" s="3" t="s">
        <v>250</v>
      </c>
      <c r="B337" s="3" t="s">
        <v>0</v>
      </c>
      <c r="C337" s="3" t="s">
        <v>17</v>
      </c>
      <c r="E337" s="6">
        <v>4.1631999999999998</v>
      </c>
      <c r="G337" s="6">
        <v>4.1631999999999998</v>
      </c>
      <c r="H337" s="6">
        <v>1.6029</v>
      </c>
    </row>
    <row r="338" spans="1:8" x14ac:dyDescent="0.3">
      <c r="A338" s="3" t="s">
        <v>250</v>
      </c>
      <c r="B338" s="3" t="s">
        <v>0</v>
      </c>
      <c r="C338" s="3" t="s">
        <v>22</v>
      </c>
      <c r="E338" s="6">
        <v>0</v>
      </c>
      <c r="G338" s="6">
        <v>0</v>
      </c>
      <c r="H338" s="6">
        <v>1.5599000000000001</v>
      </c>
    </row>
    <row r="339" spans="1:8" x14ac:dyDescent="0.3">
      <c r="A339" s="3" t="s">
        <v>250</v>
      </c>
      <c r="B339" s="3" t="s">
        <v>0</v>
      </c>
      <c r="C339" s="3" t="s">
        <v>13</v>
      </c>
      <c r="E339" s="6">
        <v>287.04910000000001</v>
      </c>
      <c r="G339" s="6">
        <v>287.04910000000001</v>
      </c>
      <c r="H339" s="6">
        <v>1.6029</v>
      </c>
    </row>
    <row r="340" spans="1:8" x14ac:dyDescent="0.3">
      <c r="A340" s="3" t="s">
        <v>250</v>
      </c>
      <c r="B340" s="3" t="s">
        <v>0</v>
      </c>
      <c r="C340" s="3" t="s">
        <v>219</v>
      </c>
      <c r="E340" s="6">
        <v>1087.1886</v>
      </c>
      <c r="G340" s="6">
        <v>1087.1886</v>
      </c>
      <c r="H340" s="6">
        <v>1.6028</v>
      </c>
    </row>
    <row r="341" spans="1:8" x14ac:dyDescent="0.3">
      <c r="A341" s="3" t="s">
        <v>250</v>
      </c>
      <c r="B341" s="3" t="s">
        <v>0</v>
      </c>
      <c r="C341" s="3" t="s">
        <v>38</v>
      </c>
      <c r="E341" s="6">
        <v>860472.89919999999</v>
      </c>
      <c r="G341" s="6">
        <v>860472.89919999999</v>
      </c>
      <c r="H341" s="6">
        <v>1.603</v>
      </c>
    </row>
    <row r="342" spans="1:8" x14ac:dyDescent="0.3">
      <c r="A342" s="3" t="s">
        <v>250</v>
      </c>
      <c r="B342" s="3" t="s">
        <v>0</v>
      </c>
      <c r="C342" s="3" t="s">
        <v>8</v>
      </c>
      <c r="E342" s="6">
        <v>19121571557.5965</v>
      </c>
      <c r="G342" s="6">
        <v>19121571557.5965</v>
      </c>
      <c r="H342" s="6">
        <v>1.603</v>
      </c>
    </row>
    <row r="343" spans="1:8" x14ac:dyDescent="0.3">
      <c r="A343" s="3" t="s">
        <v>250</v>
      </c>
      <c r="B343" s="3" t="s">
        <v>0</v>
      </c>
      <c r="C343" s="3" t="s">
        <v>34</v>
      </c>
      <c r="E343" s="6">
        <v>0.3911</v>
      </c>
      <c r="G343" s="6">
        <v>0.3911</v>
      </c>
      <c r="H343" s="6">
        <v>1.6029</v>
      </c>
    </row>
    <row r="344" spans="1:8" x14ac:dyDescent="0.3">
      <c r="A344" s="3" t="s">
        <v>250</v>
      </c>
      <c r="B344" s="3" t="s">
        <v>0</v>
      </c>
      <c r="C344" s="3" t="s">
        <v>35</v>
      </c>
      <c r="E344" s="6">
        <v>4.2755000000000001</v>
      </c>
      <c r="G344" s="6">
        <v>4.2755000000000001</v>
      </c>
      <c r="H344" s="6">
        <v>1.5245</v>
      </c>
    </row>
    <row r="345" spans="1:8" x14ac:dyDescent="0.3">
      <c r="A345" s="3" t="s">
        <v>250</v>
      </c>
      <c r="B345" s="3" t="s">
        <v>0</v>
      </c>
      <c r="C345" s="3" t="s">
        <v>32</v>
      </c>
      <c r="E345" s="6">
        <v>1.0293000000000001</v>
      </c>
      <c r="G345" s="6">
        <v>1.0293000000000001</v>
      </c>
      <c r="H345" s="6">
        <v>1.5471999999999999</v>
      </c>
    </row>
    <row r="346" spans="1:8" x14ac:dyDescent="0.3">
      <c r="A346" s="3" t="s">
        <v>250</v>
      </c>
      <c r="B346" s="3" t="s">
        <v>0</v>
      </c>
      <c r="C346" s="3" t="s">
        <v>33</v>
      </c>
      <c r="E346" s="6">
        <v>0.1903</v>
      </c>
      <c r="G346" s="6">
        <v>0.1903</v>
      </c>
      <c r="H346" s="6">
        <v>1.6028</v>
      </c>
    </row>
    <row r="347" spans="1:8" x14ac:dyDescent="0.3">
      <c r="A347" s="3" t="s">
        <v>250</v>
      </c>
      <c r="B347" s="3" t="s">
        <v>0</v>
      </c>
      <c r="C347" s="3" t="s">
        <v>36</v>
      </c>
      <c r="E347" s="6">
        <v>1.41E-2</v>
      </c>
      <c r="G347" s="6">
        <v>1.41E-2</v>
      </c>
      <c r="H347" s="6">
        <v>1.6028</v>
      </c>
    </row>
    <row r="348" spans="1:8" x14ac:dyDescent="0.3">
      <c r="A348" s="3" t="s">
        <v>250</v>
      </c>
      <c r="B348" s="3" t="s">
        <v>0</v>
      </c>
      <c r="C348" s="3" t="s">
        <v>37</v>
      </c>
      <c r="E348" s="6">
        <v>104.6538</v>
      </c>
      <c r="G348" s="6">
        <v>104.6538</v>
      </c>
      <c r="H348" s="6">
        <v>1.6029</v>
      </c>
    </row>
    <row r="349" spans="1:8" x14ac:dyDescent="0.3">
      <c r="A349" s="3" t="s">
        <v>250</v>
      </c>
      <c r="B349" s="3" t="s">
        <v>0</v>
      </c>
      <c r="C349" s="3" t="s">
        <v>39</v>
      </c>
      <c r="E349" s="6">
        <v>26.1142</v>
      </c>
      <c r="G349" s="6">
        <v>26.1142</v>
      </c>
      <c r="H349" s="6">
        <v>1.5471999999999999</v>
      </c>
    </row>
    <row r="350" spans="1:8" x14ac:dyDescent="0.3">
      <c r="A350" s="3" t="s">
        <v>250</v>
      </c>
      <c r="B350" s="3" t="s">
        <v>0</v>
      </c>
      <c r="C350" s="3" t="s">
        <v>21</v>
      </c>
      <c r="E350" s="6">
        <v>21187.054499999998</v>
      </c>
      <c r="G350" s="6">
        <v>21187.054499999998</v>
      </c>
      <c r="H350" s="6">
        <v>1.6029</v>
      </c>
    </row>
    <row r="351" spans="1:8" x14ac:dyDescent="0.3">
      <c r="A351" s="3" t="s">
        <v>250</v>
      </c>
      <c r="B351" s="3" t="s">
        <v>0</v>
      </c>
      <c r="C351" s="3" t="s">
        <v>216</v>
      </c>
      <c r="E351" s="6">
        <v>23.725100000000001</v>
      </c>
      <c r="G351" s="6">
        <v>23.725100000000001</v>
      </c>
      <c r="H351" s="6">
        <v>1.6028</v>
      </c>
    </row>
    <row r="352" spans="1:8" x14ac:dyDescent="0.3">
      <c r="A352" s="3" t="s">
        <v>250</v>
      </c>
      <c r="B352" s="3" t="s">
        <v>0</v>
      </c>
      <c r="C352" s="3" t="s">
        <v>222</v>
      </c>
      <c r="E352" s="6">
        <v>0.66039999999999999</v>
      </c>
      <c r="G352" s="6">
        <v>0.66039999999999999</v>
      </c>
      <c r="H352" s="6">
        <v>1.6028</v>
      </c>
    </row>
    <row r="353" spans="1:8" x14ac:dyDescent="0.3">
      <c r="A353" s="3" t="s">
        <v>250</v>
      </c>
      <c r="B353" s="3" t="s">
        <v>329</v>
      </c>
      <c r="C353" s="3" t="s">
        <v>18</v>
      </c>
      <c r="D353" s="3" t="s">
        <v>136</v>
      </c>
      <c r="E353" s="6">
        <v>0.24110000000000001</v>
      </c>
      <c r="F353" s="3" t="s">
        <v>178</v>
      </c>
      <c r="G353" s="6">
        <v>0.24110000000000001</v>
      </c>
      <c r="H353" s="6">
        <v>1.5145999999999999</v>
      </c>
    </row>
    <row r="354" spans="1:8" x14ac:dyDescent="0.3">
      <c r="A354" s="3" t="s">
        <v>250</v>
      </c>
      <c r="B354" s="3" t="s">
        <v>329</v>
      </c>
      <c r="C354" s="3" t="s">
        <v>18</v>
      </c>
      <c r="D354" s="3" t="s">
        <v>126</v>
      </c>
      <c r="E354" s="6">
        <v>0.13009999999999999</v>
      </c>
      <c r="F354" s="3" t="s">
        <v>178</v>
      </c>
      <c r="G354" s="6">
        <v>0.13009999999999999</v>
      </c>
      <c r="H354" s="6">
        <v>1.5145999999999999</v>
      </c>
    </row>
    <row r="355" spans="1:8" x14ac:dyDescent="0.3">
      <c r="A355" s="3" t="s">
        <v>250</v>
      </c>
      <c r="B355" s="3" t="s">
        <v>329</v>
      </c>
      <c r="C355" s="3" t="s">
        <v>14</v>
      </c>
      <c r="D355" s="3" t="s">
        <v>120</v>
      </c>
      <c r="E355" s="6">
        <v>0.114</v>
      </c>
      <c r="F355" s="3" t="s">
        <v>178</v>
      </c>
      <c r="G355" s="6">
        <v>0.114</v>
      </c>
      <c r="H355" s="6">
        <v>1.5875999999999999</v>
      </c>
    </row>
    <row r="356" spans="1:8" x14ac:dyDescent="0.3">
      <c r="A356" s="3" t="s">
        <v>250</v>
      </c>
      <c r="B356" s="3" t="s">
        <v>329</v>
      </c>
      <c r="C356" s="3" t="s">
        <v>14</v>
      </c>
      <c r="D356" s="3" t="s">
        <v>118</v>
      </c>
      <c r="E356" s="6">
        <v>7.0800000000000002E-2</v>
      </c>
      <c r="F356" s="3" t="s">
        <v>178</v>
      </c>
      <c r="G356" s="6">
        <v>7.0800000000000002E-2</v>
      </c>
      <c r="H356" s="6">
        <v>9.3466000000000005</v>
      </c>
    </row>
    <row r="357" spans="1:8" x14ac:dyDescent="0.3">
      <c r="A357" s="3" t="s">
        <v>250</v>
      </c>
      <c r="B357" s="3" t="s">
        <v>329</v>
      </c>
      <c r="C357" s="3" t="s">
        <v>14</v>
      </c>
      <c r="D357" s="3" t="s">
        <v>116</v>
      </c>
      <c r="E357" s="6">
        <v>0.16869999999999999</v>
      </c>
      <c r="F357" s="3" t="s">
        <v>178</v>
      </c>
      <c r="G357" s="6">
        <v>0.16869999999999999</v>
      </c>
      <c r="H357" s="6">
        <v>1.5875999999999999</v>
      </c>
    </row>
    <row r="358" spans="1:8" x14ac:dyDescent="0.3">
      <c r="A358" s="3" t="s">
        <v>250</v>
      </c>
      <c r="B358" s="3" t="s">
        <v>329</v>
      </c>
      <c r="C358" s="3" t="s">
        <v>23</v>
      </c>
      <c r="D358" s="3" t="s">
        <v>118</v>
      </c>
      <c r="E358" s="6">
        <v>0.377</v>
      </c>
      <c r="F358" s="3" t="s">
        <v>178</v>
      </c>
      <c r="G358" s="6">
        <v>0.377</v>
      </c>
      <c r="H358" s="6">
        <v>1.5145999999999999</v>
      </c>
    </row>
    <row r="359" spans="1:8" x14ac:dyDescent="0.3">
      <c r="A359" s="3" t="s">
        <v>250</v>
      </c>
      <c r="B359" s="3" t="s">
        <v>329</v>
      </c>
      <c r="C359" s="3" t="s">
        <v>23</v>
      </c>
      <c r="D359" s="3" t="s">
        <v>120</v>
      </c>
      <c r="E359" s="6">
        <v>2.9581</v>
      </c>
      <c r="F359" s="3" t="s">
        <v>178</v>
      </c>
      <c r="G359" s="6">
        <v>2.9581</v>
      </c>
      <c r="H359" s="6">
        <v>1.5145999999999999</v>
      </c>
    </row>
    <row r="360" spans="1:8" x14ac:dyDescent="0.3">
      <c r="A360" s="3" t="s">
        <v>250</v>
      </c>
      <c r="B360" s="3" t="s">
        <v>329</v>
      </c>
      <c r="C360" s="3" t="s">
        <v>15</v>
      </c>
      <c r="D360" s="3" t="s">
        <v>128</v>
      </c>
      <c r="E360" s="6">
        <v>0.45169999999999999</v>
      </c>
      <c r="F360" s="3" t="s">
        <v>178</v>
      </c>
      <c r="G360" s="6">
        <v>0.45169999999999999</v>
      </c>
      <c r="H360" s="6">
        <v>1.5875999999999999</v>
      </c>
    </row>
    <row r="361" spans="1:8" x14ac:dyDescent="0.3">
      <c r="A361" s="3" t="s">
        <v>250</v>
      </c>
      <c r="B361" s="3" t="s">
        <v>329</v>
      </c>
      <c r="C361" s="3" t="s">
        <v>15</v>
      </c>
      <c r="D361" s="3" t="s">
        <v>118</v>
      </c>
      <c r="E361" s="6">
        <v>0.7429</v>
      </c>
      <c r="F361" s="3" t="s">
        <v>178</v>
      </c>
      <c r="G361" s="6">
        <v>0.7429</v>
      </c>
      <c r="H361" s="6">
        <v>1.5875999999999999</v>
      </c>
    </row>
    <row r="362" spans="1:8" x14ac:dyDescent="0.3">
      <c r="A362" s="3" t="s">
        <v>250</v>
      </c>
      <c r="B362" s="3" t="s">
        <v>329</v>
      </c>
      <c r="C362" s="3" t="s">
        <v>15</v>
      </c>
      <c r="D362" s="3" t="s">
        <v>114</v>
      </c>
      <c r="E362" s="6">
        <v>4.24E-2</v>
      </c>
      <c r="F362" s="3" t="s">
        <v>178</v>
      </c>
      <c r="G362" s="6">
        <v>4.24E-2</v>
      </c>
      <c r="H362" s="6">
        <v>1.5875999999999999</v>
      </c>
    </row>
    <row r="363" spans="1:8" x14ac:dyDescent="0.3">
      <c r="A363" s="3" t="s">
        <v>250</v>
      </c>
      <c r="B363" s="3" t="s">
        <v>329</v>
      </c>
      <c r="C363" s="3" t="s">
        <v>15</v>
      </c>
      <c r="D363" s="3" t="s">
        <v>130</v>
      </c>
      <c r="E363" s="6">
        <v>6.9599999999999995E-2</v>
      </c>
      <c r="F363" s="3" t="s">
        <v>178</v>
      </c>
      <c r="G363" s="6">
        <v>6.9599999999999995E-2</v>
      </c>
      <c r="H363" s="6">
        <v>9.3829999999999991</v>
      </c>
    </row>
    <row r="364" spans="1:8" x14ac:dyDescent="0.3">
      <c r="A364" s="3" t="s">
        <v>250</v>
      </c>
      <c r="B364" s="3" t="s">
        <v>329</v>
      </c>
      <c r="C364" s="3" t="s">
        <v>15</v>
      </c>
      <c r="D364" s="3" t="s">
        <v>112</v>
      </c>
      <c r="E364" s="6">
        <v>6.9599999999999995E-2</v>
      </c>
      <c r="F364" s="3" t="s">
        <v>178</v>
      </c>
      <c r="G364" s="6">
        <v>6.9599999999999995E-2</v>
      </c>
      <c r="H364" s="6">
        <v>9.3829999999999991</v>
      </c>
    </row>
    <row r="365" spans="1:8" x14ac:dyDescent="0.3">
      <c r="A365" s="3" t="s">
        <v>250</v>
      </c>
      <c r="B365" s="3" t="s">
        <v>329</v>
      </c>
      <c r="C365" s="3" t="s">
        <v>19</v>
      </c>
      <c r="D365" s="3" t="s">
        <v>138</v>
      </c>
      <c r="E365" s="6">
        <v>0.1862</v>
      </c>
      <c r="F365" s="3" t="s">
        <v>178</v>
      </c>
      <c r="G365" s="6">
        <v>0.1862</v>
      </c>
      <c r="H365" s="6">
        <v>1.5358000000000001</v>
      </c>
    </row>
    <row r="366" spans="1:8" x14ac:dyDescent="0.3">
      <c r="A366" s="3" t="s">
        <v>250</v>
      </c>
      <c r="B366" s="3" t="s">
        <v>329</v>
      </c>
      <c r="C366" s="3" t="s">
        <v>19</v>
      </c>
      <c r="D366" s="3" t="s">
        <v>130</v>
      </c>
      <c r="E366" s="6">
        <v>3.5999999999999999E-3</v>
      </c>
      <c r="F366" s="3" t="s">
        <v>178</v>
      </c>
      <c r="G366" s="6">
        <v>3.5999999999999999E-3</v>
      </c>
      <c r="H366" s="6">
        <v>1.5358000000000001</v>
      </c>
    </row>
    <row r="367" spans="1:8" x14ac:dyDescent="0.3">
      <c r="A367" s="3" t="s">
        <v>250</v>
      </c>
      <c r="B367" s="3" t="s">
        <v>329</v>
      </c>
      <c r="C367" s="3" t="s">
        <v>19</v>
      </c>
      <c r="D367" s="3" t="s">
        <v>134</v>
      </c>
      <c r="E367" s="6">
        <v>0.79749999999999999</v>
      </c>
      <c r="F367" s="3" t="s">
        <v>178</v>
      </c>
      <c r="G367" s="6">
        <v>0.79749999999999999</v>
      </c>
      <c r="H367" s="6">
        <v>1.5358000000000001</v>
      </c>
    </row>
    <row r="368" spans="1:8" x14ac:dyDescent="0.3">
      <c r="A368" s="3" t="s">
        <v>250</v>
      </c>
      <c r="B368" s="3" t="s">
        <v>329</v>
      </c>
      <c r="C368" s="3" t="s">
        <v>19</v>
      </c>
      <c r="D368" s="3" t="s">
        <v>148</v>
      </c>
      <c r="E368" s="6">
        <v>0.35370000000000001</v>
      </c>
      <c r="F368" s="3" t="s">
        <v>178</v>
      </c>
      <c r="G368" s="6">
        <v>0.35370000000000001</v>
      </c>
      <c r="H368" s="6">
        <v>1.5358000000000001</v>
      </c>
    </row>
    <row r="369" spans="1:8" x14ac:dyDescent="0.3">
      <c r="A369" s="3" t="s">
        <v>250</v>
      </c>
      <c r="B369" s="3" t="s">
        <v>329</v>
      </c>
      <c r="C369" s="3" t="s">
        <v>20</v>
      </c>
      <c r="D369" s="3" t="s">
        <v>148</v>
      </c>
      <c r="E369" s="6">
        <v>0.14369999999999999</v>
      </c>
      <c r="F369" s="3" t="s">
        <v>178</v>
      </c>
      <c r="G369" s="6">
        <v>0.14369999999999999</v>
      </c>
      <c r="H369" s="6">
        <v>9.3789999999999996</v>
      </c>
    </row>
    <row r="370" spans="1:8" x14ac:dyDescent="0.3">
      <c r="A370" s="3" t="s">
        <v>250</v>
      </c>
      <c r="B370" s="3" t="s">
        <v>329</v>
      </c>
      <c r="C370" s="3" t="s">
        <v>20</v>
      </c>
      <c r="D370" s="3" t="s">
        <v>122</v>
      </c>
      <c r="E370" s="6">
        <v>6.9599999999999995E-2</v>
      </c>
      <c r="F370" s="3" t="s">
        <v>178</v>
      </c>
      <c r="G370" s="6">
        <v>6.9599999999999995E-2</v>
      </c>
      <c r="H370" s="6">
        <v>9.3789999999999996</v>
      </c>
    </row>
    <row r="371" spans="1:8" x14ac:dyDescent="0.3">
      <c r="A371" s="3" t="s">
        <v>250</v>
      </c>
      <c r="B371" s="3" t="s">
        <v>329</v>
      </c>
      <c r="C371" s="3" t="s">
        <v>17</v>
      </c>
      <c r="D371" s="3" t="s">
        <v>122</v>
      </c>
      <c r="E371" s="6">
        <v>0.2591</v>
      </c>
      <c r="F371" s="3" t="s">
        <v>178</v>
      </c>
      <c r="G371" s="6">
        <v>0.2591</v>
      </c>
      <c r="H371" s="6">
        <v>1.5875999999999999</v>
      </c>
    </row>
    <row r="372" spans="1:8" x14ac:dyDescent="0.3">
      <c r="A372" s="3" t="s">
        <v>250</v>
      </c>
      <c r="B372" s="3" t="s">
        <v>329</v>
      </c>
      <c r="C372" s="3" t="s">
        <v>17</v>
      </c>
      <c r="D372" s="3" t="s">
        <v>124</v>
      </c>
      <c r="E372" s="6">
        <v>0.25659999999999999</v>
      </c>
      <c r="F372" s="3" t="s">
        <v>178</v>
      </c>
      <c r="G372" s="6">
        <v>0.25659999999999999</v>
      </c>
      <c r="H372" s="6">
        <v>1.5875999999999999</v>
      </c>
    </row>
    <row r="373" spans="1:8" x14ac:dyDescent="0.3">
      <c r="A373" s="3" t="s">
        <v>250</v>
      </c>
      <c r="B373" s="3" t="s">
        <v>329</v>
      </c>
      <c r="C373" s="3" t="s">
        <v>17</v>
      </c>
      <c r="D373" s="3" t="s">
        <v>321</v>
      </c>
      <c r="E373" s="6">
        <v>8.8999999999999996E-2</v>
      </c>
      <c r="F373" s="3" t="s">
        <v>178</v>
      </c>
      <c r="G373" s="6">
        <v>8.8999999999999996E-2</v>
      </c>
      <c r="H373" s="6">
        <v>9.3466000000000005</v>
      </c>
    </row>
    <row r="374" spans="1:8" x14ac:dyDescent="0.3">
      <c r="A374" s="3" t="s">
        <v>250</v>
      </c>
      <c r="B374" s="3" t="s">
        <v>329</v>
      </c>
      <c r="C374" s="3" t="s">
        <v>22</v>
      </c>
      <c r="D374" s="3" t="s">
        <v>144</v>
      </c>
      <c r="E374" s="6">
        <v>0.11700000000000001</v>
      </c>
      <c r="F374" s="3" t="s">
        <v>178</v>
      </c>
      <c r="G374" s="6">
        <v>0.11700000000000001</v>
      </c>
      <c r="H374" s="6">
        <v>1.4146000000000001</v>
      </c>
    </row>
    <row r="375" spans="1:8" x14ac:dyDescent="0.3">
      <c r="A375" s="3" t="s">
        <v>250</v>
      </c>
      <c r="B375" s="3" t="s">
        <v>329</v>
      </c>
      <c r="C375" s="3" t="s">
        <v>22</v>
      </c>
      <c r="D375" s="3" t="s">
        <v>142</v>
      </c>
      <c r="E375" s="6">
        <v>8.2000000000000007E-3</v>
      </c>
      <c r="F375" s="3" t="s">
        <v>178</v>
      </c>
      <c r="G375" s="6">
        <v>8.2000000000000007E-3</v>
      </c>
      <c r="H375" s="6">
        <v>1.5475000000000001</v>
      </c>
    </row>
    <row r="376" spans="1:8" x14ac:dyDescent="0.3">
      <c r="A376" s="3" t="s">
        <v>250</v>
      </c>
      <c r="B376" s="3" t="s">
        <v>329</v>
      </c>
      <c r="C376" s="3" t="s">
        <v>22</v>
      </c>
      <c r="D376" s="3" t="s">
        <v>108</v>
      </c>
      <c r="E376" s="6">
        <v>1.7399999999999999E-2</v>
      </c>
      <c r="F376" s="3" t="s">
        <v>178</v>
      </c>
      <c r="G376" s="6">
        <v>1.7399999999999999E-2</v>
      </c>
      <c r="H376" s="6">
        <v>1.5475000000000001</v>
      </c>
    </row>
    <row r="377" spans="1:8" x14ac:dyDescent="0.3">
      <c r="A377" s="3" t="s">
        <v>250</v>
      </c>
      <c r="B377" s="3" t="s">
        <v>329</v>
      </c>
      <c r="C377" s="3" t="s">
        <v>13</v>
      </c>
      <c r="D377" s="3" t="s">
        <v>112</v>
      </c>
      <c r="E377" s="6">
        <v>4.0099999999999997E-2</v>
      </c>
      <c r="F377" s="3" t="s">
        <v>178</v>
      </c>
      <c r="G377" s="6">
        <v>4.0099999999999997E-2</v>
      </c>
      <c r="H377" s="6">
        <v>1.5875999999999999</v>
      </c>
    </row>
    <row r="378" spans="1:8" x14ac:dyDescent="0.3">
      <c r="A378" s="3" t="s">
        <v>250</v>
      </c>
      <c r="B378" s="3" t="s">
        <v>329</v>
      </c>
      <c r="C378" s="3" t="s">
        <v>13</v>
      </c>
      <c r="D378" s="3" t="s">
        <v>108</v>
      </c>
      <c r="E378" s="6">
        <v>4.6300000000000001E-2</v>
      </c>
      <c r="F378" s="3" t="s">
        <v>178</v>
      </c>
      <c r="G378" s="6">
        <v>4.6300000000000001E-2</v>
      </c>
      <c r="H378" s="6">
        <v>1.5875999999999999</v>
      </c>
    </row>
    <row r="379" spans="1:8" x14ac:dyDescent="0.3">
      <c r="A379" s="3" t="s">
        <v>250</v>
      </c>
      <c r="B379" s="3" t="s">
        <v>329</v>
      </c>
      <c r="C379" s="3" t="s">
        <v>13</v>
      </c>
      <c r="D379" s="3" t="s">
        <v>114</v>
      </c>
      <c r="E379" s="6">
        <v>9.3700000000000006E-2</v>
      </c>
      <c r="F379" s="3" t="s">
        <v>178</v>
      </c>
      <c r="G379" s="6">
        <v>9.3700000000000006E-2</v>
      </c>
      <c r="H379" s="6">
        <v>9.3817000000000004</v>
      </c>
    </row>
    <row r="380" spans="1:8" x14ac:dyDescent="0.3">
      <c r="A380" s="3" t="s">
        <v>250</v>
      </c>
      <c r="B380" s="3" t="s">
        <v>329</v>
      </c>
      <c r="C380" s="3" t="s">
        <v>13</v>
      </c>
      <c r="D380" s="3" t="s">
        <v>110</v>
      </c>
      <c r="E380" s="6">
        <v>9.3700000000000006E-2</v>
      </c>
      <c r="F380" s="3" t="s">
        <v>178</v>
      </c>
      <c r="G380" s="6">
        <v>9.3700000000000006E-2</v>
      </c>
      <c r="H380" s="6">
        <v>9.3817000000000004</v>
      </c>
    </row>
    <row r="381" spans="1:8" x14ac:dyDescent="0.3">
      <c r="A381" s="3" t="s">
        <v>250</v>
      </c>
      <c r="B381" s="3" t="s">
        <v>329</v>
      </c>
      <c r="C381" s="3" t="s">
        <v>219</v>
      </c>
      <c r="D381" s="3" t="s">
        <v>227</v>
      </c>
      <c r="E381" s="6">
        <v>6.4000000000000001E-2</v>
      </c>
      <c r="F381" s="3" t="s">
        <v>178</v>
      </c>
      <c r="G381" s="6">
        <v>6.4000000000000001E-2</v>
      </c>
      <c r="H381" s="6">
        <v>1.5874999999999999</v>
      </c>
    </row>
    <row r="382" spans="1:8" x14ac:dyDescent="0.3">
      <c r="A382" s="3" t="s">
        <v>250</v>
      </c>
      <c r="B382" s="3" t="s">
        <v>329</v>
      </c>
      <c r="C382" s="3" t="s">
        <v>219</v>
      </c>
      <c r="D382" s="3" t="s">
        <v>134</v>
      </c>
      <c r="E382" s="6">
        <v>0.14149999999999999</v>
      </c>
      <c r="F382" s="3" t="s">
        <v>178</v>
      </c>
      <c r="G382" s="6">
        <v>0.14149999999999999</v>
      </c>
      <c r="H382" s="6">
        <v>1.5874999999999999</v>
      </c>
    </row>
    <row r="383" spans="1:8" x14ac:dyDescent="0.3">
      <c r="A383" s="3" t="s">
        <v>250</v>
      </c>
      <c r="B383" s="3" t="s">
        <v>329</v>
      </c>
      <c r="C383" s="3" t="s">
        <v>219</v>
      </c>
      <c r="D383" s="3" t="s">
        <v>126</v>
      </c>
      <c r="E383" s="6">
        <v>0.24629999999999999</v>
      </c>
      <c r="F383" s="3" t="s">
        <v>178</v>
      </c>
      <c r="G383" s="6">
        <v>0.24629999999999999</v>
      </c>
      <c r="H383" s="6">
        <v>1.5874999999999999</v>
      </c>
    </row>
    <row r="384" spans="1:8" x14ac:dyDescent="0.3">
      <c r="A384" s="3" t="s">
        <v>250</v>
      </c>
      <c r="B384" s="3" t="s">
        <v>329</v>
      </c>
      <c r="C384" s="3" t="s">
        <v>219</v>
      </c>
      <c r="D384" s="3" t="s">
        <v>138</v>
      </c>
      <c r="E384" s="6">
        <v>0.92779999999999996</v>
      </c>
      <c r="F384" s="3" t="s">
        <v>178</v>
      </c>
      <c r="G384" s="6">
        <v>0.92779999999999996</v>
      </c>
      <c r="H384" s="6">
        <v>1.5874999999999999</v>
      </c>
    </row>
    <row r="385" spans="1:8" x14ac:dyDescent="0.3">
      <c r="A385" s="3" t="s">
        <v>250</v>
      </c>
      <c r="B385" s="3" t="s">
        <v>329</v>
      </c>
      <c r="C385" s="3" t="s">
        <v>38</v>
      </c>
      <c r="D385" s="3" t="s">
        <v>140</v>
      </c>
      <c r="E385" s="6">
        <v>0.42509999999999998</v>
      </c>
      <c r="F385" s="3" t="s">
        <v>178</v>
      </c>
      <c r="G385" s="6">
        <v>0.42509999999999998</v>
      </c>
      <c r="H385" s="6">
        <v>1.5876999999999999</v>
      </c>
    </row>
    <row r="386" spans="1:8" x14ac:dyDescent="0.3">
      <c r="A386" s="3" t="s">
        <v>250</v>
      </c>
      <c r="B386" s="3" t="s">
        <v>329</v>
      </c>
      <c r="C386" s="3" t="s">
        <v>38</v>
      </c>
      <c r="D386" s="3" t="s">
        <v>114</v>
      </c>
      <c r="E386" s="6">
        <v>6.3200000000000006E-2</v>
      </c>
      <c r="F386" s="3" t="s">
        <v>178</v>
      </c>
      <c r="G386" s="6">
        <v>6.3200000000000006E-2</v>
      </c>
      <c r="H386" s="6">
        <v>9.4415999999999993</v>
      </c>
    </row>
    <row r="387" spans="1:8" x14ac:dyDescent="0.3">
      <c r="A387" s="3" t="s">
        <v>250</v>
      </c>
      <c r="B387" s="3" t="s">
        <v>329</v>
      </c>
      <c r="C387" s="3" t="s">
        <v>38</v>
      </c>
      <c r="D387" s="3" t="s">
        <v>142</v>
      </c>
      <c r="E387" s="6">
        <v>2.06E-2</v>
      </c>
      <c r="F387" s="3" t="s">
        <v>178</v>
      </c>
      <c r="G387" s="6">
        <v>2.06E-2</v>
      </c>
      <c r="H387" s="6">
        <v>1.5876999999999999</v>
      </c>
    </row>
    <row r="388" spans="1:8" x14ac:dyDescent="0.3">
      <c r="A388" s="3" t="s">
        <v>250</v>
      </c>
      <c r="B388" s="3" t="s">
        <v>329</v>
      </c>
      <c r="C388" s="3" t="s">
        <v>38</v>
      </c>
      <c r="D388" s="3" t="s">
        <v>112</v>
      </c>
      <c r="E388" s="6">
        <v>0.15820000000000001</v>
      </c>
      <c r="F388" s="3" t="s">
        <v>178</v>
      </c>
      <c r="G388" s="6">
        <v>0.15820000000000001</v>
      </c>
      <c r="H388" s="6">
        <v>9.4415999999999993</v>
      </c>
    </row>
    <row r="389" spans="1:8" x14ac:dyDescent="0.3">
      <c r="A389" s="3" t="s">
        <v>250</v>
      </c>
      <c r="B389" s="3" t="s">
        <v>329</v>
      </c>
      <c r="C389" s="3" t="s">
        <v>38</v>
      </c>
      <c r="D389" s="3" t="s">
        <v>144</v>
      </c>
      <c r="E389" s="6">
        <v>0.15820000000000001</v>
      </c>
      <c r="F389" s="3" t="s">
        <v>178</v>
      </c>
      <c r="G389" s="6">
        <v>0.15820000000000001</v>
      </c>
      <c r="H389" s="6">
        <v>9.4415999999999993</v>
      </c>
    </row>
    <row r="390" spans="1:8" x14ac:dyDescent="0.3">
      <c r="A390" s="3" t="s">
        <v>250</v>
      </c>
      <c r="B390" s="3" t="s">
        <v>329</v>
      </c>
      <c r="C390" s="3" t="s">
        <v>38</v>
      </c>
      <c r="D390" s="3" t="s">
        <v>146</v>
      </c>
      <c r="E390" s="6">
        <v>0.15820000000000001</v>
      </c>
      <c r="F390" s="3" t="s">
        <v>178</v>
      </c>
      <c r="G390" s="6">
        <v>0.15820000000000001</v>
      </c>
      <c r="H390" s="6">
        <v>9.4415999999999993</v>
      </c>
    </row>
    <row r="391" spans="1:8" x14ac:dyDescent="0.3">
      <c r="A391" s="3" t="s">
        <v>250</v>
      </c>
      <c r="B391" s="3" t="s">
        <v>329</v>
      </c>
      <c r="C391" s="3" t="s">
        <v>8</v>
      </c>
      <c r="D391" s="3" t="s">
        <v>128</v>
      </c>
      <c r="E391" s="6">
        <v>5.3681000000000001</v>
      </c>
      <c r="F391" s="3" t="s">
        <v>178</v>
      </c>
      <c r="G391" s="6">
        <v>5.3681000000000001</v>
      </c>
      <c r="H391" s="6">
        <v>1.5876999999999999</v>
      </c>
    </row>
    <row r="392" spans="1:8" x14ac:dyDescent="0.3">
      <c r="A392" s="3" t="s">
        <v>250</v>
      </c>
      <c r="B392" s="3" t="s">
        <v>329</v>
      </c>
      <c r="C392" s="3" t="s">
        <v>8</v>
      </c>
      <c r="D392" s="3" t="s">
        <v>150</v>
      </c>
      <c r="E392" s="6">
        <v>2.2566999999999999</v>
      </c>
      <c r="F392" s="3" t="s">
        <v>178</v>
      </c>
      <c r="G392" s="6">
        <v>2.2566999999999999</v>
      </c>
      <c r="H392" s="6">
        <v>1.5876999999999999</v>
      </c>
    </row>
    <row r="393" spans="1:8" x14ac:dyDescent="0.3">
      <c r="A393" s="3" t="s">
        <v>250</v>
      </c>
      <c r="B393" s="3" t="s">
        <v>329</v>
      </c>
      <c r="C393" s="3" t="s">
        <v>8</v>
      </c>
      <c r="D393" s="3" t="s">
        <v>321</v>
      </c>
      <c r="E393" s="6">
        <v>0.37140000000000001</v>
      </c>
      <c r="F393" s="3" t="s">
        <v>178</v>
      </c>
      <c r="G393" s="6">
        <v>0.37140000000000001</v>
      </c>
      <c r="H393" s="6">
        <v>9.4131999999999998</v>
      </c>
    </row>
    <row r="394" spans="1:8" x14ac:dyDescent="0.3">
      <c r="A394" s="3" t="s">
        <v>250</v>
      </c>
      <c r="B394" s="3" t="s">
        <v>329</v>
      </c>
      <c r="C394" s="3" t="s">
        <v>8</v>
      </c>
      <c r="D394" s="3" t="s">
        <v>118</v>
      </c>
      <c r="E394" s="6">
        <v>0.37140000000000001</v>
      </c>
      <c r="F394" s="3" t="s">
        <v>178</v>
      </c>
      <c r="G394" s="6">
        <v>0.37140000000000001</v>
      </c>
      <c r="H394" s="6">
        <v>9.4131999999999998</v>
      </c>
    </row>
    <row r="395" spans="1:8" x14ac:dyDescent="0.3">
      <c r="A395" s="3" t="s">
        <v>250</v>
      </c>
      <c r="B395" s="3" t="s">
        <v>329</v>
      </c>
      <c r="C395" s="3" t="s">
        <v>8</v>
      </c>
      <c r="D395" s="3" t="s">
        <v>152</v>
      </c>
      <c r="E395" s="6">
        <v>0.37140000000000001</v>
      </c>
      <c r="F395" s="3" t="s">
        <v>178</v>
      </c>
      <c r="G395" s="6">
        <v>0.37140000000000001</v>
      </c>
      <c r="H395" s="6">
        <v>9.4131999999999998</v>
      </c>
    </row>
    <row r="396" spans="1:8" x14ac:dyDescent="0.3">
      <c r="A396" s="3" t="s">
        <v>250</v>
      </c>
      <c r="B396" s="3" t="s">
        <v>329</v>
      </c>
      <c r="C396" s="3" t="s">
        <v>34</v>
      </c>
      <c r="D396" s="3" t="s">
        <v>156</v>
      </c>
      <c r="E396" s="6">
        <v>2.4718</v>
      </c>
      <c r="F396" s="3" t="s">
        <v>178</v>
      </c>
      <c r="G396" s="6">
        <v>2.4718</v>
      </c>
      <c r="H396" s="6">
        <v>1.5875999999999999</v>
      </c>
    </row>
    <row r="397" spans="1:8" x14ac:dyDescent="0.3">
      <c r="A397" s="3" t="s">
        <v>250</v>
      </c>
      <c r="B397" s="3" t="s">
        <v>329</v>
      </c>
      <c r="C397" s="3" t="s">
        <v>34</v>
      </c>
      <c r="D397" s="3" t="s">
        <v>154</v>
      </c>
      <c r="E397" s="6">
        <v>6.2E-2</v>
      </c>
      <c r="F397" s="3" t="s">
        <v>178</v>
      </c>
      <c r="G397" s="6">
        <v>6.2E-2</v>
      </c>
      <c r="H397" s="6">
        <v>9.3451000000000004</v>
      </c>
    </row>
    <row r="398" spans="1:8" x14ac:dyDescent="0.3">
      <c r="A398" s="3" t="s">
        <v>250</v>
      </c>
      <c r="B398" s="3" t="s">
        <v>329</v>
      </c>
      <c r="C398" s="3" t="s">
        <v>35</v>
      </c>
      <c r="D398" s="3" t="s">
        <v>154</v>
      </c>
      <c r="E398" s="6">
        <v>1.454</v>
      </c>
      <c r="F398" s="3" t="s">
        <v>178</v>
      </c>
      <c r="G398" s="6">
        <v>1.454</v>
      </c>
      <c r="H398" s="6">
        <v>1.5145999999999999</v>
      </c>
    </row>
    <row r="399" spans="1:8" x14ac:dyDescent="0.3">
      <c r="A399" s="3" t="s">
        <v>250</v>
      </c>
      <c r="B399" s="3" t="s">
        <v>329</v>
      </c>
      <c r="C399" s="3" t="s">
        <v>35</v>
      </c>
      <c r="D399" s="3" t="s">
        <v>150</v>
      </c>
      <c r="E399" s="6">
        <v>9.1463000000000001</v>
      </c>
      <c r="F399" s="3" t="s">
        <v>178</v>
      </c>
      <c r="G399" s="6">
        <v>9.1463000000000001</v>
      </c>
      <c r="H399" s="6">
        <v>1.5145999999999999</v>
      </c>
    </row>
    <row r="400" spans="1:8" x14ac:dyDescent="0.3">
      <c r="A400" s="3" t="s">
        <v>250</v>
      </c>
      <c r="B400" s="3" t="s">
        <v>329</v>
      </c>
      <c r="C400" s="3" t="s">
        <v>32</v>
      </c>
      <c r="D400" s="3" t="s">
        <v>126</v>
      </c>
      <c r="E400" s="6">
        <v>1.2508999999999999</v>
      </c>
      <c r="F400" s="3" t="s">
        <v>178</v>
      </c>
      <c r="G400" s="6">
        <v>1.2508999999999999</v>
      </c>
      <c r="H400" s="6">
        <v>1.5358000000000001</v>
      </c>
    </row>
    <row r="401" spans="1:8" x14ac:dyDescent="0.3">
      <c r="A401" s="3" t="s">
        <v>250</v>
      </c>
      <c r="B401" s="3" t="s">
        <v>329</v>
      </c>
      <c r="C401" s="3" t="s">
        <v>32</v>
      </c>
      <c r="D401" s="3" t="s">
        <v>158</v>
      </c>
      <c r="E401" s="6">
        <v>0.41139999999999999</v>
      </c>
      <c r="F401" s="3" t="s">
        <v>178</v>
      </c>
      <c r="G401" s="6">
        <v>0.41139999999999999</v>
      </c>
      <c r="H401" s="6">
        <v>1.5358000000000001</v>
      </c>
    </row>
    <row r="402" spans="1:8" x14ac:dyDescent="0.3">
      <c r="A402" s="3" t="s">
        <v>250</v>
      </c>
      <c r="B402" s="3" t="s">
        <v>329</v>
      </c>
      <c r="C402" s="3" t="s">
        <v>32</v>
      </c>
      <c r="D402" s="3" t="s">
        <v>118</v>
      </c>
      <c r="E402" s="6">
        <v>2.1899999999999999E-2</v>
      </c>
      <c r="F402" s="3" t="s">
        <v>178</v>
      </c>
      <c r="G402" s="6">
        <v>2.1899999999999999E-2</v>
      </c>
      <c r="H402" s="6">
        <v>1.5358000000000001</v>
      </c>
    </row>
    <row r="403" spans="1:8" x14ac:dyDescent="0.3">
      <c r="A403" s="3" t="s">
        <v>250</v>
      </c>
      <c r="B403" s="3" t="s">
        <v>329</v>
      </c>
      <c r="C403" s="3" t="s">
        <v>32</v>
      </c>
      <c r="D403" s="3" t="s">
        <v>160</v>
      </c>
      <c r="E403" s="6">
        <v>0.15140000000000001</v>
      </c>
      <c r="F403" s="3" t="s">
        <v>178</v>
      </c>
      <c r="G403" s="6">
        <v>0.15140000000000001</v>
      </c>
      <c r="H403" s="6">
        <v>1.5358000000000001</v>
      </c>
    </row>
    <row r="404" spans="1:8" x14ac:dyDescent="0.3">
      <c r="A404" s="3" t="s">
        <v>250</v>
      </c>
      <c r="B404" s="3" t="s">
        <v>329</v>
      </c>
      <c r="C404" s="3" t="s">
        <v>33</v>
      </c>
      <c r="D404" s="3" t="s">
        <v>118</v>
      </c>
      <c r="E404" s="6">
        <v>7.3551000000000002</v>
      </c>
      <c r="F404" s="3" t="s">
        <v>178</v>
      </c>
      <c r="G404" s="6">
        <v>7.3551000000000002</v>
      </c>
      <c r="H404" s="6">
        <v>1.5874999999999999</v>
      </c>
    </row>
    <row r="405" spans="1:8" x14ac:dyDescent="0.3">
      <c r="A405" s="3" t="s">
        <v>250</v>
      </c>
      <c r="B405" s="3" t="s">
        <v>329</v>
      </c>
      <c r="C405" s="3" t="s">
        <v>33</v>
      </c>
      <c r="D405" s="3" t="s">
        <v>160</v>
      </c>
      <c r="E405" s="6">
        <v>1.1148</v>
      </c>
      <c r="F405" s="3" t="s">
        <v>178</v>
      </c>
      <c r="G405" s="6">
        <v>1.1148</v>
      </c>
      <c r="H405" s="6">
        <v>1.5874999999999999</v>
      </c>
    </row>
    <row r="406" spans="1:8" x14ac:dyDescent="0.3">
      <c r="A406" s="3" t="s">
        <v>250</v>
      </c>
      <c r="B406" s="3" t="s">
        <v>329</v>
      </c>
      <c r="C406" s="3" t="s">
        <v>33</v>
      </c>
      <c r="D406" s="3" t="s">
        <v>156</v>
      </c>
      <c r="E406" s="6">
        <v>1.1468</v>
      </c>
      <c r="F406" s="3" t="s">
        <v>178</v>
      </c>
      <c r="G406" s="6">
        <v>1.1468</v>
      </c>
      <c r="H406" s="6">
        <v>1.5874999999999999</v>
      </c>
    </row>
    <row r="407" spans="1:8" x14ac:dyDescent="0.3">
      <c r="A407" s="3" t="s">
        <v>250</v>
      </c>
      <c r="B407" s="3" t="s">
        <v>329</v>
      </c>
      <c r="C407" s="3" t="s">
        <v>33</v>
      </c>
      <c r="D407" s="3" t="s">
        <v>150</v>
      </c>
      <c r="E407" s="6">
        <v>0.1431</v>
      </c>
      <c r="F407" s="3" t="s">
        <v>178</v>
      </c>
      <c r="G407" s="6">
        <v>0.1431</v>
      </c>
      <c r="H407" s="6">
        <v>1.5874999999999999</v>
      </c>
    </row>
    <row r="408" spans="1:8" x14ac:dyDescent="0.3">
      <c r="A408" s="3" t="s">
        <v>250</v>
      </c>
      <c r="B408" s="3" t="s">
        <v>329</v>
      </c>
      <c r="C408" s="3" t="s">
        <v>36</v>
      </c>
      <c r="D408" s="3" t="s">
        <v>126</v>
      </c>
      <c r="E408" s="6">
        <v>0.9042</v>
      </c>
      <c r="F408" s="3" t="s">
        <v>178</v>
      </c>
      <c r="G408" s="6">
        <v>0.9042</v>
      </c>
      <c r="H408" s="6">
        <v>1.5874999999999999</v>
      </c>
    </row>
    <row r="409" spans="1:8" x14ac:dyDescent="0.3">
      <c r="A409" s="3" t="s">
        <v>250</v>
      </c>
      <c r="B409" s="3" t="s">
        <v>329</v>
      </c>
      <c r="C409" s="3" t="s">
        <v>36</v>
      </c>
      <c r="D409" s="3" t="s">
        <v>118</v>
      </c>
      <c r="E409" s="6">
        <v>1.6817</v>
      </c>
      <c r="F409" s="3" t="s">
        <v>178</v>
      </c>
      <c r="G409" s="6">
        <v>1.6817</v>
      </c>
      <c r="H409" s="6">
        <v>1.5874999999999999</v>
      </c>
    </row>
    <row r="410" spans="1:8" x14ac:dyDescent="0.3">
      <c r="A410" s="3" t="s">
        <v>250</v>
      </c>
      <c r="B410" s="3" t="s">
        <v>329</v>
      </c>
      <c r="C410" s="3" t="s">
        <v>36</v>
      </c>
      <c r="D410" s="3" t="s">
        <v>158</v>
      </c>
      <c r="E410" s="6">
        <v>8.0600000000000005E-2</v>
      </c>
      <c r="F410" s="3" t="s">
        <v>178</v>
      </c>
      <c r="G410" s="6">
        <v>8.0600000000000005E-2</v>
      </c>
      <c r="H410" s="6">
        <v>1.5874999999999999</v>
      </c>
    </row>
    <row r="411" spans="1:8" x14ac:dyDescent="0.3">
      <c r="A411" s="3" t="s">
        <v>250</v>
      </c>
      <c r="B411" s="3" t="s">
        <v>329</v>
      </c>
      <c r="C411" s="3" t="s">
        <v>36</v>
      </c>
      <c r="D411" s="3" t="s">
        <v>150</v>
      </c>
      <c r="E411" s="6">
        <v>0.1399</v>
      </c>
      <c r="F411" s="3" t="s">
        <v>178</v>
      </c>
      <c r="G411" s="6">
        <v>0.1399</v>
      </c>
      <c r="H411" s="6">
        <v>1.5874999999999999</v>
      </c>
    </row>
    <row r="412" spans="1:8" x14ac:dyDescent="0.3">
      <c r="A412" s="3" t="s">
        <v>250</v>
      </c>
      <c r="B412" s="3" t="s">
        <v>329</v>
      </c>
      <c r="C412" s="3" t="s">
        <v>37</v>
      </c>
      <c r="D412" s="3" t="s">
        <v>116</v>
      </c>
      <c r="E412" s="6">
        <v>5.1000000000000004E-3</v>
      </c>
      <c r="F412" s="3" t="s">
        <v>178</v>
      </c>
      <c r="G412" s="6">
        <v>5.1000000000000004E-3</v>
      </c>
      <c r="H412" s="6">
        <v>1.5875999999999999</v>
      </c>
    </row>
    <row r="413" spans="1:8" x14ac:dyDescent="0.3">
      <c r="A413" s="3" t="s">
        <v>250</v>
      </c>
      <c r="B413" s="3" t="s">
        <v>329</v>
      </c>
      <c r="C413" s="3" t="s">
        <v>37</v>
      </c>
      <c r="D413" s="3" t="s">
        <v>321</v>
      </c>
      <c r="E413" s="6">
        <v>0.10580000000000001</v>
      </c>
      <c r="F413" s="3" t="s">
        <v>178</v>
      </c>
      <c r="G413" s="6">
        <v>0.10580000000000001</v>
      </c>
      <c r="H413" s="6">
        <v>9.3817000000000004</v>
      </c>
    </row>
    <row r="414" spans="1:8" x14ac:dyDescent="0.3">
      <c r="A414" s="3" t="s">
        <v>250</v>
      </c>
      <c r="B414" s="3" t="s">
        <v>329</v>
      </c>
      <c r="C414" s="3" t="s">
        <v>37</v>
      </c>
      <c r="D414" s="3" t="s">
        <v>128</v>
      </c>
      <c r="E414" s="6">
        <v>0.29830000000000001</v>
      </c>
      <c r="F414" s="3" t="s">
        <v>178</v>
      </c>
      <c r="G414" s="6">
        <v>0.29830000000000001</v>
      </c>
      <c r="H414" s="6">
        <v>1.5875999999999999</v>
      </c>
    </row>
    <row r="415" spans="1:8" x14ac:dyDescent="0.3">
      <c r="A415" s="3" t="s">
        <v>250</v>
      </c>
      <c r="B415" s="3" t="s">
        <v>329</v>
      </c>
      <c r="C415" s="3" t="s">
        <v>37</v>
      </c>
      <c r="D415" s="3" t="s">
        <v>126</v>
      </c>
      <c r="E415" s="6">
        <v>9.4500000000000001E-2</v>
      </c>
      <c r="F415" s="3" t="s">
        <v>178</v>
      </c>
      <c r="G415" s="6">
        <v>9.4500000000000001E-2</v>
      </c>
      <c r="H415" s="6">
        <v>9.3817000000000004</v>
      </c>
    </row>
    <row r="416" spans="1:8" x14ac:dyDescent="0.3">
      <c r="A416" s="3" t="s">
        <v>250</v>
      </c>
      <c r="B416" s="3" t="s">
        <v>329</v>
      </c>
      <c r="C416" s="3" t="s">
        <v>39</v>
      </c>
      <c r="D416" s="3" t="s">
        <v>142</v>
      </c>
      <c r="E416" s="6">
        <v>5.3699999999999998E-2</v>
      </c>
      <c r="F416" s="3" t="s">
        <v>178</v>
      </c>
      <c r="G416" s="6">
        <v>5.3699999999999998E-2</v>
      </c>
      <c r="H416" s="6">
        <v>1.5358000000000001</v>
      </c>
    </row>
    <row r="417" spans="1:8" x14ac:dyDescent="0.3">
      <c r="A417" s="3" t="s">
        <v>250</v>
      </c>
      <c r="B417" s="3" t="s">
        <v>329</v>
      </c>
      <c r="C417" s="3" t="s">
        <v>39</v>
      </c>
      <c r="D417" s="3" t="s">
        <v>152</v>
      </c>
      <c r="E417" s="6">
        <v>0.64990000000000003</v>
      </c>
      <c r="F417" s="3" t="s">
        <v>178</v>
      </c>
      <c r="G417" s="6">
        <v>0.64990000000000003</v>
      </c>
      <c r="H417" s="6">
        <v>1.5358000000000001</v>
      </c>
    </row>
    <row r="418" spans="1:8" x14ac:dyDescent="0.3">
      <c r="A418" s="3" t="s">
        <v>250</v>
      </c>
      <c r="B418" s="3" t="s">
        <v>329</v>
      </c>
      <c r="C418" s="3" t="s">
        <v>39</v>
      </c>
      <c r="D418" s="3" t="s">
        <v>128</v>
      </c>
      <c r="E418" s="6">
        <v>1.8996999999999999</v>
      </c>
      <c r="F418" s="3" t="s">
        <v>178</v>
      </c>
      <c r="G418" s="6">
        <v>1.8996999999999999</v>
      </c>
      <c r="H418" s="6">
        <v>1.5358000000000001</v>
      </c>
    </row>
    <row r="419" spans="1:8" x14ac:dyDescent="0.3">
      <c r="A419" s="3" t="s">
        <v>250</v>
      </c>
      <c r="B419" s="3" t="s">
        <v>329</v>
      </c>
      <c r="C419" s="3" t="s">
        <v>39</v>
      </c>
      <c r="D419" s="3" t="s">
        <v>144</v>
      </c>
      <c r="E419" s="6">
        <v>4.7500000000000001E-2</v>
      </c>
      <c r="F419" s="3" t="s">
        <v>178</v>
      </c>
      <c r="G419" s="6">
        <v>4.7500000000000001E-2</v>
      </c>
      <c r="H419" s="6">
        <v>1.5358000000000001</v>
      </c>
    </row>
    <row r="420" spans="1:8" x14ac:dyDescent="0.3">
      <c r="A420" s="3" t="s">
        <v>250</v>
      </c>
      <c r="B420" s="3" t="s">
        <v>329</v>
      </c>
      <c r="C420" s="3" t="s">
        <v>21</v>
      </c>
      <c r="D420" s="3" t="s">
        <v>138</v>
      </c>
      <c r="E420" s="6">
        <v>0.1394</v>
      </c>
      <c r="F420" s="3" t="s">
        <v>178</v>
      </c>
      <c r="G420" s="6">
        <v>0.1394</v>
      </c>
      <c r="H420" s="6">
        <v>1.5875999999999999</v>
      </c>
    </row>
    <row r="421" spans="1:8" x14ac:dyDescent="0.3">
      <c r="A421" s="3" t="s">
        <v>250</v>
      </c>
      <c r="B421" s="3" t="s">
        <v>329</v>
      </c>
      <c r="C421" s="3" t="s">
        <v>21</v>
      </c>
      <c r="D421" s="3" t="s">
        <v>124</v>
      </c>
      <c r="E421" s="6">
        <v>0.26300000000000001</v>
      </c>
      <c r="F421" s="3" t="s">
        <v>178</v>
      </c>
      <c r="G421" s="6">
        <v>0.26300000000000001</v>
      </c>
      <c r="H421" s="6">
        <v>1.5875999999999999</v>
      </c>
    </row>
    <row r="422" spans="1:8" x14ac:dyDescent="0.3">
      <c r="A422" s="3" t="s">
        <v>250</v>
      </c>
      <c r="B422" s="3" t="s">
        <v>329</v>
      </c>
      <c r="C422" s="3" t="s">
        <v>21</v>
      </c>
      <c r="D422" s="3" t="s">
        <v>134</v>
      </c>
      <c r="E422" s="6">
        <v>0.13350000000000001</v>
      </c>
      <c r="F422" s="3" t="s">
        <v>178</v>
      </c>
      <c r="G422" s="6">
        <v>0.13350000000000001</v>
      </c>
      <c r="H422" s="6">
        <v>9.3817000000000004</v>
      </c>
    </row>
    <row r="423" spans="1:8" x14ac:dyDescent="0.3">
      <c r="A423" s="3" t="s">
        <v>250</v>
      </c>
      <c r="B423" s="3" t="s">
        <v>329</v>
      </c>
      <c r="C423" s="3" t="s">
        <v>21</v>
      </c>
      <c r="D423" s="3" t="s">
        <v>140</v>
      </c>
      <c r="E423" s="6">
        <v>0.13350000000000001</v>
      </c>
      <c r="F423" s="3" t="s">
        <v>178</v>
      </c>
      <c r="G423" s="6">
        <v>0.13350000000000001</v>
      </c>
      <c r="H423" s="6">
        <v>9.3817000000000004</v>
      </c>
    </row>
    <row r="424" spans="1:8" x14ac:dyDescent="0.3">
      <c r="A424" s="3" t="s">
        <v>250</v>
      </c>
      <c r="B424" s="3" t="s">
        <v>329</v>
      </c>
      <c r="C424" s="3" t="s">
        <v>216</v>
      </c>
      <c r="D424" s="3" t="s">
        <v>225</v>
      </c>
      <c r="E424" s="6">
        <v>9.6940000000000008</v>
      </c>
      <c r="F424" s="3" t="s">
        <v>178</v>
      </c>
      <c r="G424" s="6">
        <v>9.6940000000000008</v>
      </c>
      <c r="H424" s="6">
        <v>1.5874999999999999</v>
      </c>
    </row>
    <row r="425" spans="1:8" x14ac:dyDescent="0.3">
      <c r="A425" s="3" t="s">
        <v>250</v>
      </c>
      <c r="B425" s="3" t="s">
        <v>329</v>
      </c>
      <c r="C425" s="3" t="s">
        <v>216</v>
      </c>
      <c r="D425" s="3" t="s">
        <v>128</v>
      </c>
      <c r="E425" s="6">
        <v>22.319099999999999</v>
      </c>
      <c r="F425" s="3" t="s">
        <v>178</v>
      </c>
      <c r="G425" s="6">
        <v>22.319099999999999</v>
      </c>
      <c r="H425" s="6">
        <v>1.5874999999999999</v>
      </c>
    </row>
    <row r="426" spans="1:8" x14ac:dyDescent="0.3">
      <c r="A426" s="3" t="s">
        <v>250</v>
      </c>
      <c r="B426" s="3" t="s">
        <v>329</v>
      </c>
      <c r="C426" s="3" t="s">
        <v>216</v>
      </c>
      <c r="D426" s="3" t="s">
        <v>226</v>
      </c>
      <c r="E426" s="6">
        <v>50.398699999999998</v>
      </c>
      <c r="F426" s="3" t="s">
        <v>178</v>
      </c>
      <c r="G426" s="6">
        <v>50.398699999999998</v>
      </c>
      <c r="H426" s="6">
        <v>1.5874999999999999</v>
      </c>
    </row>
    <row r="427" spans="1:8" x14ac:dyDescent="0.3">
      <c r="A427" s="3" t="s">
        <v>250</v>
      </c>
      <c r="B427" s="3" t="s">
        <v>329</v>
      </c>
      <c r="C427" s="3" t="s">
        <v>216</v>
      </c>
      <c r="D427" s="3" t="s">
        <v>227</v>
      </c>
      <c r="E427" s="6">
        <v>25.9147</v>
      </c>
      <c r="F427" s="3" t="s">
        <v>178</v>
      </c>
      <c r="G427" s="6">
        <v>25.9147</v>
      </c>
      <c r="H427" s="6">
        <v>1.5874999999999999</v>
      </c>
    </row>
    <row r="428" spans="1:8" x14ac:dyDescent="0.3">
      <c r="A428" s="3" t="s">
        <v>250</v>
      </c>
      <c r="B428" s="3" t="s">
        <v>329</v>
      </c>
      <c r="C428" s="3" t="s">
        <v>222</v>
      </c>
      <c r="D428" s="3" t="s">
        <v>226</v>
      </c>
      <c r="E428" s="6">
        <v>7.9931000000000001</v>
      </c>
      <c r="F428" s="3" t="s">
        <v>178</v>
      </c>
      <c r="G428" s="6">
        <v>7.9931000000000001</v>
      </c>
      <c r="H428" s="6">
        <v>1.5874999999999999</v>
      </c>
    </row>
    <row r="429" spans="1:8" x14ac:dyDescent="0.3">
      <c r="A429" s="3" t="s">
        <v>250</v>
      </c>
      <c r="B429" s="3" t="s">
        <v>329</v>
      </c>
      <c r="C429" s="3" t="s">
        <v>222</v>
      </c>
      <c r="D429" s="3" t="s">
        <v>136</v>
      </c>
      <c r="E429" s="6">
        <v>43.843699999999998</v>
      </c>
      <c r="F429" s="3" t="s">
        <v>178</v>
      </c>
      <c r="G429" s="6">
        <v>43.843699999999998</v>
      </c>
      <c r="H429" s="6">
        <v>1.5874999999999999</v>
      </c>
    </row>
    <row r="430" spans="1:8" x14ac:dyDescent="0.3">
      <c r="A430" s="3" t="s">
        <v>250</v>
      </c>
      <c r="B430" s="3" t="s">
        <v>330</v>
      </c>
      <c r="C430" s="3" t="s">
        <v>18</v>
      </c>
      <c r="E430" s="6">
        <v>184.18719999999999</v>
      </c>
      <c r="F430" s="3" t="s">
        <v>179</v>
      </c>
      <c r="G430" s="6">
        <v>184.18719999999999</v>
      </c>
      <c r="H430" s="6">
        <v>1.5234000000000001</v>
      </c>
    </row>
    <row r="431" spans="1:8" x14ac:dyDescent="0.3">
      <c r="A431" s="3" t="s">
        <v>250</v>
      </c>
      <c r="B431" s="3" t="s">
        <v>330</v>
      </c>
      <c r="C431" s="3" t="s">
        <v>14</v>
      </c>
      <c r="E431" s="6">
        <v>7.1246</v>
      </c>
      <c r="F431" s="3" t="s">
        <v>179</v>
      </c>
      <c r="G431" s="6">
        <v>7.1246</v>
      </c>
      <c r="H431" s="6">
        <v>1.6001000000000001</v>
      </c>
    </row>
    <row r="432" spans="1:8" x14ac:dyDescent="0.3">
      <c r="A432" s="3" t="s">
        <v>250</v>
      </c>
      <c r="B432" s="3" t="s">
        <v>330</v>
      </c>
      <c r="C432" s="3" t="s">
        <v>23</v>
      </c>
      <c r="E432" s="6">
        <v>3447.2750000000001</v>
      </c>
      <c r="F432" s="3" t="s">
        <v>179</v>
      </c>
      <c r="G432" s="6">
        <v>3447.2750000000001</v>
      </c>
      <c r="H432" s="6">
        <v>1.5234000000000001</v>
      </c>
    </row>
    <row r="433" spans="1:8" x14ac:dyDescent="0.3">
      <c r="A433" s="3" t="s">
        <v>250</v>
      </c>
      <c r="B433" s="3" t="s">
        <v>330</v>
      </c>
      <c r="C433" s="3" t="s">
        <v>15</v>
      </c>
      <c r="E433" s="6">
        <v>141.57320000000001</v>
      </c>
      <c r="F433" s="3" t="s">
        <v>179</v>
      </c>
      <c r="G433" s="6">
        <v>141.57320000000001</v>
      </c>
      <c r="H433" s="6">
        <v>24.500499999999999</v>
      </c>
    </row>
    <row r="434" spans="1:8" x14ac:dyDescent="0.3">
      <c r="A434" s="3" t="s">
        <v>250</v>
      </c>
      <c r="B434" s="3" t="s">
        <v>330</v>
      </c>
      <c r="C434" s="3" t="s">
        <v>19</v>
      </c>
      <c r="E434" s="6">
        <v>245.4145</v>
      </c>
      <c r="F434" s="3" t="s">
        <v>179</v>
      </c>
      <c r="G434" s="6">
        <v>245.4145</v>
      </c>
      <c r="H434" s="6">
        <v>1.5462</v>
      </c>
    </row>
    <row r="435" spans="1:8" x14ac:dyDescent="0.3">
      <c r="A435" s="3" t="s">
        <v>250</v>
      </c>
      <c r="B435" s="3" t="s">
        <v>330</v>
      </c>
      <c r="C435" s="3" t="s">
        <v>20</v>
      </c>
      <c r="E435" s="6">
        <v>329.50139999999999</v>
      </c>
      <c r="F435" s="3" t="s">
        <v>179</v>
      </c>
      <c r="G435" s="6">
        <v>329.50139999999999</v>
      </c>
      <c r="H435" s="6">
        <v>22.644300000000001</v>
      </c>
    </row>
    <row r="436" spans="1:8" x14ac:dyDescent="0.3">
      <c r="A436" s="3" t="s">
        <v>250</v>
      </c>
      <c r="B436" s="3" t="s">
        <v>330</v>
      </c>
      <c r="C436" s="3" t="s">
        <v>17</v>
      </c>
      <c r="E436" s="6">
        <v>3.7088999999999999</v>
      </c>
      <c r="F436" s="3" t="s">
        <v>179</v>
      </c>
      <c r="G436" s="6">
        <v>3.7088999999999999</v>
      </c>
      <c r="H436" s="6">
        <v>10.953799999999999</v>
      </c>
    </row>
    <row r="437" spans="1:8" x14ac:dyDescent="0.3">
      <c r="A437" s="3" t="s">
        <v>250</v>
      </c>
      <c r="B437" s="3" t="s">
        <v>330</v>
      </c>
      <c r="C437" s="3" t="s">
        <v>22</v>
      </c>
      <c r="E437" s="6">
        <v>2578.1614</v>
      </c>
      <c r="F437" s="3" t="s">
        <v>179</v>
      </c>
      <c r="G437" s="6">
        <v>2578.1614</v>
      </c>
      <c r="H437" s="6">
        <v>1.5588</v>
      </c>
    </row>
    <row r="438" spans="1:8" x14ac:dyDescent="0.3">
      <c r="A438" s="3" t="s">
        <v>250</v>
      </c>
      <c r="B438" s="3" t="s">
        <v>330</v>
      </c>
      <c r="C438" s="3" t="s">
        <v>13</v>
      </c>
      <c r="E438" s="6">
        <v>2.1558000000000002</v>
      </c>
      <c r="F438" s="3" t="s">
        <v>179</v>
      </c>
      <c r="G438" s="6">
        <v>2.1558000000000002</v>
      </c>
      <c r="H438" s="6">
        <v>23.8734</v>
      </c>
    </row>
    <row r="439" spans="1:8" x14ac:dyDescent="0.3">
      <c r="A439" s="3" t="s">
        <v>250</v>
      </c>
      <c r="B439" s="3" t="s">
        <v>330</v>
      </c>
      <c r="C439" s="3" t="s">
        <v>219</v>
      </c>
      <c r="E439" s="6">
        <v>2.8060999999999998</v>
      </c>
      <c r="F439" s="3" t="s">
        <v>179</v>
      </c>
      <c r="G439" s="6">
        <v>2.8060999999999998</v>
      </c>
      <c r="H439" s="6">
        <v>3.0943999999999998</v>
      </c>
    </row>
    <row r="440" spans="1:8" x14ac:dyDescent="0.3">
      <c r="A440" s="3" t="s">
        <v>250</v>
      </c>
      <c r="B440" s="3" t="s">
        <v>330</v>
      </c>
      <c r="C440" s="3" t="s">
        <v>38</v>
      </c>
      <c r="E440" s="6">
        <v>6.9999999999999999E-4</v>
      </c>
      <c r="F440" s="3" t="s">
        <v>179</v>
      </c>
      <c r="G440" s="6">
        <v>6.9999999999999999E-4</v>
      </c>
      <c r="H440" s="6">
        <v>65.249600000000001</v>
      </c>
    </row>
    <row r="441" spans="1:8" x14ac:dyDescent="0.3">
      <c r="A441" s="3" t="s">
        <v>250</v>
      </c>
      <c r="B441" s="3" t="s">
        <v>330</v>
      </c>
      <c r="C441" s="3" t="s">
        <v>8</v>
      </c>
      <c r="E441" s="6">
        <v>0</v>
      </c>
      <c r="F441" s="3" t="s">
        <v>179</v>
      </c>
      <c r="G441" s="6">
        <v>0</v>
      </c>
      <c r="H441" s="6">
        <v>41.906599999999997</v>
      </c>
    </row>
    <row r="442" spans="1:8" x14ac:dyDescent="0.3">
      <c r="A442" s="3" t="s">
        <v>250</v>
      </c>
      <c r="B442" s="3" t="s">
        <v>330</v>
      </c>
      <c r="C442" s="3" t="s">
        <v>34</v>
      </c>
      <c r="E442" s="6">
        <v>115.73860000000001</v>
      </c>
      <c r="F442" s="3" t="s">
        <v>179</v>
      </c>
      <c r="G442" s="6">
        <v>115.73860000000001</v>
      </c>
      <c r="H442" s="6">
        <v>10.5336</v>
      </c>
    </row>
    <row r="443" spans="1:8" x14ac:dyDescent="0.3">
      <c r="A443" s="3" t="s">
        <v>250</v>
      </c>
      <c r="B443" s="3" t="s">
        <v>330</v>
      </c>
      <c r="C443" s="3" t="s">
        <v>35</v>
      </c>
      <c r="E443" s="6">
        <v>1375.7127</v>
      </c>
      <c r="F443" s="3" t="s">
        <v>179</v>
      </c>
      <c r="G443" s="6">
        <v>1375.7127</v>
      </c>
      <c r="H443" s="6">
        <v>1.5234000000000001</v>
      </c>
    </row>
    <row r="444" spans="1:8" x14ac:dyDescent="0.3">
      <c r="A444" s="3" t="s">
        <v>250</v>
      </c>
      <c r="B444" s="3" t="s">
        <v>330</v>
      </c>
      <c r="C444" s="3" t="s">
        <v>32</v>
      </c>
      <c r="E444" s="6">
        <v>18.197500000000002</v>
      </c>
      <c r="F444" s="3" t="s">
        <v>179</v>
      </c>
      <c r="G444" s="6">
        <v>18.197500000000002</v>
      </c>
      <c r="H444" s="6">
        <v>1.5462</v>
      </c>
    </row>
    <row r="445" spans="1:8" x14ac:dyDescent="0.3">
      <c r="A445" s="3" t="s">
        <v>250</v>
      </c>
      <c r="B445" s="3" t="s">
        <v>330</v>
      </c>
      <c r="C445" s="3" t="s">
        <v>33</v>
      </c>
      <c r="E445" s="6">
        <v>53.2547</v>
      </c>
      <c r="F445" s="3" t="s">
        <v>179</v>
      </c>
      <c r="G445" s="6">
        <v>53.2547</v>
      </c>
      <c r="H445" s="6">
        <v>1.5999000000000001</v>
      </c>
    </row>
    <row r="446" spans="1:8" x14ac:dyDescent="0.3">
      <c r="A446" s="3" t="s">
        <v>250</v>
      </c>
      <c r="B446" s="3" t="s">
        <v>330</v>
      </c>
      <c r="C446" s="3" t="s">
        <v>36</v>
      </c>
      <c r="E446" s="6">
        <v>34.768900000000002</v>
      </c>
      <c r="F446" s="3" t="s">
        <v>179</v>
      </c>
      <c r="G446" s="6">
        <v>34.768900000000002</v>
      </c>
      <c r="H446" s="6">
        <v>3.0943999999999998</v>
      </c>
    </row>
    <row r="447" spans="1:8" x14ac:dyDescent="0.3">
      <c r="A447" s="3" t="s">
        <v>250</v>
      </c>
      <c r="B447" s="3" t="s">
        <v>330</v>
      </c>
      <c r="C447" s="3" t="s">
        <v>37</v>
      </c>
      <c r="E447" s="6">
        <v>11.1416</v>
      </c>
      <c r="F447" s="3" t="s">
        <v>179</v>
      </c>
      <c r="G447" s="6">
        <v>11.1416</v>
      </c>
      <c r="H447" s="6">
        <v>23.8734</v>
      </c>
    </row>
    <row r="448" spans="1:8" x14ac:dyDescent="0.3">
      <c r="A448" s="3" t="s">
        <v>250</v>
      </c>
      <c r="B448" s="3" t="s">
        <v>330</v>
      </c>
      <c r="C448" s="3" t="s">
        <v>39</v>
      </c>
      <c r="E448" s="6">
        <v>22.885200000000001</v>
      </c>
      <c r="F448" s="3" t="s">
        <v>179</v>
      </c>
      <c r="G448" s="6">
        <v>22.885200000000001</v>
      </c>
      <c r="H448" s="6">
        <v>1.5462</v>
      </c>
    </row>
    <row r="449" spans="1:8" x14ac:dyDescent="0.3">
      <c r="A449" s="3" t="s">
        <v>250</v>
      </c>
      <c r="B449" s="3" t="s">
        <v>330</v>
      </c>
      <c r="C449" s="3" t="s">
        <v>21</v>
      </c>
      <c r="E449" s="6">
        <v>4.7999999999999996E-3</v>
      </c>
      <c r="F449" s="3" t="s">
        <v>179</v>
      </c>
      <c r="G449" s="6">
        <v>4.7999999999999996E-3</v>
      </c>
      <c r="H449" s="6">
        <v>23.8734</v>
      </c>
    </row>
    <row r="450" spans="1:8" x14ac:dyDescent="0.3">
      <c r="A450" s="3" t="s">
        <v>250</v>
      </c>
      <c r="B450" s="3" t="s">
        <v>330</v>
      </c>
      <c r="C450" s="3" t="s">
        <v>216</v>
      </c>
      <c r="E450" s="6">
        <v>38.096200000000003</v>
      </c>
      <c r="F450" s="3" t="s">
        <v>179</v>
      </c>
      <c r="G450" s="6">
        <v>38.096200000000003</v>
      </c>
      <c r="H450" s="6">
        <v>3.0943999999999998</v>
      </c>
    </row>
    <row r="451" spans="1:8" x14ac:dyDescent="0.3">
      <c r="A451" s="3" t="s">
        <v>250</v>
      </c>
      <c r="B451" s="3" t="s">
        <v>330</v>
      </c>
      <c r="C451" s="3" t="s">
        <v>222</v>
      </c>
      <c r="E451" s="6">
        <v>1143.5042000000001</v>
      </c>
      <c r="F451" s="3" t="s">
        <v>179</v>
      </c>
      <c r="G451" s="6">
        <v>1143.5042000000001</v>
      </c>
      <c r="H451" s="6">
        <v>2.5286</v>
      </c>
    </row>
    <row r="452" spans="1:8" x14ac:dyDescent="0.3">
      <c r="A452" s="3" t="s">
        <v>250</v>
      </c>
      <c r="B452" s="3" t="s">
        <v>331</v>
      </c>
      <c r="C452" s="3" t="s">
        <v>18</v>
      </c>
      <c r="E452" s="6">
        <v>106.8302</v>
      </c>
      <c r="F452" s="3" t="s">
        <v>179</v>
      </c>
      <c r="G452" s="6">
        <v>106.8302</v>
      </c>
      <c r="H452" s="6">
        <v>1.5234000000000001</v>
      </c>
    </row>
    <row r="453" spans="1:8" x14ac:dyDescent="0.3">
      <c r="A453" s="3" t="s">
        <v>250</v>
      </c>
      <c r="B453" s="3" t="s">
        <v>331</v>
      </c>
      <c r="C453" s="3" t="s">
        <v>14</v>
      </c>
      <c r="E453" s="6">
        <v>3486.9452000000001</v>
      </c>
      <c r="F453" s="3" t="s">
        <v>179</v>
      </c>
      <c r="G453" s="6">
        <v>3486.9452000000001</v>
      </c>
      <c r="H453" s="6">
        <v>10.953799999999999</v>
      </c>
    </row>
    <row r="454" spans="1:8" x14ac:dyDescent="0.3">
      <c r="A454" s="3" t="s">
        <v>250</v>
      </c>
      <c r="B454" s="3" t="s">
        <v>331</v>
      </c>
      <c r="C454" s="3" t="s">
        <v>23</v>
      </c>
      <c r="E454" s="6">
        <v>1676.6805999999999</v>
      </c>
      <c r="F454" s="3" t="s">
        <v>179</v>
      </c>
      <c r="G454" s="6">
        <v>1676.6805999999999</v>
      </c>
      <c r="H454" s="6">
        <v>1.5234000000000001</v>
      </c>
    </row>
    <row r="455" spans="1:8" x14ac:dyDescent="0.3">
      <c r="A455" s="3" t="s">
        <v>250</v>
      </c>
      <c r="B455" s="3" t="s">
        <v>331</v>
      </c>
      <c r="C455" s="3" t="s">
        <v>15</v>
      </c>
      <c r="E455" s="6">
        <v>232.5069</v>
      </c>
      <c r="F455" s="3" t="s">
        <v>179</v>
      </c>
      <c r="G455" s="6">
        <v>232.5069</v>
      </c>
      <c r="H455" s="6">
        <v>1.6003000000000001</v>
      </c>
    </row>
    <row r="456" spans="1:8" x14ac:dyDescent="0.3">
      <c r="A456" s="3" t="s">
        <v>250</v>
      </c>
      <c r="B456" s="3" t="s">
        <v>331</v>
      </c>
      <c r="C456" s="3" t="s">
        <v>19</v>
      </c>
      <c r="E456" s="6">
        <v>1066.2002</v>
      </c>
      <c r="F456" s="3" t="s">
        <v>179</v>
      </c>
      <c r="G456" s="6">
        <v>1066.2002</v>
      </c>
      <c r="H456" s="6">
        <v>1.5462</v>
      </c>
    </row>
    <row r="457" spans="1:8" x14ac:dyDescent="0.3">
      <c r="A457" s="3" t="s">
        <v>250</v>
      </c>
      <c r="B457" s="3" t="s">
        <v>331</v>
      </c>
      <c r="C457" s="3" t="s">
        <v>20</v>
      </c>
      <c r="E457" s="6">
        <v>100.63339999999999</v>
      </c>
      <c r="F457" s="3" t="s">
        <v>179</v>
      </c>
      <c r="G457" s="6">
        <v>100.63339999999999</v>
      </c>
      <c r="H457" s="6">
        <v>1.6003000000000001</v>
      </c>
    </row>
    <row r="458" spans="1:8" x14ac:dyDescent="0.3">
      <c r="A458" s="3" t="s">
        <v>250</v>
      </c>
      <c r="B458" s="3" t="s">
        <v>331</v>
      </c>
      <c r="C458" s="3" t="s">
        <v>17</v>
      </c>
      <c r="E458" s="6">
        <v>175.2159</v>
      </c>
      <c r="F458" s="3" t="s">
        <v>179</v>
      </c>
      <c r="G458" s="6">
        <v>175.2159</v>
      </c>
      <c r="H458" s="6">
        <v>1.6001000000000001</v>
      </c>
    </row>
    <row r="459" spans="1:8" x14ac:dyDescent="0.3">
      <c r="A459" s="3" t="s">
        <v>250</v>
      </c>
      <c r="B459" s="3" t="s">
        <v>331</v>
      </c>
      <c r="C459" s="3" t="s">
        <v>22</v>
      </c>
      <c r="E459" s="6">
        <v>9.0457000000000001</v>
      </c>
      <c r="F459" s="3" t="s">
        <v>179</v>
      </c>
      <c r="G459" s="6">
        <v>9.0457000000000001</v>
      </c>
      <c r="H459" s="6">
        <v>1.5588</v>
      </c>
    </row>
    <row r="460" spans="1:8" x14ac:dyDescent="0.3">
      <c r="A460" s="3" t="s">
        <v>250</v>
      </c>
      <c r="B460" s="3" t="s">
        <v>331</v>
      </c>
      <c r="C460" s="3" t="s">
        <v>13</v>
      </c>
      <c r="E460" s="6">
        <v>130.76589999999999</v>
      </c>
      <c r="F460" s="3" t="s">
        <v>179</v>
      </c>
      <c r="G460" s="6">
        <v>130.76589999999999</v>
      </c>
      <c r="H460" s="6">
        <v>1.6003000000000001</v>
      </c>
    </row>
    <row r="461" spans="1:8" x14ac:dyDescent="0.3">
      <c r="A461" s="3" t="s">
        <v>250</v>
      </c>
      <c r="B461" s="3" t="s">
        <v>331</v>
      </c>
      <c r="C461" s="3" t="s">
        <v>219</v>
      </c>
      <c r="E461" s="6">
        <v>120.863</v>
      </c>
      <c r="F461" s="3" t="s">
        <v>179</v>
      </c>
      <c r="G461" s="6">
        <v>120.863</v>
      </c>
      <c r="H461" s="6">
        <v>1.5999000000000001</v>
      </c>
    </row>
    <row r="462" spans="1:8" x14ac:dyDescent="0.3">
      <c r="A462" s="3" t="s">
        <v>250</v>
      </c>
      <c r="B462" s="3" t="s">
        <v>331</v>
      </c>
      <c r="C462" s="3" t="s">
        <v>38</v>
      </c>
      <c r="E462" s="6">
        <v>88.316699999999997</v>
      </c>
      <c r="F462" s="3" t="s">
        <v>179</v>
      </c>
      <c r="G462" s="6">
        <v>88.316699999999997</v>
      </c>
      <c r="H462" s="6">
        <v>1.6007</v>
      </c>
    </row>
    <row r="463" spans="1:8" x14ac:dyDescent="0.3">
      <c r="A463" s="3" t="s">
        <v>250</v>
      </c>
      <c r="B463" s="3" t="s">
        <v>331</v>
      </c>
      <c r="C463" s="3" t="s">
        <v>8</v>
      </c>
      <c r="E463" s="6">
        <v>587.33910000000003</v>
      </c>
      <c r="F463" s="3" t="s">
        <v>179</v>
      </c>
      <c r="G463" s="6">
        <v>587.33910000000003</v>
      </c>
      <c r="H463" s="6">
        <v>1.6005</v>
      </c>
    </row>
    <row r="464" spans="1:8" x14ac:dyDescent="0.3">
      <c r="A464" s="3" t="s">
        <v>250</v>
      </c>
      <c r="B464" s="3" t="s">
        <v>331</v>
      </c>
      <c r="C464" s="3" t="s">
        <v>34</v>
      </c>
      <c r="E464" s="6">
        <v>1804.2601</v>
      </c>
      <c r="F464" s="3" t="s">
        <v>179</v>
      </c>
      <c r="G464" s="6">
        <v>1804.2601</v>
      </c>
      <c r="H464" s="6">
        <v>1.6001000000000001</v>
      </c>
    </row>
    <row r="465" spans="1:8" x14ac:dyDescent="0.3">
      <c r="A465" s="3" t="s">
        <v>250</v>
      </c>
      <c r="B465" s="3" t="s">
        <v>331</v>
      </c>
      <c r="C465" s="3" t="s">
        <v>35</v>
      </c>
      <c r="E465" s="6">
        <v>935.0394</v>
      </c>
      <c r="F465" s="3" t="s">
        <v>179</v>
      </c>
      <c r="G465" s="6">
        <v>935.0394</v>
      </c>
      <c r="H465" s="6">
        <v>1.5234000000000001</v>
      </c>
    </row>
    <row r="466" spans="1:8" x14ac:dyDescent="0.3">
      <c r="A466" s="3" t="s">
        <v>250</v>
      </c>
      <c r="B466" s="3" t="s">
        <v>331</v>
      </c>
      <c r="C466" s="3" t="s">
        <v>32</v>
      </c>
      <c r="E466" s="6">
        <v>2907.6111000000001</v>
      </c>
      <c r="F466" s="3" t="s">
        <v>179</v>
      </c>
      <c r="G466" s="6">
        <v>2907.6111000000001</v>
      </c>
      <c r="H466" s="6">
        <v>1.5462</v>
      </c>
    </row>
    <row r="467" spans="1:8" x14ac:dyDescent="0.3">
      <c r="A467" s="3" t="s">
        <v>250</v>
      </c>
      <c r="B467" s="3" t="s">
        <v>331</v>
      </c>
      <c r="C467" s="3" t="s">
        <v>33</v>
      </c>
      <c r="E467" s="6">
        <v>506.4529</v>
      </c>
      <c r="F467" s="3" t="s">
        <v>179</v>
      </c>
      <c r="G467" s="6">
        <v>506.4529</v>
      </c>
      <c r="H467" s="6">
        <v>3.0943999999999998</v>
      </c>
    </row>
    <row r="468" spans="1:8" x14ac:dyDescent="0.3">
      <c r="A468" s="3" t="s">
        <v>250</v>
      </c>
      <c r="B468" s="3" t="s">
        <v>331</v>
      </c>
      <c r="C468" s="3" t="s">
        <v>36</v>
      </c>
      <c r="E468" s="6">
        <v>66.335499999999996</v>
      </c>
      <c r="F468" s="3" t="s">
        <v>179</v>
      </c>
      <c r="G468" s="6">
        <v>66.335499999999996</v>
      </c>
      <c r="H468" s="6">
        <v>1.5999000000000001</v>
      </c>
    </row>
    <row r="469" spans="1:8" x14ac:dyDescent="0.3">
      <c r="A469" s="3" t="s">
        <v>250</v>
      </c>
      <c r="B469" s="3" t="s">
        <v>331</v>
      </c>
      <c r="C469" s="3" t="s">
        <v>37</v>
      </c>
      <c r="E469" s="6">
        <v>22.254100000000001</v>
      </c>
      <c r="F469" s="3" t="s">
        <v>179</v>
      </c>
      <c r="G469" s="6">
        <v>22.254100000000001</v>
      </c>
      <c r="H469" s="6">
        <v>1.6003000000000001</v>
      </c>
    </row>
    <row r="470" spans="1:8" x14ac:dyDescent="0.3">
      <c r="A470" s="3" t="s">
        <v>250</v>
      </c>
      <c r="B470" s="3" t="s">
        <v>331</v>
      </c>
      <c r="C470" s="3" t="s">
        <v>39</v>
      </c>
      <c r="E470" s="6">
        <v>231.04429999999999</v>
      </c>
      <c r="F470" s="3" t="s">
        <v>179</v>
      </c>
      <c r="G470" s="6">
        <v>231.04429999999999</v>
      </c>
      <c r="H470" s="6">
        <v>1.5462</v>
      </c>
    </row>
    <row r="471" spans="1:8" x14ac:dyDescent="0.3">
      <c r="A471" s="3" t="s">
        <v>250</v>
      </c>
      <c r="B471" s="3" t="s">
        <v>331</v>
      </c>
      <c r="C471" s="3" t="s">
        <v>21</v>
      </c>
      <c r="E471" s="6">
        <v>207.11539999999999</v>
      </c>
      <c r="F471" s="3" t="s">
        <v>179</v>
      </c>
      <c r="G471" s="6">
        <v>207.11539999999999</v>
      </c>
      <c r="H471" s="6">
        <v>1.6003000000000001</v>
      </c>
    </row>
    <row r="472" spans="1:8" x14ac:dyDescent="0.3">
      <c r="A472" s="3" t="s">
        <v>250</v>
      </c>
      <c r="B472" s="3" t="s">
        <v>331</v>
      </c>
      <c r="C472" s="3" t="s">
        <v>216</v>
      </c>
      <c r="E472" s="6">
        <v>149.7276</v>
      </c>
      <c r="F472" s="3" t="s">
        <v>179</v>
      </c>
      <c r="G472" s="6">
        <v>149.7276</v>
      </c>
      <c r="H472" s="6">
        <v>1.5999000000000001</v>
      </c>
    </row>
    <row r="473" spans="1:8" x14ac:dyDescent="0.3">
      <c r="A473" s="3" t="s">
        <v>250</v>
      </c>
      <c r="B473" s="3" t="s">
        <v>331</v>
      </c>
      <c r="C473" s="3" t="s">
        <v>222</v>
      </c>
      <c r="E473" s="6">
        <v>137.67189999999999</v>
      </c>
      <c r="F473" s="3" t="s">
        <v>179</v>
      </c>
      <c r="G473" s="6">
        <v>137.67189999999999</v>
      </c>
      <c r="H473" s="6">
        <v>1.5999000000000001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workbookViewId="0">
      <selection activeCell="J25" sqref="J25"/>
    </sheetView>
  </sheetViews>
  <sheetFormatPr defaultRowHeight="14.4" x14ac:dyDescent="0.3"/>
  <cols>
    <col min="1" max="1" width="8.88671875" style="3"/>
    <col min="2" max="2" width="9.5546875" style="3" bestFit="1" customWidth="1"/>
    <col min="3" max="3" width="7.77734375" style="3" bestFit="1" customWidth="1"/>
    <col min="4" max="4" width="9.88671875" style="3" bestFit="1" customWidth="1"/>
    <col min="5" max="5" width="8.5546875" style="3" bestFit="1" customWidth="1"/>
    <col min="6" max="6" width="5.21875" style="3" bestFit="1" customWidth="1"/>
    <col min="7" max="7" width="27.44140625" style="3" bestFit="1" customWidth="1"/>
    <col min="8" max="8" width="25.21875" style="3" bestFit="1" customWidth="1"/>
    <col min="9" max="16384" width="8.88671875" style="3"/>
  </cols>
  <sheetData>
    <row r="1" spans="1:8" x14ac:dyDescent="0.3">
      <c r="A1" s="18" t="s">
        <v>332</v>
      </c>
      <c r="B1" s="18" t="s">
        <v>322</v>
      </c>
      <c r="C1" s="18" t="s">
        <v>323</v>
      </c>
      <c r="D1" s="18" t="s">
        <v>324</v>
      </c>
      <c r="E1" s="18" t="s">
        <v>325</v>
      </c>
      <c r="F1" s="18" t="s">
        <v>326</v>
      </c>
      <c r="G1" s="18" t="s">
        <v>327</v>
      </c>
      <c r="H1" s="18" t="s">
        <v>328</v>
      </c>
    </row>
    <row r="2" spans="1:8" x14ac:dyDescent="0.3">
      <c r="A2" s="3" t="s">
        <v>208</v>
      </c>
      <c r="B2" s="3" t="s">
        <v>0</v>
      </c>
      <c r="C2" s="3" t="s">
        <v>24</v>
      </c>
      <c r="E2" s="6">
        <v>3366.7127999999998</v>
      </c>
      <c r="G2" s="6">
        <v>3366.7127999999998</v>
      </c>
      <c r="H2" s="6">
        <v>1.6029</v>
      </c>
    </row>
    <row r="3" spans="1:8" x14ac:dyDescent="0.3">
      <c r="A3" s="3" t="s">
        <v>208</v>
      </c>
      <c r="B3" s="3" t="s">
        <v>0</v>
      </c>
      <c r="C3" s="3" t="s">
        <v>18</v>
      </c>
      <c r="E3" s="6">
        <v>0.31280000000000002</v>
      </c>
      <c r="G3" s="6">
        <v>0.31280000000000002</v>
      </c>
      <c r="H3" s="6">
        <v>1.5245</v>
      </c>
    </row>
    <row r="4" spans="1:8" x14ac:dyDescent="0.3">
      <c r="A4" s="3" t="s">
        <v>208</v>
      </c>
      <c r="B4" s="3" t="s">
        <v>0</v>
      </c>
      <c r="C4" s="3" t="s">
        <v>16</v>
      </c>
      <c r="E4" s="6">
        <v>1190.2360000000001</v>
      </c>
      <c r="G4" s="6">
        <v>1190.2360000000001</v>
      </c>
      <c r="H4" s="6">
        <v>1.6028</v>
      </c>
    </row>
    <row r="5" spans="1:8" x14ac:dyDescent="0.3">
      <c r="A5" s="3" t="s">
        <v>208</v>
      </c>
      <c r="B5" s="3" t="s">
        <v>0</v>
      </c>
      <c r="C5" s="3" t="s">
        <v>14</v>
      </c>
      <c r="E5" s="6">
        <v>1E-4</v>
      </c>
      <c r="G5" s="6">
        <v>1E-4</v>
      </c>
      <c r="H5" s="6">
        <v>1.6029</v>
      </c>
    </row>
    <row r="6" spans="1:8" x14ac:dyDescent="0.3">
      <c r="A6" s="3" t="s">
        <v>208</v>
      </c>
      <c r="B6" s="3" t="s">
        <v>0</v>
      </c>
      <c r="C6" s="3" t="s">
        <v>23</v>
      </c>
      <c r="E6" s="6">
        <v>0.22020000000000001</v>
      </c>
      <c r="G6" s="6">
        <v>0.22020000000000001</v>
      </c>
      <c r="H6" s="6">
        <v>1.5245</v>
      </c>
    </row>
    <row r="7" spans="1:8" x14ac:dyDescent="0.3">
      <c r="A7" s="3" t="s">
        <v>208</v>
      </c>
      <c r="B7" s="3" t="s">
        <v>0</v>
      </c>
      <c r="C7" s="3" t="s">
        <v>15</v>
      </c>
      <c r="E7" s="6">
        <v>0.55940000000000001</v>
      </c>
      <c r="G7" s="6">
        <v>0.55940000000000001</v>
      </c>
      <c r="H7" s="6">
        <v>1.6029</v>
      </c>
    </row>
    <row r="8" spans="1:8" x14ac:dyDescent="0.3">
      <c r="A8" s="3" t="s">
        <v>208</v>
      </c>
      <c r="B8" s="3" t="s">
        <v>0</v>
      </c>
      <c r="C8" s="3" t="s">
        <v>19</v>
      </c>
      <c r="E8" s="6">
        <v>1846.9381000000001</v>
      </c>
      <c r="G8" s="6">
        <v>1846.9381000000001</v>
      </c>
      <c r="H8" s="6">
        <v>1.5471999999999999</v>
      </c>
    </row>
    <row r="9" spans="1:8" x14ac:dyDescent="0.3">
      <c r="A9" s="3" t="s">
        <v>208</v>
      </c>
      <c r="B9" s="3" t="s">
        <v>0</v>
      </c>
      <c r="C9" s="3" t="s">
        <v>20</v>
      </c>
      <c r="E9" s="6">
        <v>0.14799999999999999</v>
      </c>
      <c r="G9" s="6">
        <v>0.14799999999999999</v>
      </c>
      <c r="H9" s="6">
        <v>1.6029</v>
      </c>
    </row>
    <row r="10" spans="1:8" x14ac:dyDescent="0.3">
      <c r="A10" s="3" t="s">
        <v>208</v>
      </c>
      <c r="B10" s="3" t="s">
        <v>0</v>
      </c>
      <c r="C10" s="3" t="s">
        <v>17</v>
      </c>
      <c r="E10" s="6">
        <v>4.1615000000000002</v>
      </c>
      <c r="G10" s="6">
        <v>4.1615000000000002</v>
      </c>
      <c r="H10" s="6">
        <v>1.6029</v>
      </c>
    </row>
    <row r="11" spans="1:8" x14ac:dyDescent="0.3">
      <c r="A11" s="3" t="s">
        <v>208</v>
      </c>
      <c r="B11" s="3" t="s">
        <v>0</v>
      </c>
      <c r="C11" s="3" t="s">
        <v>21</v>
      </c>
      <c r="E11" s="6">
        <v>21205.679899999999</v>
      </c>
      <c r="G11" s="6">
        <v>21205.679899999999</v>
      </c>
      <c r="H11" s="6">
        <v>1.6029</v>
      </c>
    </row>
    <row r="12" spans="1:8" x14ac:dyDescent="0.3">
      <c r="A12" s="3" t="s">
        <v>208</v>
      </c>
      <c r="B12" s="3" t="s">
        <v>0</v>
      </c>
      <c r="C12" s="3" t="s">
        <v>235</v>
      </c>
      <c r="E12" s="6">
        <v>2.0000000000000001E-4</v>
      </c>
      <c r="G12" s="6">
        <v>2.0000000000000001E-4</v>
      </c>
      <c r="H12" s="6">
        <v>1.6028</v>
      </c>
    </row>
    <row r="13" spans="1:8" x14ac:dyDescent="0.3">
      <c r="A13" s="3" t="s">
        <v>208</v>
      </c>
      <c r="B13" s="3" t="s">
        <v>0</v>
      </c>
      <c r="C13" s="3" t="s">
        <v>26</v>
      </c>
      <c r="E13" s="6">
        <v>1826.0676000000001</v>
      </c>
      <c r="G13" s="6">
        <v>1826.0676000000001</v>
      </c>
      <c r="H13" s="6">
        <v>1.5471999999999999</v>
      </c>
    </row>
    <row r="14" spans="1:8" x14ac:dyDescent="0.3">
      <c r="A14" s="3" t="s">
        <v>208</v>
      </c>
      <c r="B14" s="3" t="s">
        <v>0</v>
      </c>
      <c r="C14" s="3" t="s">
        <v>22</v>
      </c>
      <c r="E14" s="6">
        <v>0</v>
      </c>
      <c r="G14" s="6">
        <v>0</v>
      </c>
      <c r="H14" s="6">
        <v>1.5599000000000001</v>
      </c>
    </row>
    <row r="15" spans="1:8" x14ac:dyDescent="0.3">
      <c r="A15" s="3" t="s">
        <v>208</v>
      </c>
      <c r="B15" s="3" t="s">
        <v>0</v>
      </c>
      <c r="C15" s="3" t="s">
        <v>13</v>
      </c>
      <c r="E15" s="6">
        <v>286.99340000000001</v>
      </c>
      <c r="G15" s="6">
        <v>286.99340000000001</v>
      </c>
      <c r="H15" s="6">
        <v>1.6029</v>
      </c>
    </row>
    <row r="16" spans="1:8" x14ac:dyDescent="0.3">
      <c r="A16" s="3" t="s">
        <v>208</v>
      </c>
      <c r="B16" s="3" t="s">
        <v>0</v>
      </c>
      <c r="C16" s="3" t="s">
        <v>25</v>
      </c>
      <c r="E16" s="6">
        <v>1317.3811000000001</v>
      </c>
      <c r="G16" s="6">
        <v>1317.3811000000001</v>
      </c>
      <c r="H16" s="6">
        <v>1.603</v>
      </c>
    </row>
    <row r="17" spans="1:8" x14ac:dyDescent="0.3">
      <c r="A17" s="3" t="s">
        <v>208</v>
      </c>
      <c r="B17" s="3" t="s">
        <v>329</v>
      </c>
      <c r="C17" s="3" t="s">
        <v>24</v>
      </c>
      <c r="D17" s="3" t="s">
        <v>132</v>
      </c>
      <c r="E17" s="6">
        <v>6.93E-2</v>
      </c>
      <c r="F17" s="3" t="s">
        <v>178</v>
      </c>
      <c r="G17" s="6">
        <v>6.93E-2</v>
      </c>
      <c r="H17" s="6">
        <v>1.5875999999999999</v>
      </c>
    </row>
    <row r="18" spans="1:8" x14ac:dyDescent="0.3">
      <c r="A18" s="3" t="s">
        <v>208</v>
      </c>
      <c r="B18" s="3" t="s">
        <v>329</v>
      </c>
      <c r="C18" s="3" t="s">
        <v>24</v>
      </c>
      <c r="D18" s="3" t="s">
        <v>134</v>
      </c>
      <c r="E18" s="6">
        <v>0.22559999999999999</v>
      </c>
      <c r="F18" s="3" t="s">
        <v>178</v>
      </c>
      <c r="G18" s="6">
        <v>0.22559999999999999</v>
      </c>
      <c r="H18" s="6">
        <v>1.5875999999999999</v>
      </c>
    </row>
    <row r="19" spans="1:8" x14ac:dyDescent="0.3">
      <c r="A19" s="3" t="s">
        <v>208</v>
      </c>
      <c r="B19" s="3" t="s">
        <v>329</v>
      </c>
      <c r="C19" s="3" t="s">
        <v>24</v>
      </c>
      <c r="D19" s="3" t="s">
        <v>136</v>
      </c>
      <c r="E19" s="6">
        <v>9.1399999999999995E-2</v>
      </c>
      <c r="F19" s="3" t="s">
        <v>178</v>
      </c>
      <c r="G19" s="6">
        <v>9.1399999999999995E-2</v>
      </c>
      <c r="H19" s="6">
        <v>9.3481000000000005</v>
      </c>
    </row>
    <row r="20" spans="1:8" x14ac:dyDescent="0.3">
      <c r="A20" s="3" t="s">
        <v>208</v>
      </c>
      <c r="B20" s="3" t="s">
        <v>329</v>
      </c>
      <c r="C20" s="3" t="s">
        <v>24</v>
      </c>
      <c r="D20" s="3" t="s">
        <v>138</v>
      </c>
      <c r="E20" s="6">
        <v>1.8443000000000001</v>
      </c>
      <c r="F20" s="3" t="s">
        <v>178</v>
      </c>
      <c r="G20" s="6">
        <v>1.8443000000000001</v>
      </c>
      <c r="H20" s="6">
        <v>1.5875999999999999</v>
      </c>
    </row>
    <row r="21" spans="1:8" x14ac:dyDescent="0.3">
      <c r="A21" s="3" t="s">
        <v>208</v>
      </c>
      <c r="B21" s="3" t="s">
        <v>329</v>
      </c>
      <c r="C21" s="3" t="s">
        <v>18</v>
      </c>
      <c r="D21" s="3" t="s">
        <v>136</v>
      </c>
      <c r="E21" s="6">
        <v>0.2412</v>
      </c>
      <c r="F21" s="3" t="s">
        <v>178</v>
      </c>
      <c r="G21" s="6">
        <v>0.2412</v>
      </c>
      <c r="H21" s="6">
        <v>1.5145999999999999</v>
      </c>
    </row>
    <row r="22" spans="1:8" x14ac:dyDescent="0.3">
      <c r="A22" s="3" t="s">
        <v>208</v>
      </c>
      <c r="B22" s="3" t="s">
        <v>329</v>
      </c>
      <c r="C22" s="3" t="s">
        <v>18</v>
      </c>
      <c r="D22" s="3" t="s">
        <v>126</v>
      </c>
      <c r="E22" s="6">
        <v>0.13009999999999999</v>
      </c>
      <c r="F22" s="3" t="s">
        <v>178</v>
      </c>
      <c r="G22" s="6">
        <v>0.13009999999999999</v>
      </c>
      <c r="H22" s="6">
        <v>1.5145999999999999</v>
      </c>
    </row>
    <row r="23" spans="1:8" x14ac:dyDescent="0.3">
      <c r="A23" s="3" t="s">
        <v>208</v>
      </c>
      <c r="B23" s="3" t="s">
        <v>329</v>
      </c>
      <c r="C23" s="3" t="s">
        <v>16</v>
      </c>
      <c r="D23" s="3" t="s">
        <v>134</v>
      </c>
      <c r="E23" s="6">
        <v>8.0999999999999996E-3</v>
      </c>
      <c r="F23" s="3" t="s">
        <v>178</v>
      </c>
      <c r="G23" s="6">
        <v>8.0999999999999996E-3</v>
      </c>
      <c r="H23" s="6">
        <v>1.5874999999999999</v>
      </c>
    </row>
    <row r="24" spans="1:8" x14ac:dyDescent="0.3">
      <c r="A24" s="3" t="s">
        <v>208</v>
      </c>
      <c r="B24" s="3" t="s">
        <v>329</v>
      </c>
      <c r="C24" s="3" t="s">
        <v>16</v>
      </c>
      <c r="D24" s="3" t="s">
        <v>126</v>
      </c>
      <c r="E24" s="6">
        <v>7.1000000000000004E-3</v>
      </c>
      <c r="F24" s="3" t="s">
        <v>178</v>
      </c>
      <c r="G24" s="6">
        <v>7.1000000000000004E-3</v>
      </c>
      <c r="H24" s="6">
        <v>1.5874999999999999</v>
      </c>
    </row>
    <row r="25" spans="1:8" x14ac:dyDescent="0.3">
      <c r="A25" s="3" t="s">
        <v>208</v>
      </c>
      <c r="B25" s="3" t="s">
        <v>329</v>
      </c>
      <c r="C25" s="3" t="s">
        <v>16</v>
      </c>
      <c r="D25" s="3" t="s">
        <v>138</v>
      </c>
      <c r="E25" s="6">
        <v>1.6435</v>
      </c>
      <c r="F25" s="3" t="s">
        <v>178</v>
      </c>
      <c r="G25" s="6">
        <v>1.6435</v>
      </c>
      <c r="H25" s="6">
        <v>1.5874999999999999</v>
      </c>
    </row>
    <row r="26" spans="1:8" x14ac:dyDescent="0.3">
      <c r="A26" s="3" t="s">
        <v>208</v>
      </c>
      <c r="B26" s="3" t="s">
        <v>329</v>
      </c>
      <c r="C26" s="3" t="s">
        <v>16</v>
      </c>
      <c r="D26" s="3" t="s">
        <v>116</v>
      </c>
      <c r="E26" s="6">
        <v>0.57269999999999999</v>
      </c>
      <c r="F26" s="3" t="s">
        <v>178</v>
      </c>
      <c r="G26" s="6">
        <v>0.57269999999999999</v>
      </c>
      <c r="H26" s="6">
        <v>1.5874999999999999</v>
      </c>
    </row>
    <row r="27" spans="1:8" x14ac:dyDescent="0.3">
      <c r="A27" s="3" t="s">
        <v>208</v>
      </c>
      <c r="B27" s="3" t="s">
        <v>329</v>
      </c>
      <c r="C27" s="3" t="s">
        <v>14</v>
      </c>
      <c r="D27" s="3" t="s">
        <v>116</v>
      </c>
      <c r="E27" s="6">
        <v>0.16880000000000001</v>
      </c>
      <c r="F27" s="3" t="s">
        <v>178</v>
      </c>
      <c r="G27" s="6">
        <v>0.16880000000000001</v>
      </c>
      <c r="H27" s="6">
        <v>1.5875999999999999</v>
      </c>
    </row>
    <row r="28" spans="1:8" x14ac:dyDescent="0.3">
      <c r="A28" s="3" t="s">
        <v>208</v>
      </c>
      <c r="B28" s="3" t="s">
        <v>329</v>
      </c>
      <c r="C28" s="3" t="s">
        <v>14</v>
      </c>
      <c r="D28" s="3" t="s">
        <v>120</v>
      </c>
      <c r="E28" s="6">
        <v>0.1139</v>
      </c>
      <c r="F28" s="3" t="s">
        <v>178</v>
      </c>
      <c r="G28" s="6">
        <v>0.1139</v>
      </c>
      <c r="H28" s="6">
        <v>1.5875999999999999</v>
      </c>
    </row>
    <row r="29" spans="1:8" x14ac:dyDescent="0.3">
      <c r="A29" s="3" t="s">
        <v>208</v>
      </c>
      <c r="B29" s="3" t="s">
        <v>329</v>
      </c>
      <c r="C29" s="3" t="s">
        <v>14</v>
      </c>
      <c r="D29" s="3" t="s">
        <v>118</v>
      </c>
      <c r="E29" s="6">
        <v>6.9900000000000004E-2</v>
      </c>
      <c r="F29" s="3" t="s">
        <v>178</v>
      </c>
      <c r="G29" s="6">
        <v>6.9900000000000004E-2</v>
      </c>
      <c r="H29" s="6">
        <v>9.3466000000000005</v>
      </c>
    </row>
    <row r="30" spans="1:8" x14ac:dyDescent="0.3">
      <c r="A30" s="3" t="s">
        <v>208</v>
      </c>
      <c r="B30" s="3" t="s">
        <v>329</v>
      </c>
      <c r="C30" s="3" t="s">
        <v>23</v>
      </c>
      <c r="D30" s="3" t="s">
        <v>120</v>
      </c>
      <c r="E30" s="6">
        <v>3.0867</v>
      </c>
      <c r="F30" s="3" t="s">
        <v>178</v>
      </c>
      <c r="G30" s="6">
        <v>3.0867</v>
      </c>
      <c r="H30" s="6">
        <v>1.5145999999999999</v>
      </c>
    </row>
    <row r="31" spans="1:8" x14ac:dyDescent="0.3">
      <c r="A31" s="3" t="s">
        <v>208</v>
      </c>
      <c r="B31" s="3" t="s">
        <v>329</v>
      </c>
      <c r="C31" s="3" t="s">
        <v>23</v>
      </c>
      <c r="D31" s="3" t="s">
        <v>118</v>
      </c>
      <c r="E31" s="6">
        <v>0.36130000000000001</v>
      </c>
      <c r="F31" s="3" t="s">
        <v>178</v>
      </c>
      <c r="G31" s="6">
        <v>0.36130000000000001</v>
      </c>
      <c r="H31" s="6">
        <v>1.5145999999999999</v>
      </c>
    </row>
    <row r="32" spans="1:8" x14ac:dyDescent="0.3">
      <c r="A32" s="3" t="s">
        <v>208</v>
      </c>
      <c r="B32" s="3" t="s">
        <v>329</v>
      </c>
      <c r="C32" s="3" t="s">
        <v>15</v>
      </c>
      <c r="D32" s="3" t="s">
        <v>128</v>
      </c>
      <c r="E32" s="6">
        <v>0.45169999999999999</v>
      </c>
      <c r="F32" s="3" t="s">
        <v>178</v>
      </c>
      <c r="G32" s="6">
        <v>0.45169999999999999</v>
      </c>
      <c r="H32" s="6">
        <v>1.5875999999999999</v>
      </c>
    </row>
    <row r="33" spans="1:8" x14ac:dyDescent="0.3">
      <c r="A33" s="3" t="s">
        <v>208</v>
      </c>
      <c r="B33" s="3" t="s">
        <v>329</v>
      </c>
      <c r="C33" s="3" t="s">
        <v>15</v>
      </c>
      <c r="D33" s="3" t="s">
        <v>118</v>
      </c>
      <c r="E33" s="6">
        <v>0.7429</v>
      </c>
      <c r="F33" s="3" t="s">
        <v>178</v>
      </c>
      <c r="G33" s="6">
        <v>0.7429</v>
      </c>
      <c r="H33" s="6">
        <v>1.5875999999999999</v>
      </c>
    </row>
    <row r="34" spans="1:8" x14ac:dyDescent="0.3">
      <c r="A34" s="3" t="s">
        <v>208</v>
      </c>
      <c r="B34" s="3" t="s">
        <v>329</v>
      </c>
      <c r="C34" s="3" t="s">
        <v>15</v>
      </c>
      <c r="D34" s="3" t="s">
        <v>114</v>
      </c>
      <c r="E34" s="6">
        <v>4.24E-2</v>
      </c>
      <c r="F34" s="3" t="s">
        <v>178</v>
      </c>
      <c r="G34" s="6">
        <v>4.24E-2</v>
      </c>
      <c r="H34" s="6">
        <v>1.5875999999999999</v>
      </c>
    </row>
    <row r="35" spans="1:8" x14ac:dyDescent="0.3">
      <c r="A35" s="3" t="s">
        <v>208</v>
      </c>
      <c r="B35" s="3" t="s">
        <v>329</v>
      </c>
      <c r="C35" s="3" t="s">
        <v>15</v>
      </c>
      <c r="D35" s="3" t="s">
        <v>130</v>
      </c>
      <c r="E35" s="6">
        <v>6.9599999999999995E-2</v>
      </c>
      <c r="F35" s="3" t="s">
        <v>178</v>
      </c>
      <c r="G35" s="6">
        <v>6.9599999999999995E-2</v>
      </c>
      <c r="H35" s="6">
        <v>9.3829999999999991</v>
      </c>
    </row>
    <row r="36" spans="1:8" x14ac:dyDescent="0.3">
      <c r="A36" s="3" t="s">
        <v>208</v>
      </c>
      <c r="B36" s="3" t="s">
        <v>329</v>
      </c>
      <c r="C36" s="3" t="s">
        <v>15</v>
      </c>
      <c r="D36" s="3" t="s">
        <v>112</v>
      </c>
      <c r="E36" s="6">
        <v>6.9599999999999995E-2</v>
      </c>
      <c r="F36" s="3" t="s">
        <v>178</v>
      </c>
      <c r="G36" s="6">
        <v>6.9599999999999995E-2</v>
      </c>
      <c r="H36" s="6">
        <v>9.3829999999999991</v>
      </c>
    </row>
    <row r="37" spans="1:8" x14ac:dyDescent="0.3">
      <c r="A37" s="3" t="s">
        <v>208</v>
      </c>
      <c r="B37" s="3" t="s">
        <v>329</v>
      </c>
      <c r="C37" s="3" t="s">
        <v>19</v>
      </c>
      <c r="D37" s="3" t="s">
        <v>138</v>
      </c>
      <c r="E37" s="6">
        <v>0.18609999999999999</v>
      </c>
      <c r="F37" s="3" t="s">
        <v>178</v>
      </c>
      <c r="G37" s="6">
        <v>0.18609999999999999</v>
      </c>
      <c r="H37" s="6">
        <v>1.5358000000000001</v>
      </c>
    </row>
    <row r="38" spans="1:8" x14ac:dyDescent="0.3">
      <c r="A38" s="3" t="s">
        <v>208</v>
      </c>
      <c r="B38" s="3" t="s">
        <v>329</v>
      </c>
      <c r="C38" s="3" t="s">
        <v>19</v>
      </c>
      <c r="D38" s="3" t="s">
        <v>130</v>
      </c>
      <c r="E38" s="6">
        <v>3.5999999999999999E-3</v>
      </c>
      <c r="F38" s="3" t="s">
        <v>178</v>
      </c>
      <c r="G38" s="6">
        <v>3.5999999999999999E-3</v>
      </c>
      <c r="H38" s="6">
        <v>1.5358000000000001</v>
      </c>
    </row>
    <row r="39" spans="1:8" x14ac:dyDescent="0.3">
      <c r="A39" s="3" t="s">
        <v>208</v>
      </c>
      <c r="B39" s="3" t="s">
        <v>329</v>
      </c>
      <c r="C39" s="3" t="s">
        <v>19</v>
      </c>
      <c r="D39" s="3" t="s">
        <v>134</v>
      </c>
      <c r="E39" s="6">
        <v>0.79759999999999998</v>
      </c>
      <c r="F39" s="3" t="s">
        <v>178</v>
      </c>
      <c r="G39" s="6">
        <v>0.79759999999999998</v>
      </c>
      <c r="H39" s="6">
        <v>1.5358000000000001</v>
      </c>
    </row>
    <row r="40" spans="1:8" x14ac:dyDescent="0.3">
      <c r="A40" s="3" t="s">
        <v>208</v>
      </c>
      <c r="B40" s="3" t="s">
        <v>329</v>
      </c>
      <c r="C40" s="3" t="s">
        <v>19</v>
      </c>
      <c r="D40" s="3" t="s">
        <v>148</v>
      </c>
      <c r="E40" s="6">
        <v>0.35370000000000001</v>
      </c>
      <c r="F40" s="3" t="s">
        <v>178</v>
      </c>
      <c r="G40" s="6">
        <v>0.35370000000000001</v>
      </c>
      <c r="H40" s="6">
        <v>1.5358000000000001</v>
      </c>
    </row>
    <row r="41" spans="1:8" x14ac:dyDescent="0.3">
      <c r="A41" s="3" t="s">
        <v>208</v>
      </c>
      <c r="B41" s="3" t="s">
        <v>329</v>
      </c>
      <c r="C41" s="3" t="s">
        <v>20</v>
      </c>
      <c r="D41" s="3" t="s">
        <v>148</v>
      </c>
      <c r="E41" s="6">
        <v>0.14369999999999999</v>
      </c>
      <c r="F41" s="3" t="s">
        <v>178</v>
      </c>
      <c r="G41" s="6">
        <v>0.14369999999999999</v>
      </c>
      <c r="H41" s="6">
        <v>9.3789999999999996</v>
      </c>
    </row>
    <row r="42" spans="1:8" x14ac:dyDescent="0.3">
      <c r="A42" s="3" t="s">
        <v>208</v>
      </c>
      <c r="B42" s="3" t="s">
        <v>329</v>
      </c>
      <c r="C42" s="3" t="s">
        <v>20</v>
      </c>
      <c r="D42" s="3" t="s">
        <v>122</v>
      </c>
      <c r="E42" s="6">
        <v>6.9599999999999995E-2</v>
      </c>
      <c r="F42" s="3" t="s">
        <v>178</v>
      </c>
      <c r="G42" s="6">
        <v>6.9599999999999995E-2</v>
      </c>
      <c r="H42" s="6">
        <v>9.3789999999999996</v>
      </c>
    </row>
    <row r="43" spans="1:8" x14ac:dyDescent="0.3">
      <c r="A43" s="3" t="s">
        <v>208</v>
      </c>
      <c r="B43" s="3" t="s">
        <v>329</v>
      </c>
      <c r="C43" s="3" t="s">
        <v>17</v>
      </c>
      <c r="D43" s="3" t="s">
        <v>122</v>
      </c>
      <c r="E43" s="6">
        <v>0.2591</v>
      </c>
      <c r="F43" s="3" t="s">
        <v>178</v>
      </c>
      <c r="G43" s="6">
        <v>0.2591</v>
      </c>
      <c r="H43" s="6">
        <v>1.5875999999999999</v>
      </c>
    </row>
    <row r="44" spans="1:8" x14ac:dyDescent="0.3">
      <c r="A44" s="3" t="s">
        <v>208</v>
      </c>
      <c r="B44" s="3" t="s">
        <v>329</v>
      </c>
      <c r="C44" s="3" t="s">
        <v>17</v>
      </c>
      <c r="D44" s="3" t="s">
        <v>124</v>
      </c>
      <c r="E44" s="6">
        <v>0.25659999999999999</v>
      </c>
      <c r="F44" s="3" t="s">
        <v>178</v>
      </c>
      <c r="G44" s="6">
        <v>0.25659999999999999</v>
      </c>
      <c r="H44" s="6">
        <v>1.5875999999999999</v>
      </c>
    </row>
    <row r="45" spans="1:8" x14ac:dyDescent="0.3">
      <c r="A45" s="3" t="s">
        <v>208</v>
      </c>
      <c r="B45" s="3" t="s">
        <v>329</v>
      </c>
      <c r="C45" s="3" t="s">
        <v>17</v>
      </c>
      <c r="D45" s="3" t="s">
        <v>321</v>
      </c>
      <c r="E45" s="6">
        <v>8.8999999999999996E-2</v>
      </c>
      <c r="F45" s="3" t="s">
        <v>178</v>
      </c>
      <c r="G45" s="6">
        <v>8.8999999999999996E-2</v>
      </c>
      <c r="H45" s="6">
        <v>9.3466000000000005</v>
      </c>
    </row>
    <row r="46" spans="1:8" x14ac:dyDescent="0.3">
      <c r="A46" s="3" t="s">
        <v>208</v>
      </c>
      <c r="B46" s="3" t="s">
        <v>329</v>
      </c>
      <c r="C46" s="3" t="s">
        <v>21</v>
      </c>
      <c r="D46" s="3" t="s">
        <v>124</v>
      </c>
      <c r="E46" s="6">
        <v>0.26300000000000001</v>
      </c>
      <c r="F46" s="3" t="s">
        <v>178</v>
      </c>
      <c r="G46" s="6">
        <v>0.26300000000000001</v>
      </c>
      <c r="H46" s="6">
        <v>1.5875999999999999</v>
      </c>
    </row>
    <row r="47" spans="1:8" x14ac:dyDescent="0.3">
      <c r="A47" s="3" t="s">
        <v>208</v>
      </c>
      <c r="B47" s="3" t="s">
        <v>329</v>
      </c>
      <c r="C47" s="3" t="s">
        <v>21</v>
      </c>
      <c r="D47" s="3" t="s">
        <v>138</v>
      </c>
      <c r="E47" s="6">
        <v>0.1394</v>
      </c>
      <c r="F47" s="3" t="s">
        <v>178</v>
      </c>
      <c r="G47" s="6">
        <v>0.1394</v>
      </c>
      <c r="H47" s="6">
        <v>1.5875999999999999</v>
      </c>
    </row>
    <row r="48" spans="1:8" x14ac:dyDescent="0.3">
      <c r="A48" s="3" t="s">
        <v>208</v>
      </c>
      <c r="B48" s="3" t="s">
        <v>329</v>
      </c>
      <c r="C48" s="3" t="s">
        <v>21</v>
      </c>
      <c r="D48" s="3" t="s">
        <v>140</v>
      </c>
      <c r="E48" s="6">
        <v>0.13350000000000001</v>
      </c>
      <c r="F48" s="3" t="s">
        <v>178</v>
      </c>
      <c r="G48" s="6">
        <v>0.13350000000000001</v>
      </c>
      <c r="H48" s="6">
        <v>9.3817000000000004</v>
      </c>
    </row>
    <row r="49" spans="1:8" x14ac:dyDescent="0.3">
      <c r="A49" s="3" t="s">
        <v>208</v>
      </c>
      <c r="B49" s="3" t="s">
        <v>329</v>
      </c>
      <c r="C49" s="3" t="s">
        <v>21</v>
      </c>
      <c r="D49" s="3" t="s">
        <v>134</v>
      </c>
      <c r="E49" s="6">
        <v>0.13350000000000001</v>
      </c>
      <c r="F49" s="3" t="s">
        <v>178</v>
      </c>
      <c r="G49" s="6">
        <v>0.13350000000000001</v>
      </c>
      <c r="H49" s="6">
        <v>9.3817000000000004</v>
      </c>
    </row>
    <row r="50" spans="1:8" x14ac:dyDescent="0.3">
      <c r="A50" s="3" t="s">
        <v>208</v>
      </c>
      <c r="B50" s="3" t="s">
        <v>329</v>
      </c>
      <c r="C50" s="3" t="s">
        <v>235</v>
      </c>
      <c r="D50" s="3" t="s">
        <v>112</v>
      </c>
      <c r="E50" s="6">
        <v>2.4500000000000001E-2</v>
      </c>
      <c r="F50" s="3" t="s">
        <v>178</v>
      </c>
      <c r="G50" s="6">
        <v>2.4500000000000001E-2</v>
      </c>
      <c r="H50" s="6">
        <v>1.5874999999999999</v>
      </c>
    </row>
    <row r="51" spans="1:8" x14ac:dyDescent="0.3">
      <c r="A51" s="3" t="s">
        <v>208</v>
      </c>
      <c r="B51" s="3" t="s">
        <v>329</v>
      </c>
      <c r="C51" s="3" t="s">
        <v>235</v>
      </c>
      <c r="D51" s="3" t="s">
        <v>144</v>
      </c>
      <c r="E51" s="6">
        <v>7.1999999999999998E-3</v>
      </c>
      <c r="F51" s="3" t="s">
        <v>178</v>
      </c>
      <c r="G51" s="6">
        <v>7.1999999999999998E-3</v>
      </c>
      <c r="H51" s="6">
        <v>1.5874999999999999</v>
      </c>
    </row>
    <row r="52" spans="1:8" x14ac:dyDescent="0.3">
      <c r="A52" s="3" t="s">
        <v>208</v>
      </c>
      <c r="B52" s="3" t="s">
        <v>329</v>
      </c>
      <c r="C52" s="3" t="s">
        <v>235</v>
      </c>
      <c r="D52" s="3" t="s">
        <v>114</v>
      </c>
      <c r="E52" s="6">
        <v>7.0199999999999999E-2</v>
      </c>
      <c r="F52" s="3" t="s">
        <v>178</v>
      </c>
      <c r="G52" s="6">
        <v>7.0199999999999999E-2</v>
      </c>
      <c r="H52" s="6">
        <v>1.5874999999999999</v>
      </c>
    </row>
    <row r="53" spans="1:8" x14ac:dyDescent="0.3">
      <c r="A53" s="3" t="s">
        <v>208</v>
      </c>
      <c r="B53" s="3" t="s">
        <v>329</v>
      </c>
      <c r="C53" s="3" t="s">
        <v>235</v>
      </c>
      <c r="D53" s="3" t="s">
        <v>240</v>
      </c>
      <c r="E53" s="6">
        <v>7.2229999999999999</v>
      </c>
      <c r="F53" s="3" t="s">
        <v>178</v>
      </c>
      <c r="G53" s="6">
        <v>7.2229999999999999</v>
      </c>
      <c r="H53" s="6">
        <v>1.5874999999999999</v>
      </c>
    </row>
    <row r="54" spans="1:8" x14ac:dyDescent="0.3">
      <c r="A54" s="3" t="s">
        <v>208</v>
      </c>
      <c r="B54" s="3" t="s">
        <v>329</v>
      </c>
      <c r="C54" s="3" t="s">
        <v>235</v>
      </c>
      <c r="D54" s="3" t="s">
        <v>142</v>
      </c>
      <c r="E54" s="6">
        <v>7.7000000000000002E-3</v>
      </c>
      <c r="F54" s="3" t="s">
        <v>178</v>
      </c>
      <c r="G54" s="6">
        <v>7.7000000000000002E-3</v>
      </c>
      <c r="H54" s="6">
        <v>1.5874999999999999</v>
      </c>
    </row>
    <row r="55" spans="1:8" x14ac:dyDescent="0.3">
      <c r="A55" s="3" t="s">
        <v>208</v>
      </c>
      <c r="B55" s="3" t="s">
        <v>329</v>
      </c>
      <c r="C55" s="3" t="s">
        <v>26</v>
      </c>
      <c r="D55" s="3" t="s">
        <v>140</v>
      </c>
      <c r="E55" s="6">
        <v>1.1221000000000001</v>
      </c>
      <c r="F55" s="3" t="s">
        <v>178</v>
      </c>
      <c r="G55" s="6">
        <v>1.1221000000000001</v>
      </c>
      <c r="H55" s="6">
        <v>1.5358000000000001</v>
      </c>
    </row>
    <row r="56" spans="1:8" x14ac:dyDescent="0.3">
      <c r="A56" s="3" t="s">
        <v>208</v>
      </c>
      <c r="B56" s="3" t="s">
        <v>329</v>
      </c>
      <c r="C56" s="3" t="s">
        <v>26</v>
      </c>
      <c r="D56" s="3" t="s">
        <v>142</v>
      </c>
      <c r="E56" s="6">
        <v>4.7999999999999996E-3</v>
      </c>
      <c r="F56" s="3" t="s">
        <v>178</v>
      </c>
      <c r="G56" s="6">
        <v>4.7999999999999996E-3</v>
      </c>
      <c r="H56" s="6">
        <v>1.5358000000000001</v>
      </c>
    </row>
    <row r="57" spans="1:8" x14ac:dyDescent="0.3">
      <c r="A57" s="3" t="s">
        <v>208</v>
      </c>
      <c r="B57" s="3" t="s">
        <v>329</v>
      </c>
      <c r="C57" s="3" t="s">
        <v>26</v>
      </c>
      <c r="D57" s="3" t="s">
        <v>144</v>
      </c>
      <c r="E57" s="6">
        <v>6.6799999999999998E-2</v>
      </c>
      <c r="F57" s="3" t="s">
        <v>178</v>
      </c>
      <c r="G57" s="6">
        <v>6.6799999999999998E-2</v>
      </c>
      <c r="H57" s="6">
        <v>1.5358000000000001</v>
      </c>
    </row>
    <row r="58" spans="1:8" x14ac:dyDescent="0.3">
      <c r="A58" s="3" t="s">
        <v>208</v>
      </c>
      <c r="B58" s="3" t="s">
        <v>329</v>
      </c>
      <c r="C58" s="3" t="s">
        <v>26</v>
      </c>
      <c r="D58" s="3" t="s">
        <v>169</v>
      </c>
      <c r="E58" s="6">
        <v>24.521599999999999</v>
      </c>
      <c r="F58" s="3" t="s">
        <v>178</v>
      </c>
      <c r="G58" s="6">
        <v>24.521599999999999</v>
      </c>
      <c r="H58" s="6">
        <v>1.5358000000000001</v>
      </c>
    </row>
    <row r="59" spans="1:8" x14ac:dyDescent="0.3">
      <c r="A59" s="3" t="s">
        <v>208</v>
      </c>
      <c r="B59" s="3" t="s">
        <v>329</v>
      </c>
      <c r="C59" s="3" t="s">
        <v>22</v>
      </c>
      <c r="D59" s="3" t="s">
        <v>144</v>
      </c>
      <c r="E59" s="6">
        <v>0.1172</v>
      </c>
      <c r="F59" s="3" t="s">
        <v>178</v>
      </c>
      <c r="G59" s="6">
        <v>0.1172</v>
      </c>
      <c r="H59" s="6">
        <v>1.4146000000000001</v>
      </c>
    </row>
    <row r="60" spans="1:8" x14ac:dyDescent="0.3">
      <c r="A60" s="3" t="s">
        <v>208</v>
      </c>
      <c r="B60" s="3" t="s">
        <v>329</v>
      </c>
      <c r="C60" s="3" t="s">
        <v>22</v>
      </c>
      <c r="D60" s="3" t="s">
        <v>142</v>
      </c>
      <c r="E60" s="6">
        <v>8.2000000000000007E-3</v>
      </c>
      <c r="F60" s="3" t="s">
        <v>178</v>
      </c>
      <c r="G60" s="6">
        <v>8.2000000000000007E-3</v>
      </c>
      <c r="H60" s="6">
        <v>1.5475000000000001</v>
      </c>
    </row>
    <row r="61" spans="1:8" x14ac:dyDescent="0.3">
      <c r="A61" s="3" t="s">
        <v>208</v>
      </c>
      <c r="B61" s="3" t="s">
        <v>329</v>
      </c>
      <c r="C61" s="3" t="s">
        <v>22</v>
      </c>
      <c r="D61" s="3" t="s">
        <v>108</v>
      </c>
      <c r="E61" s="6">
        <v>1.7399999999999999E-2</v>
      </c>
      <c r="F61" s="3" t="s">
        <v>178</v>
      </c>
      <c r="G61" s="6">
        <v>1.7399999999999999E-2</v>
      </c>
      <c r="H61" s="6">
        <v>1.5475000000000001</v>
      </c>
    </row>
    <row r="62" spans="1:8" x14ac:dyDescent="0.3">
      <c r="A62" s="3" t="s">
        <v>208</v>
      </c>
      <c r="B62" s="3" t="s">
        <v>329</v>
      </c>
      <c r="C62" s="3" t="s">
        <v>13</v>
      </c>
      <c r="D62" s="3" t="s">
        <v>112</v>
      </c>
      <c r="E62" s="6">
        <v>4.0099999999999997E-2</v>
      </c>
      <c r="F62" s="3" t="s">
        <v>178</v>
      </c>
      <c r="G62" s="6">
        <v>4.0099999999999997E-2</v>
      </c>
      <c r="H62" s="6">
        <v>1.5875999999999999</v>
      </c>
    </row>
    <row r="63" spans="1:8" x14ac:dyDescent="0.3">
      <c r="A63" s="3" t="s">
        <v>208</v>
      </c>
      <c r="B63" s="3" t="s">
        <v>329</v>
      </c>
      <c r="C63" s="3" t="s">
        <v>13</v>
      </c>
      <c r="D63" s="3" t="s">
        <v>108</v>
      </c>
      <c r="E63" s="6">
        <v>4.6300000000000001E-2</v>
      </c>
      <c r="F63" s="3" t="s">
        <v>178</v>
      </c>
      <c r="G63" s="6">
        <v>4.6300000000000001E-2</v>
      </c>
      <c r="H63" s="6">
        <v>1.5875999999999999</v>
      </c>
    </row>
    <row r="64" spans="1:8" x14ac:dyDescent="0.3">
      <c r="A64" s="3" t="s">
        <v>208</v>
      </c>
      <c r="B64" s="3" t="s">
        <v>329</v>
      </c>
      <c r="C64" s="3" t="s">
        <v>13</v>
      </c>
      <c r="D64" s="3" t="s">
        <v>114</v>
      </c>
      <c r="E64" s="6">
        <v>9.3700000000000006E-2</v>
      </c>
      <c r="F64" s="3" t="s">
        <v>178</v>
      </c>
      <c r="G64" s="6">
        <v>9.3700000000000006E-2</v>
      </c>
      <c r="H64" s="6">
        <v>9.3817000000000004</v>
      </c>
    </row>
    <row r="65" spans="1:8" x14ac:dyDescent="0.3">
      <c r="A65" s="3" t="s">
        <v>208</v>
      </c>
      <c r="B65" s="3" t="s">
        <v>329</v>
      </c>
      <c r="C65" s="3" t="s">
        <v>13</v>
      </c>
      <c r="D65" s="3" t="s">
        <v>110</v>
      </c>
      <c r="E65" s="6">
        <v>9.3700000000000006E-2</v>
      </c>
      <c r="F65" s="3" t="s">
        <v>178</v>
      </c>
      <c r="G65" s="6">
        <v>9.3700000000000006E-2</v>
      </c>
      <c r="H65" s="6">
        <v>9.3817000000000004</v>
      </c>
    </row>
    <row r="66" spans="1:8" x14ac:dyDescent="0.3">
      <c r="A66" s="3" t="s">
        <v>208</v>
      </c>
      <c r="B66" s="3" t="s">
        <v>329</v>
      </c>
      <c r="C66" s="3" t="s">
        <v>25</v>
      </c>
      <c r="D66" s="3" t="s">
        <v>240</v>
      </c>
      <c r="E66" s="6">
        <v>8.9200000000000002E-2</v>
      </c>
      <c r="F66" s="3" t="s">
        <v>178</v>
      </c>
      <c r="G66" s="6">
        <v>8.9200000000000002E-2</v>
      </c>
      <c r="H66" s="6">
        <v>9.4120000000000008</v>
      </c>
    </row>
    <row r="67" spans="1:8" x14ac:dyDescent="0.3">
      <c r="A67" s="3" t="s">
        <v>208</v>
      </c>
      <c r="B67" s="3" t="s">
        <v>329</v>
      </c>
      <c r="C67" s="3" t="s">
        <v>25</v>
      </c>
      <c r="D67" s="3" t="s">
        <v>112</v>
      </c>
      <c r="E67" s="6">
        <v>8.9200000000000002E-2</v>
      </c>
      <c r="F67" s="3" t="s">
        <v>178</v>
      </c>
      <c r="G67" s="6">
        <v>8.9200000000000002E-2</v>
      </c>
      <c r="H67" s="6">
        <v>9.4120000000000008</v>
      </c>
    </row>
    <row r="68" spans="1:8" x14ac:dyDescent="0.3">
      <c r="A68" s="3" t="s">
        <v>208</v>
      </c>
      <c r="B68" s="3" t="s">
        <v>329</v>
      </c>
      <c r="C68" s="3" t="s">
        <v>25</v>
      </c>
      <c r="D68" s="3" t="s">
        <v>162</v>
      </c>
      <c r="E68" s="6">
        <v>7.9253</v>
      </c>
      <c r="F68" s="3" t="s">
        <v>178</v>
      </c>
      <c r="G68" s="6">
        <v>7.9253</v>
      </c>
      <c r="H68" s="6">
        <v>1.5876999999999999</v>
      </c>
    </row>
    <row r="69" spans="1:8" x14ac:dyDescent="0.3">
      <c r="A69" s="3" t="s">
        <v>208</v>
      </c>
      <c r="B69" s="3" t="s">
        <v>329</v>
      </c>
      <c r="C69" s="3" t="s">
        <v>25</v>
      </c>
      <c r="D69" s="3" t="s">
        <v>114</v>
      </c>
      <c r="E69" s="6">
        <v>0.11210000000000001</v>
      </c>
      <c r="F69" s="3" t="s">
        <v>178</v>
      </c>
      <c r="G69" s="6">
        <v>0.11210000000000001</v>
      </c>
      <c r="H69" s="6">
        <v>9.4120000000000008</v>
      </c>
    </row>
    <row r="70" spans="1:8" x14ac:dyDescent="0.3">
      <c r="A70" s="3" t="s">
        <v>208</v>
      </c>
      <c r="B70" s="3" t="s">
        <v>330</v>
      </c>
      <c r="C70" s="3" t="s">
        <v>24</v>
      </c>
      <c r="E70" s="6">
        <v>1.1653</v>
      </c>
      <c r="F70" s="3" t="s">
        <v>179</v>
      </c>
      <c r="G70" s="6">
        <v>1.1653</v>
      </c>
      <c r="H70" s="6">
        <v>11.381500000000001</v>
      </c>
    </row>
    <row r="71" spans="1:8" x14ac:dyDescent="0.3">
      <c r="A71" s="3" t="s">
        <v>208</v>
      </c>
      <c r="B71" s="3" t="s">
        <v>330</v>
      </c>
      <c r="C71" s="3" t="s">
        <v>18</v>
      </c>
      <c r="E71" s="6">
        <v>184.22710000000001</v>
      </c>
      <c r="F71" s="3" t="s">
        <v>179</v>
      </c>
      <c r="G71" s="6">
        <v>184.22710000000001</v>
      </c>
      <c r="H71" s="6">
        <v>1.5234000000000001</v>
      </c>
    </row>
    <row r="72" spans="1:8" x14ac:dyDescent="0.3">
      <c r="A72" s="3" t="s">
        <v>208</v>
      </c>
      <c r="B72" s="3" t="s">
        <v>330</v>
      </c>
      <c r="C72" s="3" t="s">
        <v>16</v>
      </c>
      <c r="E72" s="6">
        <v>739.66480000000001</v>
      </c>
      <c r="F72" s="3" t="s">
        <v>179</v>
      </c>
      <c r="G72" s="6">
        <v>739.66480000000001</v>
      </c>
      <c r="H72" s="6">
        <v>3.0943999999999998</v>
      </c>
    </row>
    <row r="73" spans="1:8" x14ac:dyDescent="0.3">
      <c r="A73" s="3" t="s">
        <v>208</v>
      </c>
      <c r="B73" s="3" t="s">
        <v>330</v>
      </c>
      <c r="C73" s="3" t="s">
        <v>14</v>
      </c>
      <c r="E73" s="6">
        <v>4292.2871999999998</v>
      </c>
      <c r="F73" s="3" t="s">
        <v>179</v>
      </c>
      <c r="G73" s="6">
        <v>4292.2871999999998</v>
      </c>
      <c r="H73" s="6">
        <v>10.953799999999999</v>
      </c>
    </row>
    <row r="74" spans="1:8" x14ac:dyDescent="0.3">
      <c r="A74" s="3" t="s">
        <v>208</v>
      </c>
      <c r="B74" s="3" t="s">
        <v>330</v>
      </c>
      <c r="C74" s="3" t="s">
        <v>23</v>
      </c>
      <c r="E74" s="6">
        <v>1752.6748</v>
      </c>
      <c r="F74" s="3" t="s">
        <v>179</v>
      </c>
      <c r="G74" s="6">
        <v>1752.6748</v>
      </c>
      <c r="H74" s="6">
        <v>1.5234000000000001</v>
      </c>
    </row>
    <row r="75" spans="1:8" x14ac:dyDescent="0.3">
      <c r="A75" s="3" t="s">
        <v>208</v>
      </c>
      <c r="B75" s="3" t="s">
        <v>330</v>
      </c>
      <c r="C75" s="3" t="s">
        <v>15</v>
      </c>
      <c r="E75" s="6">
        <v>141.62479999999999</v>
      </c>
      <c r="F75" s="3" t="s">
        <v>179</v>
      </c>
      <c r="G75" s="6">
        <v>141.62479999999999</v>
      </c>
      <c r="H75" s="6">
        <v>24.500499999999999</v>
      </c>
    </row>
    <row r="76" spans="1:8" x14ac:dyDescent="0.3">
      <c r="A76" s="3" t="s">
        <v>208</v>
      </c>
      <c r="B76" s="3" t="s">
        <v>330</v>
      </c>
      <c r="C76" s="3" t="s">
        <v>19</v>
      </c>
      <c r="E76" s="6">
        <v>245.3826</v>
      </c>
      <c r="F76" s="3" t="s">
        <v>179</v>
      </c>
      <c r="G76" s="6">
        <v>245.3826</v>
      </c>
      <c r="H76" s="6">
        <v>1.5462</v>
      </c>
    </row>
    <row r="77" spans="1:8" x14ac:dyDescent="0.3">
      <c r="A77" s="3" t="s">
        <v>208</v>
      </c>
      <c r="B77" s="3" t="s">
        <v>330</v>
      </c>
      <c r="C77" s="3" t="s">
        <v>20</v>
      </c>
      <c r="E77" s="6">
        <v>329.14049999999997</v>
      </c>
      <c r="F77" s="3" t="s">
        <v>179</v>
      </c>
      <c r="G77" s="6">
        <v>329.14049999999997</v>
      </c>
      <c r="H77" s="6">
        <v>22.644200000000001</v>
      </c>
    </row>
    <row r="78" spans="1:8" x14ac:dyDescent="0.3">
      <c r="A78" s="3" t="s">
        <v>208</v>
      </c>
      <c r="B78" s="3" t="s">
        <v>330</v>
      </c>
      <c r="C78" s="3" t="s">
        <v>17</v>
      </c>
      <c r="E78" s="6">
        <v>3.7128999999999999</v>
      </c>
      <c r="F78" s="3" t="s">
        <v>179</v>
      </c>
      <c r="G78" s="6">
        <v>3.7128999999999999</v>
      </c>
      <c r="H78" s="6">
        <v>10.953799999999999</v>
      </c>
    </row>
    <row r="79" spans="1:8" x14ac:dyDescent="0.3">
      <c r="A79" s="3" t="s">
        <v>208</v>
      </c>
      <c r="B79" s="3" t="s">
        <v>330</v>
      </c>
      <c r="C79" s="3" t="s">
        <v>21</v>
      </c>
      <c r="E79" s="6">
        <v>4.7000000000000002E-3</v>
      </c>
      <c r="F79" s="3" t="s">
        <v>179</v>
      </c>
      <c r="G79" s="6">
        <v>4.7000000000000002E-3</v>
      </c>
      <c r="H79" s="6">
        <v>23.8734</v>
      </c>
    </row>
    <row r="80" spans="1:8" x14ac:dyDescent="0.3">
      <c r="A80" s="3" t="s">
        <v>208</v>
      </c>
      <c r="B80" s="3" t="s">
        <v>330</v>
      </c>
      <c r="C80" s="3" t="s">
        <v>235</v>
      </c>
      <c r="E80" s="6">
        <v>1893161.2254999999</v>
      </c>
      <c r="F80" s="3" t="s">
        <v>179</v>
      </c>
      <c r="G80" s="6">
        <v>1893161.2254999999</v>
      </c>
      <c r="H80" s="6">
        <v>3.3784999999999998</v>
      </c>
    </row>
    <row r="81" spans="1:8" x14ac:dyDescent="0.3">
      <c r="A81" s="3" t="s">
        <v>208</v>
      </c>
      <c r="B81" s="3" t="s">
        <v>330</v>
      </c>
      <c r="C81" s="3" t="s">
        <v>26</v>
      </c>
      <c r="E81" s="6">
        <v>231.0702</v>
      </c>
      <c r="F81" s="3" t="s">
        <v>179</v>
      </c>
      <c r="G81" s="6">
        <v>231.0702</v>
      </c>
      <c r="H81" s="6">
        <v>1.5462</v>
      </c>
    </row>
    <row r="82" spans="1:8" x14ac:dyDescent="0.3">
      <c r="A82" s="3" t="s">
        <v>208</v>
      </c>
      <c r="B82" s="3" t="s">
        <v>330</v>
      </c>
      <c r="C82" s="3" t="s">
        <v>22</v>
      </c>
      <c r="E82" s="6">
        <v>2576.5046000000002</v>
      </c>
      <c r="F82" s="3" t="s">
        <v>179</v>
      </c>
      <c r="G82" s="6">
        <v>2576.5046000000002</v>
      </c>
      <c r="H82" s="6">
        <v>1.5588</v>
      </c>
    </row>
    <row r="83" spans="1:8" x14ac:dyDescent="0.3">
      <c r="A83" s="3" t="s">
        <v>208</v>
      </c>
      <c r="B83" s="3" t="s">
        <v>330</v>
      </c>
      <c r="C83" s="3" t="s">
        <v>13</v>
      </c>
      <c r="E83" s="6">
        <v>2.1560999999999999</v>
      </c>
      <c r="F83" s="3" t="s">
        <v>179</v>
      </c>
      <c r="G83" s="6">
        <v>2.1560999999999999</v>
      </c>
      <c r="H83" s="6">
        <v>23.8734</v>
      </c>
    </row>
    <row r="84" spans="1:8" x14ac:dyDescent="0.3">
      <c r="A84" s="3" t="s">
        <v>208</v>
      </c>
      <c r="B84" s="3" t="s">
        <v>330</v>
      </c>
      <c r="C84" s="3" t="s">
        <v>25</v>
      </c>
      <c r="E84" s="6">
        <v>7.2667000000000002</v>
      </c>
      <c r="F84" s="3" t="s">
        <v>179</v>
      </c>
      <c r="G84" s="6">
        <v>7.2667000000000002</v>
      </c>
      <c r="H84" s="6">
        <v>1.6005</v>
      </c>
    </row>
    <row r="85" spans="1:8" x14ac:dyDescent="0.3">
      <c r="A85" s="3" t="s">
        <v>208</v>
      </c>
      <c r="B85" s="3" t="s">
        <v>331</v>
      </c>
      <c r="C85" s="3" t="s">
        <v>24</v>
      </c>
      <c r="E85" s="6">
        <v>363.9384</v>
      </c>
      <c r="F85" s="3" t="s">
        <v>179</v>
      </c>
      <c r="G85" s="6">
        <v>363.9384</v>
      </c>
      <c r="H85" s="6">
        <v>1.6001000000000001</v>
      </c>
    </row>
    <row r="86" spans="1:8" x14ac:dyDescent="0.3">
      <c r="A86" s="3" t="s">
        <v>208</v>
      </c>
      <c r="B86" s="3" t="s">
        <v>331</v>
      </c>
      <c r="C86" s="3" t="s">
        <v>18</v>
      </c>
      <c r="E86" s="6">
        <v>106.807</v>
      </c>
      <c r="F86" s="3" t="s">
        <v>179</v>
      </c>
      <c r="G86" s="6">
        <v>106.807</v>
      </c>
      <c r="H86" s="6">
        <v>1.5234000000000001</v>
      </c>
    </row>
    <row r="87" spans="1:8" x14ac:dyDescent="0.3">
      <c r="A87" s="3" t="s">
        <v>208</v>
      </c>
      <c r="B87" s="3" t="s">
        <v>331</v>
      </c>
      <c r="C87" s="3" t="s">
        <v>16</v>
      </c>
      <c r="E87" s="6">
        <v>53.735599999999998</v>
      </c>
      <c r="F87" s="3" t="s">
        <v>179</v>
      </c>
      <c r="G87" s="6">
        <v>53.735599999999998</v>
      </c>
      <c r="H87" s="6">
        <v>1.5999000000000001</v>
      </c>
    </row>
    <row r="88" spans="1:8" x14ac:dyDescent="0.3">
      <c r="A88" s="3" t="s">
        <v>208</v>
      </c>
      <c r="B88" s="3" t="s">
        <v>331</v>
      </c>
      <c r="C88" s="3" t="s">
        <v>14</v>
      </c>
      <c r="E88" s="6">
        <v>7.1167999999999996</v>
      </c>
      <c r="F88" s="3" t="s">
        <v>179</v>
      </c>
      <c r="G88" s="6">
        <v>7.1167999999999996</v>
      </c>
      <c r="H88" s="6">
        <v>1.6001000000000001</v>
      </c>
    </row>
    <row r="89" spans="1:8" x14ac:dyDescent="0.3">
      <c r="A89" s="3" t="s">
        <v>208</v>
      </c>
      <c r="B89" s="3" t="s">
        <v>331</v>
      </c>
      <c r="C89" s="3" t="s">
        <v>23</v>
      </c>
      <c r="E89" s="6">
        <v>3297.8045999999999</v>
      </c>
      <c r="F89" s="3" t="s">
        <v>179</v>
      </c>
      <c r="G89" s="6">
        <v>3297.8045999999999</v>
      </c>
      <c r="H89" s="6">
        <v>1.5234000000000001</v>
      </c>
    </row>
    <row r="90" spans="1:8" x14ac:dyDescent="0.3">
      <c r="A90" s="3" t="s">
        <v>208</v>
      </c>
      <c r="B90" s="3" t="s">
        <v>331</v>
      </c>
      <c r="C90" s="3" t="s">
        <v>15</v>
      </c>
      <c r="E90" s="6">
        <v>232.50640000000001</v>
      </c>
      <c r="F90" s="3" t="s">
        <v>179</v>
      </c>
      <c r="G90" s="6">
        <v>232.50640000000001</v>
      </c>
      <c r="H90" s="6">
        <v>1.6003000000000001</v>
      </c>
    </row>
    <row r="91" spans="1:8" x14ac:dyDescent="0.3">
      <c r="A91" s="3" t="s">
        <v>208</v>
      </c>
      <c r="B91" s="3" t="s">
        <v>331</v>
      </c>
      <c r="C91" s="3" t="s">
        <v>19</v>
      </c>
      <c r="E91" s="6">
        <v>1066.3389</v>
      </c>
      <c r="F91" s="3" t="s">
        <v>179</v>
      </c>
      <c r="G91" s="6">
        <v>1066.3389</v>
      </c>
      <c r="H91" s="6">
        <v>1.5462</v>
      </c>
    </row>
    <row r="92" spans="1:8" x14ac:dyDescent="0.3">
      <c r="A92" s="3" t="s">
        <v>208</v>
      </c>
      <c r="B92" s="3" t="s">
        <v>331</v>
      </c>
      <c r="C92" s="3" t="s">
        <v>20</v>
      </c>
      <c r="E92" s="6">
        <v>100.634</v>
      </c>
      <c r="F92" s="3" t="s">
        <v>179</v>
      </c>
      <c r="G92" s="6">
        <v>100.634</v>
      </c>
      <c r="H92" s="6">
        <v>1.6003000000000001</v>
      </c>
    </row>
    <row r="93" spans="1:8" x14ac:dyDescent="0.3">
      <c r="A93" s="3" t="s">
        <v>208</v>
      </c>
      <c r="B93" s="3" t="s">
        <v>331</v>
      </c>
      <c r="C93" s="3" t="s">
        <v>17</v>
      </c>
      <c r="E93" s="6">
        <v>175.3596</v>
      </c>
      <c r="F93" s="3" t="s">
        <v>179</v>
      </c>
      <c r="G93" s="6">
        <v>175.3596</v>
      </c>
      <c r="H93" s="6">
        <v>1.6001000000000001</v>
      </c>
    </row>
    <row r="94" spans="1:8" x14ac:dyDescent="0.3">
      <c r="A94" s="3" t="s">
        <v>208</v>
      </c>
      <c r="B94" s="3" t="s">
        <v>331</v>
      </c>
      <c r="C94" s="3" t="s">
        <v>21</v>
      </c>
      <c r="E94" s="6">
        <v>207.11619999999999</v>
      </c>
      <c r="F94" s="3" t="s">
        <v>179</v>
      </c>
      <c r="G94" s="6">
        <v>207.11619999999999</v>
      </c>
      <c r="H94" s="6">
        <v>1.6003000000000001</v>
      </c>
    </row>
    <row r="95" spans="1:8" x14ac:dyDescent="0.3">
      <c r="A95" s="3" t="s">
        <v>208</v>
      </c>
      <c r="B95" s="3" t="s">
        <v>331</v>
      </c>
      <c r="C95" s="3" t="s">
        <v>235</v>
      </c>
      <c r="E95" s="6">
        <v>18.7575</v>
      </c>
      <c r="F95" s="3" t="s">
        <v>179</v>
      </c>
      <c r="G95" s="6">
        <v>18.7575</v>
      </c>
      <c r="H95" s="6">
        <v>1.5999000000000001</v>
      </c>
    </row>
    <row r="96" spans="1:8" x14ac:dyDescent="0.3">
      <c r="A96" s="3" t="s">
        <v>208</v>
      </c>
      <c r="B96" s="3" t="s">
        <v>331</v>
      </c>
      <c r="C96" s="3" t="s">
        <v>26</v>
      </c>
      <c r="E96" s="6">
        <v>1387.0063</v>
      </c>
      <c r="F96" s="3" t="s">
        <v>179</v>
      </c>
      <c r="G96" s="6">
        <v>1387.0063</v>
      </c>
      <c r="H96" s="6">
        <v>1.5462</v>
      </c>
    </row>
    <row r="97" spans="1:8" x14ac:dyDescent="0.3">
      <c r="A97" s="3" t="s">
        <v>208</v>
      </c>
      <c r="B97" s="3" t="s">
        <v>331</v>
      </c>
      <c r="C97" s="3" t="s">
        <v>22</v>
      </c>
      <c r="E97" s="6">
        <v>9.0516000000000005</v>
      </c>
      <c r="F97" s="3" t="s">
        <v>179</v>
      </c>
      <c r="G97" s="6">
        <v>9.0516000000000005</v>
      </c>
      <c r="H97" s="6">
        <v>1.5588</v>
      </c>
    </row>
    <row r="98" spans="1:8" x14ac:dyDescent="0.3">
      <c r="A98" s="3" t="s">
        <v>208</v>
      </c>
      <c r="B98" s="3" t="s">
        <v>331</v>
      </c>
      <c r="C98" s="3" t="s">
        <v>13</v>
      </c>
      <c r="E98" s="6">
        <v>130.76580000000001</v>
      </c>
      <c r="F98" s="3" t="s">
        <v>179</v>
      </c>
      <c r="G98" s="6">
        <v>130.76580000000001</v>
      </c>
      <c r="H98" s="6">
        <v>1.6003000000000001</v>
      </c>
    </row>
    <row r="99" spans="1:8" x14ac:dyDescent="0.3">
      <c r="A99" s="3" t="s">
        <v>208</v>
      </c>
      <c r="B99" s="3" t="s">
        <v>331</v>
      </c>
      <c r="C99" s="3" t="s">
        <v>25</v>
      </c>
      <c r="E99" s="6">
        <v>85.719700000000003</v>
      </c>
      <c r="F99" s="3" t="s">
        <v>179</v>
      </c>
      <c r="G99" s="6">
        <v>85.719700000000003</v>
      </c>
      <c r="H99" s="6">
        <v>41.076000000000001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A2" sqref="A2:H101"/>
    </sheetView>
  </sheetViews>
  <sheetFormatPr defaultRowHeight="14.4" x14ac:dyDescent="0.3"/>
  <cols>
    <col min="1" max="1" width="8.88671875" style="3"/>
    <col min="2" max="2" width="9.77734375" style="3" bestFit="1" customWidth="1"/>
    <col min="3" max="3" width="7.88671875" style="3" bestFit="1" customWidth="1"/>
    <col min="4" max="4" width="10.109375" style="3" bestFit="1" customWidth="1"/>
    <col min="5" max="5" width="8.5546875" style="3" bestFit="1" customWidth="1"/>
    <col min="6" max="6" width="5.33203125" style="3" bestFit="1" customWidth="1"/>
    <col min="7" max="7" width="28.21875" style="3" bestFit="1" customWidth="1"/>
    <col min="8" max="8" width="26.109375" style="3" bestFit="1" customWidth="1"/>
    <col min="9" max="16384" width="8.88671875" style="3"/>
  </cols>
  <sheetData>
    <row r="1" spans="1:8" x14ac:dyDescent="0.3">
      <c r="A1" s="18" t="s">
        <v>332</v>
      </c>
      <c r="B1" s="18" t="s">
        <v>322</v>
      </c>
      <c r="C1" s="18" t="s">
        <v>323</v>
      </c>
      <c r="D1" s="18" t="s">
        <v>324</v>
      </c>
      <c r="E1" s="18" t="s">
        <v>325</v>
      </c>
      <c r="F1" s="18" t="s">
        <v>326</v>
      </c>
      <c r="G1" s="18" t="s">
        <v>327</v>
      </c>
      <c r="H1" s="18" t="s">
        <v>328</v>
      </c>
    </row>
    <row r="2" spans="1:8" x14ac:dyDescent="0.3">
      <c r="A2" s="3" t="s">
        <v>209</v>
      </c>
      <c r="B2" s="3" t="s">
        <v>0</v>
      </c>
      <c r="C2" s="3" t="s">
        <v>24</v>
      </c>
      <c r="E2" s="6">
        <v>3366.5677999999998</v>
      </c>
      <c r="G2" s="6">
        <v>3366.5677999999998</v>
      </c>
      <c r="H2" s="6">
        <v>1.6029</v>
      </c>
    </row>
    <row r="3" spans="1:8" x14ac:dyDescent="0.3">
      <c r="A3" s="3" t="s">
        <v>209</v>
      </c>
      <c r="B3" s="3" t="s">
        <v>0</v>
      </c>
      <c r="C3" s="3" t="s">
        <v>15</v>
      </c>
      <c r="E3" s="6">
        <v>0.55940000000000001</v>
      </c>
      <c r="G3" s="6">
        <v>0.55940000000000001</v>
      </c>
      <c r="H3" s="6">
        <v>1.6029</v>
      </c>
    </row>
    <row r="4" spans="1:8" x14ac:dyDescent="0.3">
      <c r="A4" s="3" t="s">
        <v>209</v>
      </c>
      <c r="B4" s="3" t="s">
        <v>0</v>
      </c>
      <c r="C4" s="3" t="s">
        <v>19</v>
      </c>
      <c r="E4" s="6">
        <v>1846.9322</v>
      </c>
      <c r="G4" s="6">
        <v>1846.9322</v>
      </c>
      <c r="H4" s="6">
        <v>1.5471999999999999</v>
      </c>
    </row>
    <row r="5" spans="1:8" x14ac:dyDescent="0.3">
      <c r="A5" s="3" t="s">
        <v>209</v>
      </c>
      <c r="B5" s="3" t="s">
        <v>0</v>
      </c>
      <c r="C5" s="3" t="s">
        <v>20</v>
      </c>
      <c r="E5" s="6">
        <v>0.14799999999999999</v>
      </c>
      <c r="G5" s="6">
        <v>0.14799999999999999</v>
      </c>
      <c r="H5" s="6">
        <v>1.6029</v>
      </c>
    </row>
    <row r="6" spans="1:8" x14ac:dyDescent="0.3">
      <c r="A6" s="3" t="s">
        <v>209</v>
      </c>
      <c r="B6" s="3" t="s">
        <v>0</v>
      </c>
      <c r="C6" s="3" t="s">
        <v>17</v>
      </c>
      <c r="E6" s="6">
        <v>4.1615000000000002</v>
      </c>
      <c r="G6" s="6">
        <v>4.1615000000000002</v>
      </c>
      <c r="H6" s="6">
        <v>1.6029</v>
      </c>
    </row>
    <row r="7" spans="1:8" x14ac:dyDescent="0.3">
      <c r="A7" s="3" t="s">
        <v>209</v>
      </c>
      <c r="B7" s="3" t="s">
        <v>0</v>
      </c>
      <c r="C7" s="3" t="s">
        <v>235</v>
      </c>
      <c r="E7" s="6">
        <v>2.0000000000000001E-4</v>
      </c>
      <c r="G7" s="6">
        <v>2.0000000000000001E-4</v>
      </c>
      <c r="H7" s="6">
        <v>1.6028</v>
      </c>
    </row>
    <row r="8" spans="1:8" x14ac:dyDescent="0.3">
      <c r="A8" s="3" t="s">
        <v>209</v>
      </c>
      <c r="B8" s="3" t="s">
        <v>0</v>
      </c>
      <c r="C8" s="3" t="s">
        <v>26</v>
      </c>
      <c r="E8" s="6">
        <v>1826.0182</v>
      </c>
      <c r="G8" s="6">
        <v>1826.0182</v>
      </c>
      <c r="H8" s="6">
        <v>1.5471999999999999</v>
      </c>
    </row>
    <row r="9" spans="1:8" x14ac:dyDescent="0.3">
      <c r="A9" s="3" t="s">
        <v>209</v>
      </c>
      <c r="B9" s="3" t="s">
        <v>0</v>
      </c>
      <c r="C9" s="3" t="s">
        <v>22</v>
      </c>
      <c r="E9" s="6">
        <v>0</v>
      </c>
      <c r="G9" s="6">
        <v>0</v>
      </c>
      <c r="H9" s="6">
        <v>1.5599000000000001</v>
      </c>
    </row>
    <row r="10" spans="1:8" x14ac:dyDescent="0.3">
      <c r="A10" s="3" t="s">
        <v>209</v>
      </c>
      <c r="B10" s="3" t="s">
        <v>0</v>
      </c>
      <c r="C10" s="3" t="s">
        <v>13</v>
      </c>
      <c r="E10" s="6">
        <v>286.9905</v>
      </c>
      <c r="G10" s="6">
        <v>286.9905</v>
      </c>
      <c r="H10" s="6">
        <v>1.6029</v>
      </c>
    </row>
    <row r="11" spans="1:8" x14ac:dyDescent="0.3">
      <c r="A11" s="3" t="s">
        <v>209</v>
      </c>
      <c r="B11" s="3" t="s">
        <v>0</v>
      </c>
      <c r="C11" s="3" t="s">
        <v>28</v>
      </c>
      <c r="E11" s="6">
        <v>13.940899999999999</v>
      </c>
      <c r="G11" s="6">
        <v>13.940899999999999</v>
      </c>
      <c r="H11" s="6">
        <v>1.6029</v>
      </c>
    </row>
    <row r="12" spans="1:8" x14ac:dyDescent="0.3">
      <c r="A12" s="3" t="s">
        <v>209</v>
      </c>
      <c r="B12" s="3" t="s">
        <v>0</v>
      </c>
      <c r="C12" s="3" t="s">
        <v>29</v>
      </c>
      <c r="E12" s="6">
        <v>25355.393499999998</v>
      </c>
      <c r="G12" s="6">
        <v>25355.393499999998</v>
      </c>
      <c r="H12" s="6">
        <v>1.6029</v>
      </c>
    </row>
    <row r="13" spans="1:8" x14ac:dyDescent="0.3">
      <c r="A13" s="3" t="s">
        <v>209</v>
      </c>
      <c r="B13" s="3" t="s">
        <v>0</v>
      </c>
      <c r="C13" s="3" t="s">
        <v>30</v>
      </c>
      <c r="E13" s="6">
        <v>27388637.2784</v>
      </c>
      <c r="G13" s="6">
        <v>27388637.2784</v>
      </c>
      <c r="H13" s="6">
        <v>1.6029</v>
      </c>
    </row>
    <row r="14" spans="1:8" x14ac:dyDescent="0.3">
      <c r="A14" s="3" t="s">
        <v>209</v>
      </c>
      <c r="B14" s="3" t="s">
        <v>0</v>
      </c>
      <c r="C14" s="3" t="s">
        <v>31</v>
      </c>
      <c r="E14" s="6">
        <v>1.2999999999999999E-3</v>
      </c>
      <c r="G14" s="6">
        <v>1.2999999999999999E-3</v>
      </c>
      <c r="H14" s="6">
        <v>1.6028</v>
      </c>
    </row>
    <row r="15" spans="1:8" x14ac:dyDescent="0.3">
      <c r="A15" s="3" t="s">
        <v>209</v>
      </c>
      <c r="B15" s="3" t="s">
        <v>0</v>
      </c>
      <c r="C15" s="3" t="s">
        <v>21</v>
      </c>
      <c r="E15" s="6">
        <v>21205.829600000001</v>
      </c>
      <c r="G15" s="6">
        <v>21205.829600000001</v>
      </c>
      <c r="H15" s="6">
        <v>1.6029</v>
      </c>
    </row>
    <row r="16" spans="1:8" x14ac:dyDescent="0.3">
      <c r="A16" s="3" t="s">
        <v>209</v>
      </c>
      <c r="B16" s="3" t="s">
        <v>0</v>
      </c>
      <c r="C16" s="3" t="s">
        <v>25</v>
      </c>
      <c r="E16" s="6">
        <v>1317.3202000000001</v>
      </c>
      <c r="G16" s="6">
        <v>1317.3202000000001</v>
      </c>
      <c r="H16" s="6">
        <v>1.603</v>
      </c>
    </row>
    <row r="17" spans="1:8" x14ac:dyDescent="0.3">
      <c r="A17" s="3" t="s">
        <v>209</v>
      </c>
      <c r="B17" s="3" t="s">
        <v>329</v>
      </c>
      <c r="C17" s="3" t="s">
        <v>24</v>
      </c>
      <c r="D17" s="3" t="s">
        <v>132</v>
      </c>
      <c r="E17" s="6">
        <v>6.93E-2</v>
      </c>
      <c r="F17" s="3" t="s">
        <v>178</v>
      </c>
      <c r="G17" s="6">
        <v>6.93E-2</v>
      </c>
      <c r="H17" s="6">
        <v>1.5875999999999999</v>
      </c>
    </row>
    <row r="18" spans="1:8" x14ac:dyDescent="0.3">
      <c r="A18" s="3" t="s">
        <v>209</v>
      </c>
      <c r="B18" s="3" t="s">
        <v>329</v>
      </c>
      <c r="C18" s="3" t="s">
        <v>24</v>
      </c>
      <c r="D18" s="3" t="s">
        <v>134</v>
      </c>
      <c r="E18" s="6">
        <v>0.22559999999999999</v>
      </c>
      <c r="F18" s="3" t="s">
        <v>178</v>
      </c>
      <c r="G18" s="6">
        <v>0.22559999999999999</v>
      </c>
      <c r="H18" s="6">
        <v>1.5875999999999999</v>
      </c>
    </row>
    <row r="19" spans="1:8" x14ac:dyDescent="0.3">
      <c r="A19" s="3" t="s">
        <v>209</v>
      </c>
      <c r="B19" s="3" t="s">
        <v>329</v>
      </c>
      <c r="C19" s="3" t="s">
        <v>24</v>
      </c>
      <c r="D19" s="3" t="s">
        <v>136</v>
      </c>
      <c r="E19" s="6">
        <v>9.1399999999999995E-2</v>
      </c>
      <c r="F19" s="3" t="s">
        <v>178</v>
      </c>
      <c r="G19" s="6">
        <v>9.1399999999999995E-2</v>
      </c>
      <c r="H19" s="6">
        <v>9.3481000000000005</v>
      </c>
    </row>
    <row r="20" spans="1:8" x14ac:dyDescent="0.3">
      <c r="A20" s="3" t="s">
        <v>209</v>
      </c>
      <c r="B20" s="3" t="s">
        <v>329</v>
      </c>
      <c r="C20" s="3" t="s">
        <v>24</v>
      </c>
      <c r="D20" s="3" t="s">
        <v>138</v>
      </c>
      <c r="E20" s="6">
        <v>1.8443000000000001</v>
      </c>
      <c r="F20" s="3" t="s">
        <v>178</v>
      </c>
      <c r="G20" s="6">
        <v>1.8443000000000001</v>
      </c>
      <c r="H20" s="6">
        <v>1.5875999999999999</v>
      </c>
    </row>
    <row r="21" spans="1:8" x14ac:dyDescent="0.3">
      <c r="A21" s="3" t="s">
        <v>209</v>
      </c>
      <c r="B21" s="3" t="s">
        <v>329</v>
      </c>
      <c r="C21" s="3" t="s">
        <v>15</v>
      </c>
      <c r="D21" s="3" t="s">
        <v>128</v>
      </c>
      <c r="E21" s="6">
        <v>0.45169999999999999</v>
      </c>
      <c r="F21" s="3" t="s">
        <v>178</v>
      </c>
      <c r="G21" s="6">
        <v>0.45169999999999999</v>
      </c>
      <c r="H21" s="6">
        <v>1.5875999999999999</v>
      </c>
    </row>
    <row r="22" spans="1:8" x14ac:dyDescent="0.3">
      <c r="A22" s="3" t="s">
        <v>209</v>
      </c>
      <c r="B22" s="3" t="s">
        <v>329</v>
      </c>
      <c r="C22" s="3" t="s">
        <v>15</v>
      </c>
      <c r="D22" s="3" t="s">
        <v>118</v>
      </c>
      <c r="E22" s="6">
        <v>0.7429</v>
      </c>
      <c r="F22" s="3" t="s">
        <v>178</v>
      </c>
      <c r="G22" s="6">
        <v>0.7429</v>
      </c>
      <c r="H22" s="6">
        <v>1.5875999999999999</v>
      </c>
    </row>
    <row r="23" spans="1:8" x14ac:dyDescent="0.3">
      <c r="A23" s="3" t="s">
        <v>209</v>
      </c>
      <c r="B23" s="3" t="s">
        <v>329</v>
      </c>
      <c r="C23" s="3" t="s">
        <v>15</v>
      </c>
      <c r="D23" s="3" t="s">
        <v>114</v>
      </c>
      <c r="E23" s="6">
        <v>4.24E-2</v>
      </c>
      <c r="F23" s="3" t="s">
        <v>178</v>
      </c>
      <c r="G23" s="6">
        <v>4.24E-2</v>
      </c>
      <c r="H23" s="6">
        <v>1.5875999999999999</v>
      </c>
    </row>
    <row r="24" spans="1:8" x14ac:dyDescent="0.3">
      <c r="A24" s="3" t="s">
        <v>209</v>
      </c>
      <c r="B24" s="3" t="s">
        <v>329</v>
      </c>
      <c r="C24" s="3" t="s">
        <v>15</v>
      </c>
      <c r="D24" s="3" t="s">
        <v>130</v>
      </c>
      <c r="E24" s="6">
        <v>6.9599999999999995E-2</v>
      </c>
      <c r="F24" s="3" t="s">
        <v>178</v>
      </c>
      <c r="G24" s="6">
        <v>6.9599999999999995E-2</v>
      </c>
      <c r="H24" s="6">
        <v>9.3829999999999991</v>
      </c>
    </row>
    <row r="25" spans="1:8" x14ac:dyDescent="0.3">
      <c r="A25" s="3" t="s">
        <v>209</v>
      </c>
      <c r="B25" s="3" t="s">
        <v>329</v>
      </c>
      <c r="C25" s="3" t="s">
        <v>15</v>
      </c>
      <c r="D25" s="3" t="s">
        <v>112</v>
      </c>
      <c r="E25" s="6">
        <v>6.9599999999999995E-2</v>
      </c>
      <c r="F25" s="3" t="s">
        <v>178</v>
      </c>
      <c r="G25" s="6">
        <v>6.9599999999999995E-2</v>
      </c>
      <c r="H25" s="6">
        <v>9.3829999999999991</v>
      </c>
    </row>
    <row r="26" spans="1:8" x14ac:dyDescent="0.3">
      <c r="A26" s="3" t="s">
        <v>209</v>
      </c>
      <c r="B26" s="3" t="s">
        <v>329</v>
      </c>
      <c r="C26" s="3" t="s">
        <v>19</v>
      </c>
      <c r="D26" s="3" t="s">
        <v>138</v>
      </c>
      <c r="E26" s="6">
        <v>0.18609999999999999</v>
      </c>
      <c r="F26" s="3" t="s">
        <v>178</v>
      </c>
      <c r="G26" s="6">
        <v>0.18609999999999999</v>
      </c>
      <c r="H26" s="6">
        <v>1.5358000000000001</v>
      </c>
    </row>
    <row r="27" spans="1:8" x14ac:dyDescent="0.3">
      <c r="A27" s="3" t="s">
        <v>209</v>
      </c>
      <c r="B27" s="3" t="s">
        <v>329</v>
      </c>
      <c r="C27" s="3" t="s">
        <v>19</v>
      </c>
      <c r="D27" s="3" t="s">
        <v>130</v>
      </c>
      <c r="E27" s="6">
        <v>3.5999999999999999E-3</v>
      </c>
      <c r="F27" s="3" t="s">
        <v>178</v>
      </c>
      <c r="G27" s="6">
        <v>3.5999999999999999E-3</v>
      </c>
      <c r="H27" s="6">
        <v>1.5358000000000001</v>
      </c>
    </row>
    <row r="28" spans="1:8" x14ac:dyDescent="0.3">
      <c r="A28" s="3" t="s">
        <v>209</v>
      </c>
      <c r="B28" s="3" t="s">
        <v>329</v>
      </c>
      <c r="C28" s="3" t="s">
        <v>19</v>
      </c>
      <c r="D28" s="3" t="s">
        <v>134</v>
      </c>
      <c r="E28" s="6">
        <v>0.79759999999999998</v>
      </c>
      <c r="F28" s="3" t="s">
        <v>178</v>
      </c>
      <c r="G28" s="6">
        <v>0.79759999999999998</v>
      </c>
      <c r="H28" s="6">
        <v>1.5358000000000001</v>
      </c>
    </row>
    <row r="29" spans="1:8" x14ac:dyDescent="0.3">
      <c r="A29" s="3" t="s">
        <v>209</v>
      </c>
      <c r="B29" s="3" t="s">
        <v>329</v>
      </c>
      <c r="C29" s="3" t="s">
        <v>19</v>
      </c>
      <c r="D29" s="3" t="s">
        <v>148</v>
      </c>
      <c r="E29" s="6">
        <v>0.35370000000000001</v>
      </c>
      <c r="F29" s="3" t="s">
        <v>178</v>
      </c>
      <c r="G29" s="6">
        <v>0.35370000000000001</v>
      </c>
      <c r="H29" s="6">
        <v>1.5358000000000001</v>
      </c>
    </row>
    <row r="30" spans="1:8" x14ac:dyDescent="0.3">
      <c r="A30" s="3" t="s">
        <v>209</v>
      </c>
      <c r="B30" s="3" t="s">
        <v>329</v>
      </c>
      <c r="C30" s="3" t="s">
        <v>20</v>
      </c>
      <c r="D30" s="3" t="s">
        <v>148</v>
      </c>
      <c r="E30" s="6">
        <v>0.14369999999999999</v>
      </c>
      <c r="F30" s="3" t="s">
        <v>178</v>
      </c>
      <c r="G30" s="6">
        <v>0.14369999999999999</v>
      </c>
      <c r="H30" s="6">
        <v>9.3789999999999996</v>
      </c>
    </row>
    <row r="31" spans="1:8" x14ac:dyDescent="0.3">
      <c r="A31" s="3" t="s">
        <v>209</v>
      </c>
      <c r="B31" s="3" t="s">
        <v>329</v>
      </c>
      <c r="C31" s="3" t="s">
        <v>20</v>
      </c>
      <c r="D31" s="3" t="s">
        <v>122</v>
      </c>
      <c r="E31" s="6">
        <v>6.9599999999999995E-2</v>
      </c>
      <c r="F31" s="3" t="s">
        <v>178</v>
      </c>
      <c r="G31" s="6">
        <v>6.9599999999999995E-2</v>
      </c>
      <c r="H31" s="6">
        <v>9.3789999999999996</v>
      </c>
    </row>
    <row r="32" spans="1:8" x14ac:dyDescent="0.3">
      <c r="A32" s="3" t="s">
        <v>209</v>
      </c>
      <c r="B32" s="3" t="s">
        <v>329</v>
      </c>
      <c r="C32" s="3" t="s">
        <v>17</v>
      </c>
      <c r="D32" s="3" t="s">
        <v>122</v>
      </c>
      <c r="E32" s="6">
        <v>0.2591</v>
      </c>
      <c r="F32" s="3" t="s">
        <v>178</v>
      </c>
      <c r="G32" s="6">
        <v>0.2591</v>
      </c>
      <c r="H32" s="6">
        <v>1.5875999999999999</v>
      </c>
    </row>
    <row r="33" spans="1:8" x14ac:dyDescent="0.3">
      <c r="A33" s="3" t="s">
        <v>209</v>
      </c>
      <c r="B33" s="3" t="s">
        <v>329</v>
      </c>
      <c r="C33" s="3" t="s">
        <v>17</v>
      </c>
      <c r="D33" s="3" t="s">
        <v>124</v>
      </c>
      <c r="E33" s="6">
        <v>0.25659999999999999</v>
      </c>
      <c r="F33" s="3" t="s">
        <v>178</v>
      </c>
      <c r="G33" s="6">
        <v>0.25659999999999999</v>
      </c>
      <c r="H33" s="6">
        <v>1.5875999999999999</v>
      </c>
    </row>
    <row r="34" spans="1:8" x14ac:dyDescent="0.3">
      <c r="A34" s="3" t="s">
        <v>209</v>
      </c>
      <c r="B34" s="3" t="s">
        <v>329</v>
      </c>
      <c r="C34" s="3" t="s">
        <v>17</v>
      </c>
      <c r="D34" s="3" t="s">
        <v>321</v>
      </c>
      <c r="E34" s="6">
        <v>8.8999999999999996E-2</v>
      </c>
      <c r="F34" s="3" t="s">
        <v>178</v>
      </c>
      <c r="G34" s="6">
        <v>8.8999999999999996E-2</v>
      </c>
      <c r="H34" s="6">
        <v>9.3466000000000005</v>
      </c>
    </row>
    <row r="35" spans="1:8" x14ac:dyDescent="0.3">
      <c r="A35" s="3" t="s">
        <v>209</v>
      </c>
      <c r="B35" s="3" t="s">
        <v>329</v>
      </c>
      <c r="C35" s="3" t="s">
        <v>235</v>
      </c>
      <c r="D35" s="3" t="s">
        <v>112</v>
      </c>
      <c r="E35" s="6">
        <v>2.4500000000000001E-2</v>
      </c>
      <c r="F35" s="3" t="s">
        <v>178</v>
      </c>
      <c r="G35" s="6">
        <v>2.4500000000000001E-2</v>
      </c>
      <c r="H35" s="6">
        <v>1.5874999999999999</v>
      </c>
    </row>
    <row r="36" spans="1:8" x14ac:dyDescent="0.3">
      <c r="A36" s="3" t="s">
        <v>209</v>
      </c>
      <c r="B36" s="3" t="s">
        <v>329</v>
      </c>
      <c r="C36" s="3" t="s">
        <v>235</v>
      </c>
      <c r="D36" s="3" t="s">
        <v>144</v>
      </c>
      <c r="E36" s="6">
        <v>7.1999999999999998E-3</v>
      </c>
      <c r="F36" s="3" t="s">
        <v>178</v>
      </c>
      <c r="G36" s="6">
        <v>7.1999999999999998E-3</v>
      </c>
      <c r="H36" s="6">
        <v>1.5874999999999999</v>
      </c>
    </row>
    <row r="37" spans="1:8" x14ac:dyDescent="0.3">
      <c r="A37" s="3" t="s">
        <v>209</v>
      </c>
      <c r="B37" s="3" t="s">
        <v>329</v>
      </c>
      <c r="C37" s="3" t="s">
        <v>235</v>
      </c>
      <c r="D37" s="3" t="s">
        <v>114</v>
      </c>
      <c r="E37" s="6">
        <v>7.0199999999999999E-2</v>
      </c>
      <c r="F37" s="3" t="s">
        <v>178</v>
      </c>
      <c r="G37" s="6">
        <v>7.0199999999999999E-2</v>
      </c>
      <c r="H37" s="6">
        <v>1.5874999999999999</v>
      </c>
    </row>
    <row r="38" spans="1:8" x14ac:dyDescent="0.3">
      <c r="A38" s="3" t="s">
        <v>209</v>
      </c>
      <c r="B38" s="3" t="s">
        <v>329</v>
      </c>
      <c r="C38" s="3" t="s">
        <v>235</v>
      </c>
      <c r="D38" s="3" t="s">
        <v>240</v>
      </c>
      <c r="E38" s="6">
        <v>7.2229999999999999</v>
      </c>
      <c r="F38" s="3" t="s">
        <v>178</v>
      </c>
      <c r="G38" s="6">
        <v>7.2229999999999999</v>
      </c>
      <c r="H38" s="6">
        <v>1.5874999999999999</v>
      </c>
    </row>
    <row r="39" spans="1:8" x14ac:dyDescent="0.3">
      <c r="A39" s="3" t="s">
        <v>209</v>
      </c>
      <c r="B39" s="3" t="s">
        <v>329</v>
      </c>
      <c r="C39" s="3" t="s">
        <v>235</v>
      </c>
      <c r="D39" s="3" t="s">
        <v>142</v>
      </c>
      <c r="E39" s="6">
        <v>7.7000000000000002E-3</v>
      </c>
      <c r="F39" s="3" t="s">
        <v>178</v>
      </c>
      <c r="G39" s="6">
        <v>7.7000000000000002E-3</v>
      </c>
      <c r="H39" s="6">
        <v>1.5874999999999999</v>
      </c>
    </row>
    <row r="40" spans="1:8" x14ac:dyDescent="0.3">
      <c r="A40" s="3" t="s">
        <v>209</v>
      </c>
      <c r="B40" s="3" t="s">
        <v>329</v>
      </c>
      <c r="C40" s="3" t="s">
        <v>26</v>
      </c>
      <c r="D40" s="3" t="s">
        <v>140</v>
      </c>
      <c r="E40" s="6">
        <v>1.1221000000000001</v>
      </c>
      <c r="F40" s="3" t="s">
        <v>178</v>
      </c>
      <c r="G40" s="6">
        <v>1.1221000000000001</v>
      </c>
      <c r="H40" s="6">
        <v>1.5358000000000001</v>
      </c>
    </row>
    <row r="41" spans="1:8" x14ac:dyDescent="0.3">
      <c r="A41" s="3" t="s">
        <v>209</v>
      </c>
      <c r="B41" s="3" t="s">
        <v>329</v>
      </c>
      <c r="C41" s="3" t="s">
        <v>26</v>
      </c>
      <c r="D41" s="3" t="s">
        <v>142</v>
      </c>
      <c r="E41" s="6">
        <v>4.7999999999999996E-3</v>
      </c>
      <c r="F41" s="3" t="s">
        <v>178</v>
      </c>
      <c r="G41" s="6">
        <v>4.7999999999999996E-3</v>
      </c>
      <c r="H41" s="6">
        <v>1.5358000000000001</v>
      </c>
    </row>
    <row r="42" spans="1:8" x14ac:dyDescent="0.3">
      <c r="A42" s="3" t="s">
        <v>209</v>
      </c>
      <c r="B42" s="3" t="s">
        <v>329</v>
      </c>
      <c r="C42" s="3" t="s">
        <v>26</v>
      </c>
      <c r="D42" s="3" t="s">
        <v>144</v>
      </c>
      <c r="E42" s="6">
        <v>6.6799999999999998E-2</v>
      </c>
      <c r="F42" s="3" t="s">
        <v>178</v>
      </c>
      <c r="G42" s="6">
        <v>6.6799999999999998E-2</v>
      </c>
      <c r="H42" s="6">
        <v>1.5358000000000001</v>
      </c>
    </row>
    <row r="43" spans="1:8" x14ac:dyDescent="0.3">
      <c r="A43" s="3" t="s">
        <v>209</v>
      </c>
      <c r="B43" s="3" t="s">
        <v>329</v>
      </c>
      <c r="C43" s="3" t="s">
        <v>26</v>
      </c>
      <c r="D43" s="3" t="s">
        <v>169</v>
      </c>
      <c r="E43" s="6">
        <v>24.5215</v>
      </c>
      <c r="F43" s="3" t="s">
        <v>178</v>
      </c>
      <c r="G43" s="6">
        <v>24.5215</v>
      </c>
      <c r="H43" s="6">
        <v>1.5358000000000001</v>
      </c>
    </row>
    <row r="44" spans="1:8" x14ac:dyDescent="0.3">
      <c r="A44" s="3" t="s">
        <v>209</v>
      </c>
      <c r="B44" s="3" t="s">
        <v>329</v>
      </c>
      <c r="C44" s="3" t="s">
        <v>22</v>
      </c>
      <c r="D44" s="3" t="s">
        <v>144</v>
      </c>
      <c r="E44" s="6">
        <v>0.1172</v>
      </c>
      <c r="F44" s="3" t="s">
        <v>178</v>
      </c>
      <c r="G44" s="6">
        <v>0.1172</v>
      </c>
      <c r="H44" s="6">
        <v>1.4146000000000001</v>
      </c>
    </row>
    <row r="45" spans="1:8" x14ac:dyDescent="0.3">
      <c r="A45" s="3" t="s">
        <v>209</v>
      </c>
      <c r="B45" s="3" t="s">
        <v>329</v>
      </c>
      <c r="C45" s="3" t="s">
        <v>22</v>
      </c>
      <c r="D45" s="3" t="s">
        <v>142</v>
      </c>
      <c r="E45" s="6">
        <v>8.2000000000000007E-3</v>
      </c>
      <c r="F45" s="3" t="s">
        <v>178</v>
      </c>
      <c r="G45" s="6">
        <v>8.2000000000000007E-3</v>
      </c>
      <c r="H45" s="6">
        <v>1.5475000000000001</v>
      </c>
    </row>
    <row r="46" spans="1:8" x14ac:dyDescent="0.3">
      <c r="A46" s="3" t="s">
        <v>209</v>
      </c>
      <c r="B46" s="3" t="s">
        <v>329</v>
      </c>
      <c r="C46" s="3" t="s">
        <v>22</v>
      </c>
      <c r="D46" s="3" t="s">
        <v>108</v>
      </c>
      <c r="E46" s="6">
        <v>1.7399999999999999E-2</v>
      </c>
      <c r="F46" s="3" t="s">
        <v>178</v>
      </c>
      <c r="G46" s="6">
        <v>1.7399999999999999E-2</v>
      </c>
      <c r="H46" s="6">
        <v>1.5475000000000001</v>
      </c>
    </row>
    <row r="47" spans="1:8" x14ac:dyDescent="0.3">
      <c r="A47" s="3" t="s">
        <v>209</v>
      </c>
      <c r="B47" s="3" t="s">
        <v>329</v>
      </c>
      <c r="C47" s="3" t="s">
        <v>13</v>
      </c>
      <c r="D47" s="3" t="s">
        <v>112</v>
      </c>
      <c r="E47" s="6">
        <v>4.0099999999999997E-2</v>
      </c>
      <c r="F47" s="3" t="s">
        <v>178</v>
      </c>
      <c r="G47" s="6">
        <v>4.0099999999999997E-2</v>
      </c>
      <c r="H47" s="6">
        <v>1.5875999999999999</v>
      </c>
    </row>
    <row r="48" spans="1:8" x14ac:dyDescent="0.3">
      <c r="A48" s="3" t="s">
        <v>209</v>
      </c>
      <c r="B48" s="3" t="s">
        <v>329</v>
      </c>
      <c r="C48" s="3" t="s">
        <v>13</v>
      </c>
      <c r="D48" s="3" t="s">
        <v>108</v>
      </c>
      <c r="E48" s="6">
        <v>4.6300000000000001E-2</v>
      </c>
      <c r="F48" s="3" t="s">
        <v>178</v>
      </c>
      <c r="G48" s="6">
        <v>4.6300000000000001E-2</v>
      </c>
      <c r="H48" s="6">
        <v>1.5875999999999999</v>
      </c>
    </row>
    <row r="49" spans="1:8" x14ac:dyDescent="0.3">
      <c r="A49" s="3" t="s">
        <v>209</v>
      </c>
      <c r="B49" s="3" t="s">
        <v>329</v>
      </c>
      <c r="C49" s="3" t="s">
        <v>13</v>
      </c>
      <c r="D49" s="3" t="s">
        <v>114</v>
      </c>
      <c r="E49" s="6">
        <v>9.3700000000000006E-2</v>
      </c>
      <c r="F49" s="3" t="s">
        <v>178</v>
      </c>
      <c r="G49" s="6">
        <v>9.3700000000000006E-2</v>
      </c>
      <c r="H49" s="6">
        <v>9.3817000000000004</v>
      </c>
    </row>
    <row r="50" spans="1:8" x14ac:dyDescent="0.3">
      <c r="A50" s="3" t="s">
        <v>209</v>
      </c>
      <c r="B50" s="3" t="s">
        <v>329</v>
      </c>
      <c r="C50" s="3" t="s">
        <v>13</v>
      </c>
      <c r="D50" s="3" t="s">
        <v>110</v>
      </c>
      <c r="E50" s="6">
        <v>9.3700000000000006E-2</v>
      </c>
      <c r="F50" s="3" t="s">
        <v>178</v>
      </c>
      <c r="G50" s="6">
        <v>9.3700000000000006E-2</v>
      </c>
      <c r="H50" s="6">
        <v>9.3817000000000004</v>
      </c>
    </row>
    <row r="51" spans="1:8" x14ac:dyDescent="0.3">
      <c r="A51" s="3" t="s">
        <v>209</v>
      </c>
      <c r="B51" s="3" t="s">
        <v>329</v>
      </c>
      <c r="C51" s="3" t="s">
        <v>28</v>
      </c>
      <c r="D51" s="3" t="s">
        <v>136</v>
      </c>
      <c r="E51" s="6">
        <v>0.9335</v>
      </c>
      <c r="F51" s="3" t="s">
        <v>178</v>
      </c>
      <c r="G51" s="6">
        <v>0.9335</v>
      </c>
      <c r="H51" s="6">
        <v>1.5875999999999999</v>
      </c>
    </row>
    <row r="52" spans="1:8" x14ac:dyDescent="0.3">
      <c r="A52" s="3" t="s">
        <v>209</v>
      </c>
      <c r="B52" s="3" t="s">
        <v>329</v>
      </c>
      <c r="C52" s="3" t="s">
        <v>28</v>
      </c>
      <c r="D52" s="3" t="s">
        <v>114</v>
      </c>
      <c r="E52" s="6">
        <v>1.3154999999999999</v>
      </c>
      <c r="F52" s="3" t="s">
        <v>178</v>
      </c>
      <c r="G52" s="6">
        <v>1.3154999999999999</v>
      </c>
      <c r="H52" s="6">
        <v>1.5875999999999999</v>
      </c>
    </row>
    <row r="53" spans="1:8" x14ac:dyDescent="0.3">
      <c r="A53" s="3" t="s">
        <v>209</v>
      </c>
      <c r="B53" s="3" t="s">
        <v>329</v>
      </c>
      <c r="C53" s="3" t="s">
        <v>28</v>
      </c>
      <c r="D53" s="3" t="s">
        <v>112</v>
      </c>
      <c r="E53" s="6">
        <v>0.40260000000000001</v>
      </c>
      <c r="F53" s="3" t="s">
        <v>178</v>
      </c>
      <c r="G53" s="6">
        <v>0.40260000000000001</v>
      </c>
      <c r="H53" s="6">
        <v>1.5875999999999999</v>
      </c>
    </row>
    <row r="54" spans="1:8" x14ac:dyDescent="0.3">
      <c r="A54" s="3" t="s">
        <v>209</v>
      </c>
      <c r="B54" s="3" t="s">
        <v>329</v>
      </c>
      <c r="C54" s="3" t="s">
        <v>28</v>
      </c>
      <c r="D54" s="3" t="s">
        <v>163</v>
      </c>
      <c r="E54" s="6">
        <v>8.7400000000000005E-2</v>
      </c>
      <c r="F54" s="3" t="s">
        <v>178</v>
      </c>
      <c r="G54" s="6">
        <v>8.7400000000000005E-2</v>
      </c>
      <c r="H54" s="6">
        <v>9.3481000000000005</v>
      </c>
    </row>
    <row r="55" spans="1:8" x14ac:dyDescent="0.3">
      <c r="A55" s="3" t="s">
        <v>209</v>
      </c>
      <c r="B55" s="3" t="s">
        <v>329</v>
      </c>
      <c r="C55" s="3" t="s">
        <v>29</v>
      </c>
      <c r="D55" s="3" t="s">
        <v>321</v>
      </c>
      <c r="E55" s="6">
        <v>0.1137</v>
      </c>
      <c r="F55" s="3" t="s">
        <v>178</v>
      </c>
      <c r="G55" s="6">
        <v>0.1137</v>
      </c>
      <c r="H55" s="6">
        <v>9.3466000000000005</v>
      </c>
    </row>
    <row r="56" spans="1:8" x14ac:dyDescent="0.3">
      <c r="A56" s="3" t="s">
        <v>209</v>
      </c>
      <c r="B56" s="3" t="s">
        <v>329</v>
      </c>
      <c r="C56" s="3" t="s">
        <v>29</v>
      </c>
      <c r="D56" s="3" t="s">
        <v>163</v>
      </c>
      <c r="E56" s="6">
        <v>2.3900000000000001E-2</v>
      </c>
      <c r="F56" s="3" t="s">
        <v>178</v>
      </c>
      <c r="G56" s="6">
        <v>2.3900000000000001E-2</v>
      </c>
      <c r="H56" s="6">
        <v>1.5875999999999999</v>
      </c>
    </row>
    <row r="57" spans="1:8" x14ac:dyDescent="0.3">
      <c r="A57" s="3" t="s">
        <v>209</v>
      </c>
      <c r="B57" s="3" t="s">
        <v>329</v>
      </c>
      <c r="C57" s="3" t="s">
        <v>29</v>
      </c>
      <c r="D57" s="3" t="s">
        <v>167</v>
      </c>
      <c r="E57" s="6">
        <v>0.29820000000000002</v>
      </c>
      <c r="F57" s="3" t="s">
        <v>178</v>
      </c>
      <c r="G57" s="6">
        <v>0.29820000000000002</v>
      </c>
      <c r="H57" s="6">
        <v>1.5875999999999999</v>
      </c>
    </row>
    <row r="58" spans="1:8" x14ac:dyDescent="0.3">
      <c r="A58" s="3" t="s">
        <v>209</v>
      </c>
      <c r="B58" s="3" t="s">
        <v>329</v>
      </c>
      <c r="C58" s="3" t="s">
        <v>30</v>
      </c>
      <c r="D58" s="3" t="s">
        <v>167</v>
      </c>
      <c r="E58" s="6">
        <v>3.6299999999999999E-2</v>
      </c>
      <c r="F58" s="3" t="s">
        <v>178</v>
      </c>
      <c r="G58" s="6">
        <v>3.6299999999999999E-2</v>
      </c>
      <c r="H58" s="6">
        <v>1.5875999999999999</v>
      </c>
    </row>
    <row r="59" spans="1:8" x14ac:dyDescent="0.3">
      <c r="A59" s="3" t="s">
        <v>209</v>
      </c>
      <c r="B59" s="3" t="s">
        <v>329</v>
      </c>
      <c r="C59" s="3" t="s">
        <v>30</v>
      </c>
      <c r="D59" s="3" t="s">
        <v>321</v>
      </c>
      <c r="E59" s="6">
        <v>0.1951</v>
      </c>
      <c r="F59" s="3" t="s">
        <v>178</v>
      </c>
      <c r="G59" s="6">
        <v>0.1951</v>
      </c>
      <c r="H59" s="6">
        <v>9.3803000000000001</v>
      </c>
    </row>
    <row r="60" spans="1:8" x14ac:dyDescent="0.3">
      <c r="A60" s="3" t="s">
        <v>209</v>
      </c>
      <c r="B60" s="3" t="s">
        <v>329</v>
      </c>
      <c r="C60" s="3" t="s">
        <v>30</v>
      </c>
      <c r="D60" s="3" t="s">
        <v>165</v>
      </c>
      <c r="E60" s="6">
        <v>0.1951</v>
      </c>
      <c r="F60" s="3" t="s">
        <v>178</v>
      </c>
      <c r="G60" s="6">
        <v>0.1951</v>
      </c>
      <c r="H60" s="6">
        <v>9.3803000000000001</v>
      </c>
    </row>
    <row r="61" spans="1:8" x14ac:dyDescent="0.3">
      <c r="A61" s="3" t="s">
        <v>209</v>
      </c>
      <c r="B61" s="3" t="s">
        <v>329</v>
      </c>
      <c r="C61" s="3" t="s">
        <v>31</v>
      </c>
      <c r="D61" s="3" t="s">
        <v>165</v>
      </c>
      <c r="E61" s="6">
        <v>0.22289999999999999</v>
      </c>
      <c r="F61" s="3" t="s">
        <v>178</v>
      </c>
      <c r="G61" s="6">
        <v>0.22289999999999999</v>
      </c>
      <c r="H61" s="6">
        <v>1.5874999999999999</v>
      </c>
    </row>
    <row r="62" spans="1:8" x14ac:dyDescent="0.3">
      <c r="A62" s="3" t="s">
        <v>209</v>
      </c>
      <c r="B62" s="3" t="s">
        <v>329</v>
      </c>
      <c r="C62" s="3" t="s">
        <v>31</v>
      </c>
      <c r="D62" s="3" t="s">
        <v>140</v>
      </c>
      <c r="E62" s="6">
        <v>2.2738999999999998</v>
      </c>
      <c r="F62" s="3" t="s">
        <v>178</v>
      </c>
      <c r="G62" s="6">
        <v>2.2738999999999998</v>
      </c>
      <c r="H62" s="6">
        <v>1.5874999999999999</v>
      </c>
    </row>
    <row r="63" spans="1:8" x14ac:dyDescent="0.3">
      <c r="A63" s="3" t="s">
        <v>209</v>
      </c>
      <c r="B63" s="3" t="s">
        <v>329</v>
      </c>
      <c r="C63" s="3" t="s">
        <v>31</v>
      </c>
      <c r="D63" s="3" t="s">
        <v>118</v>
      </c>
      <c r="E63" s="6">
        <v>0.3054</v>
      </c>
      <c r="F63" s="3" t="s">
        <v>178</v>
      </c>
      <c r="G63" s="6">
        <v>0.3054</v>
      </c>
      <c r="H63" s="6">
        <v>1.5874999999999999</v>
      </c>
    </row>
    <row r="64" spans="1:8" x14ac:dyDescent="0.3">
      <c r="A64" s="3" t="s">
        <v>209</v>
      </c>
      <c r="B64" s="3" t="s">
        <v>329</v>
      </c>
      <c r="C64" s="3" t="s">
        <v>21</v>
      </c>
      <c r="D64" s="3" t="s">
        <v>124</v>
      </c>
      <c r="E64" s="6">
        <v>0.26300000000000001</v>
      </c>
      <c r="F64" s="3" t="s">
        <v>178</v>
      </c>
      <c r="G64" s="6">
        <v>0.26300000000000001</v>
      </c>
      <c r="H64" s="6">
        <v>1.5875999999999999</v>
      </c>
    </row>
    <row r="65" spans="1:8" x14ac:dyDescent="0.3">
      <c r="A65" s="3" t="s">
        <v>209</v>
      </c>
      <c r="B65" s="3" t="s">
        <v>329</v>
      </c>
      <c r="C65" s="3" t="s">
        <v>21</v>
      </c>
      <c r="D65" s="3" t="s">
        <v>138</v>
      </c>
      <c r="E65" s="6">
        <v>0.1394</v>
      </c>
      <c r="F65" s="3" t="s">
        <v>178</v>
      </c>
      <c r="G65" s="6">
        <v>0.1394</v>
      </c>
      <c r="H65" s="6">
        <v>1.5875999999999999</v>
      </c>
    </row>
    <row r="66" spans="1:8" x14ac:dyDescent="0.3">
      <c r="A66" s="3" t="s">
        <v>209</v>
      </c>
      <c r="B66" s="3" t="s">
        <v>329</v>
      </c>
      <c r="C66" s="3" t="s">
        <v>21</v>
      </c>
      <c r="D66" s="3" t="s">
        <v>140</v>
      </c>
      <c r="E66" s="6">
        <v>0.13350000000000001</v>
      </c>
      <c r="F66" s="3" t="s">
        <v>178</v>
      </c>
      <c r="G66" s="6">
        <v>0.13350000000000001</v>
      </c>
      <c r="H66" s="6">
        <v>9.3817000000000004</v>
      </c>
    </row>
    <row r="67" spans="1:8" x14ac:dyDescent="0.3">
      <c r="A67" s="3" t="s">
        <v>209</v>
      </c>
      <c r="B67" s="3" t="s">
        <v>329</v>
      </c>
      <c r="C67" s="3" t="s">
        <v>21</v>
      </c>
      <c r="D67" s="3" t="s">
        <v>134</v>
      </c>
      <c r="E67" s="6">
        <v>0.13350000000000001</v>
      </c>
      <c r="F67" s="3" t="s">
        <v>178</v>
      </c>
      <c r="G67" s="6">
        <v>0.13350000000000001</v>
      </c>
      <c r="H67" s="6">
        <v>9.3817000000000004</v>
      </c>
    </row>
    <row r="68" spans="1:8" x14ac:dyDescent="0.3">
      <c r="A68" s="3" t="s">
        <v>209</v>
      </c>
      <c r="B68" s="3" t="s">
        <v>329</v>
      </c>
      <c r="C68" s="3" t="s">
        <v>25</v>
      </c>
      <c r="D68" s="3" t="s">
        <v>240</v>
      </c>
      <c r="E68" s="6">
        <v>8.9200000000000002E-2</v>
      </c>
      <c r="F68" s="3" t="s">
        <v>178</v>
      </c>
      <c r="G68" s="6">
        <v>8.9200000000000002E-2</v>
      </c>
      <c r="H68" s="6">
        <v>9.4120000000000008</v>
      </c>
    </row>
    <row r="69" spans="1:8" x14ac:dyDescent="0.3">
      <c r="A69" s="3" t="s">
        <v>209</v>
      </c>
      <c r="B69" s="3" t="s">
        <v>329</v>
      </c>
      <c r="C69" s="3" t="s">
        <v>25</v>
      </c>
      <c r="D69" s="3" t="s">
        <v>112</v>
      </c>
      <c r="E69" s="6">
        <v>8.9200000000000002E-2</v>
      </c>
      <c r="F69" s="3" t="s">
        <v>178</v>
      </c>
      <c r="G69" s="6">
        <v>8.9200000000000002E-2</v>
      </c>
      <c r="H69" s="6">
        <v>9.4120000000000008</v>
      </c>
    </row>
    <row r="70" spans="1:8" x14ac:dyDescent="0.3">
      <c r="A70" s="3" t="s">
        <v>209</v>
      </c>
      <c r="B70" s="3" t="s">
        <v>329</v>
      </c>
      <c r="C70" s="3" t="s">
        <v>25</v>
      </c>
      <c r="D70" s="3" t="s">
        <v>162</v>
      </c>
      <c r="E70" s="6">
        <v>7.9253</v>
      </c>
      <c r="F70" s="3" t="s">
        <v>178</v>
      </c>
      <c r="G70" s="6">
        <v>7.9253</v>
      </c>
      <c r="H70" s="6">
        <v>1.5876999999999999</v>
      </c>
    </row>
    <row r="71" spans="1:8" x14ac:dyDescent="0.3">
      <c r="A71" s="3" t="s">
        <v>209</v>
      </c>
      <c r="B71" s="3" t="s">
        <v>329</v>
      </c>
      <c r="C71" s="3" t="s">
        <v>25</v>
      </c>
      <c r="D71" s="3" t="s">
        <v>114</v>
      </c>
      <c r="E71" s="6">
        <v>0.11210000000000001</v>
      </c>
      <c r="F71" s="3" t="s">
        <v>178</v>
      </c>
      <c r="G71" s="6">
        <v>0.11210000000000001</v>
      </c>
      <c r="H71" s="6">
        <v>9.4120000000000008</v>
      </c>
    </row>
    <row r="72" spans="1:8" x14ac:dyDescent="0.3">
      <c r="A72" s="3" t="s">
        <v>209</v>
      </c>
      <c r="B72" s="3" t="s">
        <v>330</v>
      </c>
      <c r="C72" s="3" t="s">
        <v>24</v>
      </c>
      <c r="E72" s="6">
        <v>1.1653</v>
      </c>
      <c r="F72" s="3" t="s">
        <v>179</v>
      </c>
      <c r="G72" s="6">
        <v>1.1653</v>
      </c>
      <c r="H72" s="6">
        <v>11.381500000000001</v>
      </c>
    </row>
    <row r="73" spans="1:8" x14ac:dyDescent="0.3">
      <c r="A73" s="3" t="s">
        <v>209</v>
      </c>
      <c r="B73" s="3" t="s">
        <v>330</v>
      </c>
      <c r="C73" s="3" t="s">
        <v>15</v>
      </c>
      <c r="E73" s="6">
        <v>141.62520000000001</v>
      </c>
      <c r="F73" s="3" t="s">
        <v>179</v>
      </c>
      <c r="G73" s="6">
        <v>141.62520000000001</v>
      </c>
      <c r="H73" s="6">
        <v>24.500499999999999</v>
      </c>
    </row>
    <row r="74" spans="1:8" x14ac:dyDescent="0.3">
      <c r="A74" s="3" t="s">
        <v>209</v>
      </c>
      <c r="B74" s="3" t="s">
        <v>330</v>
      </c>
      <c r="C74" s="3" t="s">
        <v>19</v>
      </c>
      <c r="E74" s="6">
        <v>245.3827</v>
      </c>
      <c r="F74" s="3" t="s">
        <v>179</v>
      </c>
      <c r="G74" s="6">
        <v>245.3827</v>
      </c>
      <c r="H74" s="6">
        <v>1.5462</v>
      </c>
    </row>
    <row r="75" spans="1:8" x14ac:dyDescent="0.3">
      <c r="A75" s="3" t="s">
        <v>209</v>
      </c>
      <c r="B75" s="3" t="s">
        <v>330</v>
      </c>
      <c r="C75" s="3" t="s">
        <v>20</v>
      </c>
      <c r="E75" s="6">
        <v>329.14210000000003</v>
      </c>
      <c r="F75" s="3" t="s">
        <v>179</v>
      </c>
      <c r="G75" s="6">
        <v>329.14210000000003</v>
      </c>
      <c r="H75" s="6">
        <v>22.644300000000001</v>
      </c>
    </row>
    <row r="76" spans="1:8" x14ac:dyDescent="0.3">
      <c r="A76" s="3" t="s">
        <v>209</v>
      </c>
      <c r="B76" s="3" t="s">
        <v>330</v>
      </c>
      <c r="C76" s="3" t="s">
        <v>17</v>
      </c>
      <c r="E76" s="6">
        <v>3.7130000000000001</v>
      </c>
      <c r="F76" s="3" t="s">
        <v>179</v>
      </c>
      <c r="G76" s="6">
        <v>3.7130000000000001</v>
      </c>
      <c r="H76" s="6">
        <v>10.953799999999999</v>
      </c>
    </row>
    <row r="77" spans="1:8" x14ac:dyDescent="0.3">
      <c r="A77" s="3" t="s">
        <v>209</v>
      </c>
      <c r="B77" s="3" t="s">
        <v>330</v>
      </c>
      <c r="C77" s="3" t="s">
        <v>235</v>
      </c>
      <c r="E77" s="6">
        <v>1893272.2862</v>
      </c>
      <c r="F77" s="3" t="s">
        <v>179</v>
      </c>
      <c r="G77" s="6">
        <v>1893272.2862</v>
      </c>
      <c r="H77" s="6">
        <v>3.3784999999999998</v>
      </c>
    </row>
    <row r="78" spans="1:8" x14ac:dyDescent="0.3">
      <c r="A78" s="3" t="s">
        <v>209</v>
      </c>
      <c r="B78" s="3" t="s">
        <v>330</v>
      </c>
      <c r="C78" s="3" t="s">
        <v>26</v>
      </c>
      <c r="E78" s="6">
        <v>231.07130000000001</v>
      </c>
      <c r="F78" s="3" t="s">
        <v>179</v>
      </c>
      <c r="G78" s="6">
        <v>231.07130000000001</v>
      </c>
      <c r="H78" s="6">
        <v>1.5462</v>
      </c>
    </row>
    <row r="79" spans="1:8" x14ac:dyDescent="0.3">
      <c r="A79" s="3" t="s">
        <v>209</v>
      </c>
      <c r="B79" s="3" t="s">
        <v>330</v>
      </c>
      <c r="C79" s="3" t="s">
        <v>22</v>
      </c>
      <c r="E79" s="6">
        <v>2576.5010000000002</v>
      </c>
      <c r="F79" s="3" t="s">
        <v>179</v>
      </c>
      <c r="G79" s="6">
        <v>2576.5010000000002</v>
      </c>
      <c r="H79" s="6">
        <v>1.5588</v>
      </c>
    </row>
    <row r="80" spans="1:8" x14ac:dyDescent="0.3">
      <c r="A80" s="3" t="s">
        <v>209</v>
      </c>
      <c r="B80" s="3" t="s">
        <v>330</v>
      </c>
      <c r="C80" s="3" t="s">
        <v>13</v>
      </c>
      <c r="E80" s="6">
        <v>2.1560999999999999</v>
      </c>
      <c r="F80" s="3" t="s">
        <v>179</v>
      </c>
      <c r="G80" s="6">
        <v>2.1560999999999999</v>
      </c>
      <c r="H80" s="6">
        <v>23.8734</v>
      </c>
    </row>
    <row r="81" spans="1:8" x14ac:dyDescent="0.3">
      <c r="A81" s="3" t="s">
        <v>209</v>
      </c>
      <c r="B81" s="3" t="s">
        <v>330</v>
      </c>
      <c r="C81" s="3" t="s">
        <v>28</v>
      </c>
      <c r="E81" s="6">
        <v>1.337</v>
      </c>
      <c r="F81" s="3" t="s">
        <v>179</v>
      </c>
      <c r="G81" s="6">
        <v>1.337</v>
      </c>
      <c r="H81" s="6">
        <v>11.381500000000001</v>
      </c>
    </row>
    <row r="82" spans="1:8" x14ac:dyDescent="0.3">
      <c r="A82" s="3" t="s">
        <v>209</v>
      </c>
      <c r="B82" s="3" t="s">
        <v>330</v>
      </c>
      <c r="C82" s="3" t="s">
        <v>29</v>
      </c>
      <c r="E82" s="6">
        <v>1.843</v>
      </c>
      <c r="F82" s="3" t="s">
        <v>179</v>
      </c>
      <c r="G82" s="6">
        <v>1.843</v>
      </c>
      <c r="H82" s="6">
        <v>10.953799999999999</v>
      </c>
    </row>
    <row r="83" spans="1:8" x14ac:dyDescent="0.3">
      <c r="A83" s="3" t="s">
        <v>209</v>
      </c>
      <c r="B83" s="3" t="s">
        <v>330</v>
      </c>
      <c r="C83" s="3" t="s">
        <v>30</v>
      </c>
      <c r="E83" s="6">
        <v>0</v>
      </c>
      <c r="F83" s="3" t="s">
        <v>179</v>
      </c>
      <c r="G83" s="6">
        <v>0</v>
      </c>
      <c r="H83" s="6">
        <v>23.2546</v>
      </c>
    </row>
    <row r="84" spans="1:8" x14ac:dyDescent="0.3">
      <c r="A84" s="3" t="s">
        <v>209</v>
      </c>
      <c r="B84" s="3" t="s">
        <v>330</v>
      </c>
      <c r="C84" s="3" t="s">
        <v>31</v>
      </c>
      <c r="E84" s="6">
        <v>169614.03150000001</v>
      </c>
      <c r="F84" s="3" t="s">
        <v>179</v>
      </c>
      <c r="G84" s="6">
        <v>169614.03150000001</v>
      </c>
      <c r="H84" s="6">
        <v>2.8117999999999999</v>
      </c>
    </row>
    <row r="85" spans="1:8" x14ac:dyDescent="0.3">
      <c r="A85" s="3" t="s">
        <v>209</v>
      </c>
      <c r="B85" s="3" t="s">
        <v>330</v>
      </c>
      <c r="C85" s="3" t="s">
        <v>21</v>
      </c>
      <c r="E85" s="6">
        <v>4.7000000000000002E-3</v>
      </c>
      <c r="F85" s="3" t="s">
        <v>179</v>
      </c>
      <c r="G85" s="6">
        <v>4.7000000000000002E-3</v>
      </c>
      <c r="H85" s="6">
        <v>23.8734</v>
      </c>
    </row>
    <row r="86" spans="1:8" x14ac:dyDescent="0.3">
      <c r="A86" s="3" t="s">
        <v>209</v>
      </c>
      <c r="B86" s="3" t="s">
        <v>330</v>
      </c>
      <c r="C86" s="3" t="s">
        <v>25</v>
      </c>
      <c r="E86" s="6">
        <v>7.2667000000000002</v>
      </c>
      <c r="F86" s="3" t="s">
        <v>179</v>
      </c>
      <c r="G86" s="6">
        <v>7.2667000000000002</v>
      </c>
      <c r="H86" s="6">
        <v>1.6005</v>
      </c>
    </row>
    <row r="87" spans="1:8" x14ac:dyDescent="0.3">
      <c r="A87" s="3" t="s">
        <v>209</v>
      </c>
      <c r="B87" s="3" t="s">
        <v>331</v>
      </c>
      <c r="C87" s="3" t="s">
        <v>24</v>
      </c>
      <c r="E87" s="6">
        <v>363.93830000000003</v>
      </c>
      <c r="F87" s="3" t="s">
        <v>179</v>
      </c>
      <c r="G87" s="6">
        <v>363.93830000000003</v>
      </c>
      <c r="H87" s="6">
        <v>1.6001000000000001</v>
      </c>
    </row>
    <row r="88" spans="1:8" x14ac:dyDescent="0.3">
      <c r="A88" s="3" t="s">
        <v>209</v>
      </c>
      <c r="B88" s="3" t="s">
        <v>331</v>
      </c>
      <c r="C88" s="3" t="s">
        <v>15</v>
      </c>
      <c r="E88" s="6">
        <v>232.50640000000001</v>
      </c>
      <c r="F88" s="3" t="s">
        <v>179</v>
      </c>
      <c r="G88" s="6">
        <v>232.50640000000001</v>
      </c>
      <c r="H88" s="6">
        <v>1.6003000000000001</v>
      </c>
    </row>
    <row r="89" spans="1:8" x14ac:dyDescent="0.3">
      <c r="A89" s="3" t="s">
        <v>209</v>
      </c>
      <c r="B89" s="3" t="s">
        <v>331</v>
      </c>
      <c r="C89" s="3" t="s">
        <v>19</v>
      </c>
      <c r="E89" s="6">
        <v>1066.3382999999999</v>
      </c>
      <c r="F89" s="3" t="s">
        <v>179</v>
      </c>
      <c r="G89" s="6">
        <v>1066.3382999999999</v>
      </c>
      <c r="H89" s="6">
        <v>1.5462</v>
      </c>
    </row>
    <row r="90" spans="1:8" x14ac:dyDescent="0.3">
      <c r="A90" s="3" t="s">
        <v>209</v>
      </c>
      <c r="B90" s="3" t="s">
        <v>331</v>
      </c>
      <c r="C90" s="3" t="s">
        <v>20</v>
      </c>
      <c r="E90" s="6">
        <v>100.634</v>
      </c>
      <c r="F90" s="3" t="s">
        <v>179</v>
      </c>
      <c r="G90" s="6">
        <v>100.634</v>
      </c>
      <c r="H90" s="6">
        <v>1.6003000000000001</v>
      </c>
    </row>
    <row r="91" spans="1:8" x14ac:dyDescent="0.3">
      <c r="A91" s="3" t="s">
        <v>209</v>
      </c>
      <c r="B91" s="3" t="s">
        <v>331</v>
      </c>
      <c r="C91" s="3" t="s">
        <v>17</v>
      </c>
      <c r="E91" s="6">
        <v>175.3596</v>
      </c>
      <c r="F91" s="3" t="s">
        <v>179</v>
      </c>
      <c r="G91" s="6">
        <v>175.3596</v>
      </c>
      <c r="H91" s="6">
        <v>1.6001000000000001</v>
      </c>
    </row>
    <row r="92" spans="1:8" x14ac:dyDescent="0.3">
      <c r="A92" s="3" t="s">
        <v>209</v>
      </c>
      <c r="B92" s="3" t="s">
        <v>331</v>
      </c>
      <c r="C92" s="3" t="s">
        <v>235</v>
      </c>
      <c r="E92" s="6">
        <v>18.7575</v>
      </c>
      <c r="F92" s="3" t="s">
        <v>179</v>
      </c>
      <c r="G92" s="6">
        <v>18.7575</v>
      </c>
      <c r="H92" s="6">
        <v>1.5999000000000001</v>
      </c>
    </row>
    <row r="93" spans="1:8" x14ac:dyDescent="0.3">
      <c r="A93" s="3" t="s">
        <v>209</v>
      </c>
      <c r="B93" s="3" t="s">
        <v>331</v>
      </c>
      <c r="C93" s="3" t="s">
        <v>26</v>
      </c>
      <c r="E93" s="6">
        <v>1386.9998000000001</v>
      </c>
      <c r="F93" s="3" t="s">
        <v>179</v>
      </c>
      <c r="G93" s="6">
        <v>1386.9998000000001</v>
      </c>
      <c r="H93" s="6">
        <v>1.5462</v>
      </c>
    </row>
    <row r="94" spans="1:8" x14ac:dyDescent="0.3">
      <c r="A94" s="3" t="s">
        <v>209</v>
      </c>
      <c r="B94" s="3" t="s">
        <v>331</v>
      </c>
      <c r="C94" s="3" t="s">
        <v>22</v>
      </c>
      <c r="E94" s="6">
        <v>9.0516000000000005</v>
      </c>
      <c r="F94" s="3" t="s">
        <v>179</v>
      </c>
      <c r="G94" s="6">
        <v>9.0516000000000005</v>
      </c>
      <c r="H94" s="6">
        <v>1.5588</v>
      </c>
    </row>
    <row r="95" spans="1:8" x14ac:dyDescent="0.3">
      <c r="A95" s="3" t="s">
        <v>209</v>
      </c>
      <c r="B95" s="3" t="s">
        <v>331</v>
      </c>
      <c r="C95" s="3" t="s">
        <v>13</v>
      </c>
      <c r="E95" s="6">
        <v>130.76570000000001</v>
      </c>
      <c r="F95" s="3" t="s">
        <v>179</v>
      </c>
      <c r="G95" s="6">
        <v>130.76570000000001</v>
      </c>
      <c r="H95" s="6">
        <v>1.6003000000000001</v>
      </c>
    </row>
    <row r="96" spans="1:8" x14ac:dyDescent="0.3">
      <c r="A96" s="3" t="s">
        <v>209</v>
      </c>
      <c r="B96" s="3" t="s">
        <v>331</v>
      </c>
      <c r="C96" s="3" t="s">
        <v>28</v>
      </c>
      <c r="E96" s="6">
        <v>650.84810000000004</v>
      </c>
      <c r="F96" s="3" t="s">
        <v>179</v>
      </c>
      <c r="G96" s="6">
        <v>650.84810000000004</v>
      </c>
      <c r="H96" s="6">
        <v>1.6001000000000001</v>
      </c>
    </row>
    <row r="97" spans="1:8" x14ac:dyDescent="0.3">
      <c r="A97" s="3" t="s">
        <v>209</v>
      </c>
      <c r="B97" s="3" t="s">
        <v>331</v>
      </c>
      <c r="C97" s="3" t="s">
        <v>29</v>
      </c>
      <c r="E97" s="6">
        <v>425.5829</v>
      </c>
      <c r="F97" s="3" t="s">
        <v>179</v>
      </c>
      <c r="G97" s="6">
        <v>425.5829</v>
      </c>
      <c r="H97" s="6">
        <v>1.6001000000000001</v>
      </c>
    </row>
    <row r="98" spans="1:8" x14ac:dyDescent="0.3">
      <c r="A98" s="3" t="s">
        <v>209</v>
      </c>
      <c r="B98" s="3" t="s">
        <v>331</v>
      </c>
      <c r="C98" s="3" t="s">
        <v>30</v>
      </c>
      <c r="E98" s="6">
        <v>243.173</v>
      </c>
      <c r="F98" s="3" t="s">
        <v>179</v>
      </c>
      <c r="G98" s="6">
        <v>243.173</v>
      </c>
      <c r="H98" s="6">
        <v>1.6003000000000001</v>
      </c>
    </row>
    <row r="99" spans="1:8" x14ac:dyDescent="0.3">
      <c r="A99" s="3" t="s">
        <v>209</v>
      </c>
      <c r="B99" s="3" t="s">
        <v>331</v>
      </c>
      <c r="C99" s="3" t="s">
        <v>31</v>
      </c>
      <c r="E99" s="6">
        <v>69.812399999999997</v>
      </c>
      <c r="F99" s="3" t="s">
        <v>179</v>
      </c>
      <c r="G99" s="6">
        <v>69.812399999999997</v>
      </c>
      <c r="H99" s="6">
        <v>1.5999000000000001</v>
      </c>
    </row>
    <row r="100" spans="1:8" x14ac:dyDescent="0.3">
      <c r="A100" s="3" t="s">
        <v>209</v>
      </c>
      <c r="B100" s="3" t="s">
        <v>331</v>
      </c>
      <c r="C100" s="3" t="s">
        <v>21</v>
      </c>
      <c r="E100" s="6">
        <v>207.11619999999999</v>
      </c>
      <c r="F100" s="3" t="s">
        <v>179</v>
      </c>
      <c r="G100" s="6">
        <v>207.11619999999999</v>
      </c>
      <c r="H100" s="6">
        <v>1.6003000000000001</v>
      </c>
    </row>
    <row r="101" spans="1:8" x14ac:dyDescent="0.3">
      <c r="A101" s="3" t="s">
        <v>209</v>
      </c>
      <c r="B101" s="3" t="s">
        <v>331</v>
      </c>
      <c r="C101" s="3" t="s">
        <v>25</v>
      </c>
      <c r="E101" s="6">
        <v>85.716300000000004</v>
      </c>
      <c r="F101" s="3" t="s">
        <v>179</v>
      </c>
      <c r="G101" s="6">
        <v>85.716300000000004</v>
      </c>
      <c r="H101" s="6">
        <v>41.076000000000001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2"/>
  <sheetViews>
    <sheetView workbookViewId="0">
      <selection activeCell="A2" sqref="A2:H132"/>
    </sheetView>
  </sheetViews>
  <sheetFormatPr defaultRowHeight="14.4" x14ac:dyDescent="0.3"/>
  <cols>
    <col min="1" max="1" width="8.88671875" style="3"/>
    <col min="2" max="2" width="14.21875" style="3" bestFit="1" customWidth="1"/>
    <col min="3" max="3" width="12.33203125" style="3" bestFit="1" customWidth="1"/>
    <col min="4" max="4" width="14.5546875" style="3" bestFit="1" customWidth="1"/>
    <col min="5" max="5" width="8.88671875" style="3"/>
    <col min="6" max="6" width="9.77734375" style="3" bestFit="1" customWidth="1"/>
    <col min="7" max="7" width="32.6640625" style="3" bestFit="1" customWidth="1"/>
    <col min="8" max="8" width="30.5546875" style="3" bestFit="1" customWidth="1"/>
    <col min="9" max="16384" width="8.88671875" style="3"/>
  </cols>
  <sheetData>
    <row r="1" spans="1:8" x14ac:dyDescent="0.3">
      <c r="A1" s="18" t="s">
        <v>332</v>
      </c>
      <c r="B1" s="18" t="s">
        <v>322</v>
      </c>
      <c r="C1" s="18" t="s">
        <v>323</v>
      </c>
      <c r="D1" s="18" t="s">
        <v>324</v>
      </c>
      <c r="E1" s="18" t="s">
        <v>325</v>
      </c>
      <c r="F1" s="18" t="s">
        <v>326</v>
      </c>
      <c r="G1" s="18" t="s">
        <v>327</v>
      </c>
      <c r="H1" s="18" t="s">
        <v>328</v>
      </c>
    </row>
    <row r="2" spans="1:8" x14ac:dyDescent="0.3">
      <c r="A2" s="3" t="s">
        <v>249</v>
      </c>
      <c r="B2" s="3" t="s">
        <v>0</v>
      </c>
      <c r="C2" s="3" t="s">
        <v>18</v>
      </c>
      <c r="E2" s="6">
        <v>0.31309999999999999</v>
      </c>
      <c r="G2" s="6">
        <v>0.31309999999999999</v>
      </c>
      <c r="H2" s="6">
        <v>1.5245</v>
      </c>
    </row>
    <row r="3" spans="1:8" x14ac:dyDescent="0.3">
      <c r="A3" s="3" t="s">
        <v>249</v>
      </c>
      <c r="B3" s="3" t="s">
        <v>0</v>
      </c>
      <c r="C3" s="3" t="s">
        <v>14</v>
      </c>
      <c r="E3" s="6">
        <v>10224.3595</v>
      </c>
      <c r="G3" s="6">
        <v>10224.3595</v>
      </c>
      <c r="H3" s="6">
        <v>1.6029</v>
      </c>
    </row>
    <row r="4" spans="1:8" x14ac:dyDescent="0.3">
      <c r="A4" s="3" t="s">
        <v>249</v>
      </c>
      <c r="B4" s="3" t="s">
        <v>0</v>
      </c>
      <c r="C4" s="3" t="s">
        <v>23</v>
      </c>
      <c r="E4" s="6">
        <v>3.8161999999999998</v>
      </c>
      <c r="G4" s="6">
        <v>3.8161999999999998</v>
      </c>
      <c r="H4" s="6">
        <v>1.5245</v>
      </c>
    </row>
    <row r="5" spans="1:8" x14ac:dyDescent="0.3">
      <c r="A5" s="3" t="s">
        <v>249</v>
      </c>
      <c r="B5" s="3" t="s">
        <v>0</v>
      </c>
      <c r="C5" s="3" t="s">
        <v>15</v>
      </c>
      <c r="E5" s="6">
        <v>0.55969999999999998</v>
      </c>
      <c r="G5" s="6">
        <v>0.55969999999999998</v>
      </c>
      <c r="H5" s="6">
        <v>1.6029</v>
      </c>
    </row>
    <row r="6" spans="1:8" x14ac:dyDescent="0.3">
      <c r="A6" s="3" t="s">
        <v>249</v>
      </c>
      <c r="B6" s="3" t="s">
        <v>0</v>
      </c>
      <c r="C6" s="3" t="s">
        <v>19</v>
      </c>
      <c r="E6" s="6">
        <v>1845.5440000000001</v>
      </c>
      <c r="G6" s="6">
        <v>1845.5440000000001</v>
      </c>
      <c r="H6" s="6">
        <v>1.5471999999999999</v>
      </c>
    </row>
    <row r="7" spans="1:8" x14ac:dyDescent="0.3">
      <c r="A7" s="3" t="s">
        <v>249</v>
      </c>
      <c r="B7" s="3" t="s">
        <v>0</v>
      </c>
      <c r="C7" s="3" t="s">
        <v>20</v>
      </c>
      <c r="E7" s="6">
        <v>0.14779999999999999</v>
      </c>
      <c r="G7" s="6">
        <v>0.14779999999999999</v>
      </c>
      <c r="H7" s="6">
        <v>1.6029</v>
      </c>
    </row>
    <row r="8" spans="1:8" x14ac:dyDescent="0.3">
      <c r="A8" s="3" t="s">
        <v>249</v>
      </c>
      <c r="B8" s="3" t="s">
        <v>0</v>
      </c>
      <c r="C8" s="3" t="s">
        <v>17</v>
      </c>
      <c r="E8" s="6">
        <v>4.1631999999999998</v>
      </c>
      <c r="G8" s="6">
        <v>4.1631999999999998</v>
      </c>
      <c r="H8" s="6">
        <v>1.6029</v>
      </c>
    </row>
    <row r="9" spans="1:8" x14ac:dyDescent="0.3">
      <c r="A9" s="3" t="s">
        <v>249</v>
      </c>
      <c r="B9" s="3" t="s">
        <v>0</v>
      </c>
      <c r="C9" s="3" t="s">
        <v>22</v>
      </c>
      <c r="E9" s="6">
        <v>0</v>
      </c>
      <c r="G9" s="6">
        <v>0</v>
      </c>
      <c r="H9" s="6">
        <v>1.5599000000000001</v>
      </c>
    </row>
    <row r="10" spans="1:8" x14ac:dyDescent="0.3">
      <c r="A10" s="3" t="s">
        <v>249</v>
      </c>
      <c r="B10" s="3" t="s">
        <v>0</v>
      </c>
      <c r="C10" s="3" t="s">
        <v>13</v>
      </c>
      <c r="E10" s="6">
        <v>287.04950000000002</v>
      </c>
      <c r="G10" s="6">
        <v>287.04950000000002</v>
      </c>
      <c r="H10" s="6">
        <v>1.6029</v>
      </c>
    </row>
    <row r="11" spans="1:8" x14ac:dyDescent="0.3">
      <c r="A11" s="3" t="s">
        <v>249</v>
      </c>
      <c r="B11" s="3" t="s">
        <v>0</v>
      </c>
      <c r="C11" s="3" t="s">
        <v>24</v>
      </c>
      <c r="E11" s="6">
        <v>3365.9499000000001</v>
      </c>
      <c r="G11" s="6">
        <v>3365.9499000000001</v>
      </c>
      <c r="H11" s="6">
        <v>1.6029</v>
      </c>
    </row>
    <row r="12" spans="1:8" x14ac:dyDescent="0.3">
      <c r="A12" s="3" t="s">
        <v>249</v>
      </c>
      <c r="B12" s="3" t="s">
        <v>0</v>
      </c>
      <c r="C12" s="3" t="s">
        <v>38</v>
      </c>
      <c r="E12" s="6">
        <v>860476.6997</v>
      </c>
      <c r="G12" s="6">
        <v>860476.6997</v>
      </c>
      <c r="H12" s="6">
        <v>1.603</v>
      </c>
    </row>
    <row r="13" spans="1:8" x14ac:dyDescent="0.3">
      <c r="A13" s="3" t="s">
        <v>249</v>
      </c>
      <c r="B13" s="3" t="s">
        <v>0</v>
      </c>
      <c r="C13" s="3" t="s">
        <v>8</v>
      </c>
      <c r="E13" s="6">
        <v>19121625622.299</v>
      </c>
      <c r="G13" s="6">
        <v>19121625622.299</v>
      </c>
      <c r="H13" s="6">
        <v>1.603</v>
      </c>
    </row>
    <row r="14" spans="1:8" x14ac:dyDescent="0.3">
      <c r="A14" s="3" t="s">
        <v>249</v>
      </c>
      <c r="B14" s="3" t="s">
        <v>0</v>
      </c>
      <c r="C14" s="3" t="s">
        <v>34</v>
      </c>
      <c r="E14" s="6">
        <v>0.3911</v>
      </c>
      <c r="G14" s="6">
        <v>0.3911</v>
      </c>
      <c r="H14" s="6">
        <v>1.6029</v>
      </c>
    </row>
    <row r="15" spans="1:8" x14ac:dyDescent="0.3">
      <c r="A15" s="3" t="s">
        <v>249</v>
      </c>
      <c r="B15" s="3" t="s">
        <v>0</v>
      </c>
      <c r="C15" s="3" t="s">
        <v>35</v>
      </c>
      <c r="E15" s="6">
        <v>4.2755000000000001</v>
      </c>
      <c r="G15" s="6">
        <v>4.2755000000000001</v>
      </c>
      <c r="H15" s="6">
        <v>1.5245</v>
      </c>
    </row>
    <row r="16" spans="1:8" x14ac:dyDescent="0.3">
      <c r="A16" s="3" t="s">
        <v>249</v>
      </c>
      <c r="B16" s="3" t="s">
        <v>0</v>
      </c>
      <c r="C16" s="3" t="s">
        <v>32</v>
      </c>
      <c r="E16" s="6">
        <v>1.0293000000000001</v>
      </c>
      <c r="G16" s="6">
        <v>1.0293000000000001</v>
      </c>
      <c r="H16" s="6">
        <v>1.5471999999999999</v>
      </c>
    </row>
    <row r="17" spans="1:8" x14ac:dyDescent="0.3">
      <c r="A17" s="3" t="s">
        <v>249</v>
      </c>
      <c r="B17" s="3" t="s">
        <v>0</v>
      </c>
      <c r="C17" s="3" t="s">
        <v>33</v>
      </c>
      <c r="E17" s="6">
        <v>0.1903</v>
      </c>
      <c r="G17" s="6">
        <v>0.1903</v>
      </c>
      <c r="H17" s="6">
        <v>1.6028</v>
      </c>
    </row>
    <row r="18" spans="1:8" x14ac:dyDescent="0.3">
      <c r="A18" s="3" t="s">
        <v>249</v>
      </c>
      <c r="B18" s="3" t="s">
        <v>0</v>
      </c>
      <c r="C18" s="3" t="s">
        <v>36</v>
      </c>
      <c r="E18" s="6">
        <v>1.41E-2</v>
      </c>
      <c r="G18" s="6">
        <v>1.41E-2</v>
      </c>
      <c r="H18" s="6">
        <v>1.6028</v>
      </c>
    </row>
    <row r="19" spans="1:8" x14ac:dyDescent="0.3">
      <c r="A19" s="3" t="s">
        <v>249</v>
      </c>
      <c r="B19" s="3" t="s">
        <v>0</v>
      </c>
      <c r="C19" s="3" t="s">
        <v>37</v>
      </c>
      <c r="E19" s="6">
        <v>104.655</v>
      </c>
      <c r="G19" s="6">
        <v>104.655</v>
      </c>
      <c r="H19" s="6">
        <v>1.6029</v>
      </c>
    </row>
    <row r="20" spans="1:8" x14ac:dyDescent="0.3">
      <c r="A20" s="3" t="s">
        <v>249</v>
      </c>
      <c r="B20" s="3" t="s">
        <v>0</v>
      </c>
      <c r="C20" s="3" t="s">
        <v>39</v>
      </c>
      <c r="E20" s="6">
        <v>26.1144</v>
      </c>
      <c r="G20" s="6">
        <v>26.1144</v>
      </c>
      <c r="H20" s="6">
        <v>1.5471999999999999</v>
      </c>
    </row>
    <row r="21" spans="1:8" x14ac:dyDescent="0.3">
      <c r="A21" s="3" t="s">
        <v>249</v>
      </c>
      <c r="B21" s="3" t="s">
        <v>0</v>
      </c>
      <c r="C21" s="3" t="s">
        <v>21</v>
      </c>
      <c r="E21" s="6">
        <v>21187.277900000001</v>
      </c>
      <c r="G21" s="6">
        <v>21187.277900000001</v>
      </c>
      <c r="H21" s="6">
        <v>1.6029</v>
      </c>
    </row>
    <row r="22" spans="1:8" x14ac:dyDescent="0.3">
      <c r="A22" s="3" t="s">
        <v>249</v>
      </c>
      <c r="B22" s="3" t="s">
        <v>329</v>
      </c>
      <c r="C22" s="3" t="s">
        <v>18</v>
      </c>
      <c r="D22" s="3" t="s">
        <v>136</v>
      </c>
      <c r="E22" s="6">
        <v>0.24110000000000001</v>
      </c>
      <c r="F22" s="3" t="s">
        <v>178</v>
      </c>
      <c r="G22" s="6">
        <v>0.24110000000000001</v>
      </c>
      <c r="H22" s="6">
        <v>1.5145999999999999</v>
      </c>
    </row>
    <row r="23" spans="1:8" x14ac:dyDescent="0.3">
      <c r="A23" s="3" t="s">
        <v>249</v>
      </c>
      <c r="B23" s="3" t="s">
        <v>329</v>
      </c>
      <c r="C23" s="3" t="s">
        <v>18</v>
      </c>
      <c r="D23" s="3" t="s">
        <v>126</v>
      </c>
      <c r="E23" s="6">
        <v>0.13009999999999999</v>
      </c>
      <c r="F23" s="3" t="s">
        <v>178</v>
      </c>
      <c r="G23" s="6">
        <v>0.13009999999999999</v>
      </c>
      <c r="H23" s="6">
        <v>1.5145999999999999</v>
      </c>
    </row>
    <row r="24" spans="1:8" x14ac:dyDescent="0.3">
      <c r="A24" s="3" t="s">
        <v>249</v>
      </c>
      <c r="B24" s="3" t="s">
        <v>329</v>
      </c>
      <c r="C24" s="3" t="s">
        <v>14</v>
      </c>
      <c r="D24" s="3" t="s">
        <v>120</v>
      </c>
      <c r="E24" s="6">
        <v>0.114</v>
      </c>
      <c r="F24" s="3" t="s">
        <v>178</v>
      </c>
      <c r="G24" s="6">
        <v>0.114</v>
      </c>
      <c r="H24" s="6">
        <v>1.5875999999999999</v>
      </c>
    </row>
    <row r="25" spans="1:8" x14ac:dyDescent="0.3">
      <c r="A25" s="3" t="s">
        <v>249</v>
      </c>
      <c r="B25" s="3" t="s">
        <v>329</v>
      </c>
      <c r="C25" s="3" t="s">
        <v>14</v>
      </c>
      <c r="D25" s="3" t="s">
        <v>118</v>
      </c>
      <c r="E25" s="6">
        <v>7.0800000000000002E-2</v>
      </c>
      <c r="F25" s="3" t="s">
        <v>178</v>
      </c>
      <c r="G25" s="6">
        <v>7.0800000000000002E-2</v>
      </c>
      <c r="H25" s="6">
        <v>9.3466000000000005</v>
      </c>
    </row>
    <row r="26" spans="1:8" x14ac:dyDescent="0.3">
      <c r="A26" s="3" t="s">
        <v>249</v>
      </c>
      <c r="B26" s="3" t="s">
        <v>329</v>
      </c>
      <c r="C26" s="3" t="s">
        <v>14</v>
      </c>
      <c r="D26" s="3" t="s">
        <v>116</v>
      </c>
      <c r="E26" s="6">
        <v>0.16869999999999999</v>
      </c>
      <c r="F26" s="3" t="s">
        <v>178</v>
      </c>
      <c r="G26" s="6">
        <v>0.16869999999999999</v>
      </c>
      <c r="H26" s="6">
        <v>1.5875999999999999</v>
      </c>
    </row>
    <row r="27" spans="1:8" x14ac:dyDescent="0.3">
      <c r="A27" s="3" t="s">
        <v>249</v>
      </c>
      <c r="B27" s="3" t="s">
        <v>329</v>
      </c>
      <c r="C27" s="3" t="s">
        <v>23</v>
      </c>
      <c r="D27" s="3" t="s">
        <v>118</v>
      </c>
      <c r="E27" s="6">
        <v>0.377</v>
      </c>
      <c r="F27" s="3" t="s">
        <v>178</v>
      </c>
      <c r="G27" s="6">
        <v>0.377</v>
      </c>
      <c r="H27" s="6">
        <v>1.5145999999999999</v>
      </c>
    </row>
    <row r="28" spans="1:8" x14ac:dyDescent="0.3">
      <c r="A28" s="3" t="s">
        <v>249</v>
      </c>
      <c r="B28" s="3" t="s">
        <v>329</v>
      </c>
      <c r="C28" s="3" t="s">
        <v>23</v>
      </c>
      <c r="D28" s="3" t="s">
        <v>120</v>
      </c>
      <c r="E28" s="6">
        <v>2.9581</v>
      </c>
      <c r="F28" s="3" t="s">
        <v>178</v>
      </c>
      <c r="G28" s="6">
        <v>2.9581</v>
      </c>
      <c r="H28" s="6">
        <v>1.5145999999999999</v>
      </c>
    </row>
    <row r="29" spans="1:8" x14ac:dyDescent="0.3">
      <c r="A29" s="3" t="s">
        <v>249</v>
      </c>
      <c r="B29" s="3" t="s">
        <v>329</v>
      </c>
      <c r="C29" s="3" t="s">
        <v>15</v>
      </c>
      <c r="D29" s="3" t="s">
        <v>128</v>
      </c>
      <c r="E29" s="6">
        <v>0.45169999999999999</v>
      </c>
      <c r="F29" s="3" t="s">
        <v>178</v>
      </c>
      <c r="G29" s="6">
        <v>0.45169999999999999</v>
      </c>
      <c r="H29" s="6">
        <v>1.5875999999999999</v>
      </c>
    </row>
    <row r="30" spans="1:8" x14ac:dyDescent="0.3">
      <c r="A30" s="3" t="s">
        <v>249</v>
      </c>
      <c r="B30" s="3" t="s">
        <v>329</v>
      </c>
      <c r="C30" s="3" t="s">
        <v>15</v>
      </c>
      <c r="D30" s="3" t="s">
        <v>118</v>
      </c>
      <c r="E30" s="6">
        <v>0.7429</v>
      </c>
      <c r="F30" s="3" t="s">
        <v>178</v>
      </c>
      <c r="G30" s="6">
        <v>0.7429</v>
      </c>
      <c r="H30" s="6">
        <v>1.5875999999999999</v>
      </c>
    </row>
    <row r="31" spans="1:8" x14ac:dyDescent="0.3">
      <c r="A31" s="3" t="s">
        <v>249</v>
      </c>
      <c r="B31" s="3" t="s">
        <v>329</v>
      </c>
      <c r="C31" s="3" t="s">
        <v>15</v>
      </c>
      <c r="D31" s="3" t="s">
        <v>114</v>
      </c>
      <c r="E31" s="6">
        <v>4.24E-2</v>
      </c>
      <c r="F31" s="3" t="s">
        <v>178</v>
      </c>
      <c r="G31" s="6">
        <v>4.24E-2</v>
      </c>
      <c r="H31" s="6">
        <v>1.5875999999999999</v>
      </c>
    </row>
    <row r="32" spans="1:8" x14ac:dyDescent="0.3">
      <c r="A32" s="3" t="s">
        <v>249</v>
      </c>
      <c r="B32" s="3" t="s">
        <v>329</v>
      </c>
      <c r="C32" s="3" t="s">
        <v>15</v>
      </c>
      <c r="D32" s="3" t="s">
        <v>130</v>
      </c>
      <c r="E32" s="6">
        <v>6.9599999999999995E-2</v>
      </c>
      <c r="F32" s="3" t="s">
        <v>178</v>
      </c>
      <c r="G32" s="6">
        <v>6.9599999999999995E-2</v>
      </c>
      <c r="H32" s="6">
        <v>9.3829999999999991</v>
      </c>
    </row>
    <row r="33" spans="1:8" x14ac:dyDescent="0.3">
      <c r="A33" s="3" t="s">
        <v>249</v>
      </c>
      <c r="B33" s="3" t="s">
        <v>329</v>
      </c>
      <c r="C33" s="3" t="s">
        <v>15</v>
      </c>
      <c r="D33" s="3" t="s">
        <v>112</v>
      </c>
      <c r="E33" s="6">
        <v>6.9599999999999995E-2</v>
      </c>
      <c r="F33" s="3" t="s">
        <v>178</v>
      </c>
      <c r="G33" s="6">
        <v>6.9599999999999995E-2</v>
      </c>
      <c r="H33" s="6">
        <v>9.3829999999999991</v>
      </c>
    </row>
    <row r="34" spans="1:8" x14ac:dyDescent="0.3">
      <c r="A34" s="3" t="s">
        <v>249</v>
      </c>
      <c r="B34" s="3" t="s">
        <v>329</v>
      </c>
      <c r="C34" s="3" t="s">
        <v>19</v>
      </c>
      <c r="D34" s="3" t="s">
        <v>138</v>
      </c>
      <c r="E34" s="6">
        <v>0.1862</v>
      </c>
      <c r="F34" s="3" t="s">
        <v>178</v>
      </c>
      <c r="G34" s="6">
        <v>0.1862</v>
      </c>
      <c r="H34" s="6">
        <v>1.5358000000000001</v>
      </c>
    </row>
    <row r="35" spans="1:8" x14ac:dyDescent="0.3">
      <c r="A35" s="3" t="s">
        <v>249</v>
      </c>
      <c r="B35" s="3" t="s">
        <v>329</v>
      </c>
      <c r="C35" s="3" t="s">
        <v>19</v>
      </c>
      <c r="D35" s="3" t="s">
        <v>130</v>
      </c>
      <c r="E35" s="6">
        <v>3.5999999999999999E-3</v>
      </c>
      <c r="F35" s="3" t="s">
        <v>178</v>
      </c>
      <c r="G35" s="6">
        <v>3.5999999999999999E-3</v>
      </c>
      <c r="H35" s="6">
        <v>1.5358000000000001</v>
      </c>
    </row>
    <row r="36" spans="1:8" x14ac:dyDescent="0.3">
      <c r="A36" s="3" t="s">
        <v>249</v>
      </c>
      <c r="B36" s="3" t="s">
        <v>329</v>
      </c>
      <c r="C36" s="3" t="s">
        <v>19</v>
      </c>
      <c r="D36" s="3" t="s">
        <v>134</v>
      </c>
      <c r="E36" s="6">
        <v>0.79749999999999999</v>
      </c>
      <c r="F36" s="3" t="s">
        <v>178</v>
      </c>
      <c r="G36" s="6">
        <v>0.79749999999999999</v>
      </c>
      <c r="H36" s="6">
        <v>1.5358000000000001</v>
      </c>
    </row>
    <row r="37" spans="1:8" x14ac:dyDescent="0.3">
      <c r="A37" s="3" t="s">
        <v>249</v>
      </c>
      <c r="B37" s="3" t="s">
        <v>329</v>
      </c>
      <c r="C37" s="3" t="s">
        <v>19</v>
      </c>
      <c r="D37" s="3" t="s">
        <v>148</v>
      </c>
      <c r="E37" s="6">
        <v>0.35370000000000001</v>
      </c>
      <c r="F37" s="3" t="s">
        <v>178</v>
      </c>
      <c r="G37" s="6">
        <v>0.35370000000000001</v>
      </c>
      <c r="H37" s="6">
        <v>1.5358000000000001</v>
      </c>
    </row>
    <row r="38" spans="1:8" x14ac:dyDescent="0.3">
      <c r="A38" s="3" t="s">
        <v>249</v>
      </c>
      <c r="B38" s="3" t="s">
        <v>329</v>
      </c>
      <c r="C38" s="3" t="s">
        <v>20</v>
      </c>
      <c r="D38" s="3" t="s">
        <v>148</v>
      </c>
      <c r="E38" s="6">
        <v>0.14369999999999999</v>
      </c>
      <c r="F38" s="3" t="s">
        <v>178</v>
      </c>
      <c r="G38" s="6">
        <v>0.14369999999999999</v>
      </c>
      <c r="H38" s="6">
        <v>9.3789999999999996</v>
      </c>
    </row>
    <row r="39" spans="1:8" x14ac:dyDescent="0.3">
      <c r="A39" s="3" t="s">
        <v>249</v>
      </c>
      <c r="B39" s="3" t="s">
        <v>329</v>
      </c>
      <c r="C39" s="3" t="s">
        <v>20</v>
      </c>
      <c r="D39" s="3" t="s">
        <v>122</v>
      </c>
      <c r="E39" s="6">
        <v>6.9599999999999995E-2</v>
      </c>
      <c r="F39" s="3" t="s">
        <v>178</v>
      </c>
      <c r="G39" s="6">
        <v>6.9599999999999995E-2</v>
      </c>
      <c r="H39" s="6">
        <v>9.3789999999999996</v>
      </c>
    </row>
    <row r="40" spans="1:8" x14ac:dyDescent="0.3">
      <c r="A40" s="3" t="s">
        <v>249</v>
      </c>
      <c r="B40" s="3" t="s">
        <v>329</v>
      </c>
      <c r="C40" s="3" t="s">
        <v>17</v>
      </c>
      <c r="D40" s="3" t="s">
        <v>122</v>
      </c>
      <c r="E40" s="6">
        <v>0.2591</v>
      </c>
      <c r="F40" s="3" t="s">
        <v>178</v>
      </c>
      <c r="G40" s="6">
        <v>0.2591</v>
      </c>
      <c r="H40" s="6">
        <v>1.5875999999999999</v>
      </c>
    </row>
    <row r="41" spans="1:8" x14ac:dyDescent="0.3">
      <c r="A41" s="3" t="s">
        <v>249</v>
      </c>
      <c r="B41" s="3" t="s">
        <v>329</v>
      </c>
      <c r="C41" s="3" t="s">
        <v>17</v>
      </c>
      <c r="D41" s="3" t="s">
        <v>124</v>
      </c>
      <c r="E41" s="6">
        <v>0.25659999999999999</v>
      </c>
      <c r="F41" s="3" t="s">
        <v>178</v>
      </c>
      <c r="G41" s="6">
        <v>0.25659999999999999</v>
      </c>
      <c r="H41" s="6">
        <v>1.5875999999999999</v>
      </c>
    </row>
    <row r="42" spans="1:8" x14ac:dyDescent="0.3">
      <c r="A42" s="3" t="s">
        <v>249</v>
      </c>
      <c r="B42" s="3" t="s">
        <v>329</v>
      </c>
      <c r="C42" s="3" t="s">
        <v>17</v>
      </c>
      <c r="D42" s="3" t="s">
        <v>321</v>
      </c>
      <c r="E42" s="6">
        <v>8.8999999999999996E-2</v>
      </c>
      <c r="F42" s="3" t="s">
        <v>178</v>
      </c>
      <c r="G42" s="6">
        <v>8.8999999999999996E-2</v>
      </c>
      <c r="H42" s="6">
        <v>9.3466000000000005</v>
      </c>
    </row>
    <row r="43" spans="1:8" x14ac:dyDescent="0.3">
      <c r="A43" s="3" t="s">
        <v>249</v>
      </c>
      <c r="B43" s="3" t="s">
        <v>329</v>
      </c>
      <c r="C43" s="3" t="s">
        <v>22</v>
      </c>
      <c r="D43" s="3" t="s">
        <v>144</v>
      </c>
      <c r="E43" s="6">
        <v>0.11700000000000001</v>
      </c>
      <c r="F43" s="3" t="s">
        <v>178</v>
      </c>
      <c r="G43" s="6">
        <v>0.11700000000000001</v>
      </c>
      <c r="H43" s="6">
        <v>1.4146000000000001</v>
      </c>
    </row>
    <row r="44" spans="1:8" x14ac:dyDescent="0.3">
      <c r="A44" s="3" t="s">
        <v>249</v>
      </c>
      <c r="B44" s="3" t="s">
        <v>329</v>
      </c>
      <c r="C44" s="3" t="s">
        <v>22</v>
      </c>
      <c r="D44" s="3" t="s">
        <v>142</v>
      </c>
      <c r="E44" s="6">
        <v>8.2000000000000007E-3</v>
      </c>
      <c r="F44" s="3" t="s">
        <v>178</v>
      </c>
      <c r="G44" s="6">
        <v>8.2000000000000007E-3</v>
      </c>
      <c r="H44" s="6">
        <v>1.5475000000000001</v>
      </c>
    </row>
    <row r="45" spans="1:8" x14ac:dyDescent="0.3">
      <c r="A45" s="3" t="s">
        <v>249</v>
      </c>
      <c r="B45" s="3" t="s">
        <v>329</v>
      </c>
      <c r="C45" s="3" t="s">
        <v>22</v>
      </c>
      <c r="D45" s="3" t="s">
        <v>108</v>
      </c>
      <c r="E45" s="6">
        <v>1.7399999999999999E-2</v>
      </c>
      <c r="F45" s="3" t="s">
        <v>178</v>
      </c>
      <c r="G45" s="6">
        <v>1.7399999999999999E-2</v>
      </c>
      <c r="H45" s="6">
        <v>1.5475000000000001</v>
      </c>
    </row>
    <row r="46" spans="1:8" x14ac:dyDescent="0.3">
      <c r="A46" s="3" t="s">
        <v>249</v>
      </c>
      <c r="B46" s="3" t="s">
        <v>329</v>
      </c>
      <c r="C46" s="3" t="s">
        <v>13</v>
      </c>
      <c r="D46" s="3" t="s">
        <v>112</v>
      </c>
      <c r="E46" s="6">
        <v>4.0099999999999997E-2</v>
      </c>
      <c r="F46" s="3" t="s">
        <v>178</v>
      </c>
      <c r="G46" s="6">
        <v>4.0099999999999997E-2</v>
      </c>
      <c r="H46" s="6">
        <v>1.5875999999999999</v>
      </c>
    </row>
    <row r="47" spans="1:8" x14ac:dyDescent="0.3">
      <c r="A47" s="3" t="s">
        <v>249</v>
      </c>
      <c r="B47" s="3" t="s">
        <v>329</v>
      </c>
      <c r="C47" s="3" t="s">
        <v>13</v>
      </c>
      <c r="D47" s="3" t="s">
        <v>108</v>
      </c>
      <c r="E47" s="6">
        <v>4.6300000000000001E-2</v>
      </c>
      <c r="F47" s="3" t="s">
        <v>178</v>
      </c>
      <c r="G47" s="6">
        <v>4.6300000000000001E-2</v>
      </c>
      <c r="H47" s="6">
        <v>1.5875999999999999</v>
      </c>
    </row>
    <row r="48" spans="1:8" x14ac:dyDescent="0.3">
      <c r="A48" s="3" t="s">
        <v>249</v>
      </c>
      <c r="B48" s="3" t="s">
        <v>329</v>
      </c>
      <c r="C48" s="3" t="s">
        <v>13</v>
      </c>
      <c r="D48" s="3" t="s">
        <v>114</v>
      </c>
      <c r="E48" s="6">
        <v>9.3700000000000006E-2</v>
      </c>
      <c r="F48" s="3" t="s">
        <v>178</v>
      </c>
      <c r="G48" s="6">
        <v>9.3700000000000006E-2</v>
      </c>
      <c r="H48" s="6">
        <v>9.3817000000000004</v>
      </c>
    </row>
    <row r="49" spans="1:8" x14ac:dyDescent="0.3">
      <c r="A49" s="3" t="s">
        <v>249</v>
      </c>
      <c r="B49" s="3" t="s">
        <v>329</v>
      </c>
      <c r="C49" s="3" t="s">
        <v>13</v>
      </c>
      <c r="D49" s="3" t="s">
        <v>110</v>
      </c>
      <c r="E49" s="6">
        <v>9.3700000000000006E-2</v>
      </c>
      <c r="F49" s="3" t="s">
        <v>178</v>
      </c>
      <c r="G49" s="6">
        <v>9.3700000000000006E-2</v>
      </c>
      <c r="H49" s="6">
        <v>9.3817000000000004</v>
      </c>
    </row>
    <row r="50" spans="1:8" x14ac:dyDescent="0.3">
      <c r="A50" s="3" t="s">
        <v>249</v>
      </c>
      <c r="B50" s="3" t="s">
        <v>329</v>
      </c>
      <c r="C50" s="3" t="s">
        <v>24</v>
      </c>
      <c r="D50" s="3" t="s">
        <v>132</v>
      </c>
      <c r="E50" s="6">
        <v>6.93E-2</v>
      </c>
      <c r="F50" s="3" t="s">
        <v>178</v>
      </c>
      <c r="G50" s="6">
        <v>6.93E-2</v>
      </c>
      <c r="H50" s="6">
        <v>1.5875999999999999</v>
      </c>
    </row>
    <row r="51" spans="1:8" x14ac:dyDescent="0.3">
      <c r="A51" s="3" t="s">
        <v>249</v>
      </c>
      <c r="B51" s="3" t="s">
        <v>329</v>
      </c>
      <c r="C51" s="3" t="s">
        <v>24</v>
      </c>
      <c r="D51" s="3" t="s">
        <v>134</v>
      </c>
      <c r="E51" s="6">
        <v>0.22559999999999999</v>
      </c>
      <c r="F51" s="3" t="s">
        <v>178</v>
      </c>
      <c r="G51" s="6">
        <v>0.22559999999999999</v>
      </c>
      <c r="H51" s="6">
        <v>1.5875999999999999</v>
      </c>
    </row>
    <row r="52" spans="1:8" x14ac:dyDescent="0.3">
      <c r="A52" s="3" t="s">
        <v>249</v>
      </c>
      <c r="B52" s="3" t="s">
        <v>329</v>
      </c>
      <c r="C52" s="3" t="s">
        <v>24</v>
      </c>
      <c r="D52" s="3" t="s">
        <v>136</v>
      </c>
      <c r="E52" s="6">
        <v>9.1399999999999995E-2</v>
      </c>
      <c r="F52" s="3" t="s">
        <v>178</v>
      </c>
      <c r="G52" s="6">
        <v>9.1399999999999995E-2</v>
      </c>
      <c r="H52" s="6">
        <v>9.3481000000000005</v>
      </c>
    </row>
    <row r="53" spans="1:8" x14ac:dyDescent="0.3">
      <c r="A53" s="3" t="s">
        <v>249</v>
      </c>
      <c r="B53" s="3" t="s">
        <v>329</v>
      </c>
      <c r="C53" s="3" t="s">
        <v>24</v>
      </c>
      <c r="D53" s="3" t="s">
        <v>138</v>
      </c>
      <c r="E53" s="6">
        <v>1.8443000000000001</v>
      </c>
      <c r="F53" s="3" t="s">
        <v>178</v>
      </c>
      <c r="G53" s="6">
        <v>1.8443000000000001</v>
      </c>
      <c r="H53" s="6">
        <v>1.5875999999999999</v>
      </c>
    </row>
    <row r="54" spans="1:8" x14ac:dyDescent="0.3">
      <c r="A54" s="3" t="s">
        <v>249</v>
      </c>
      <c r="B54" s="3" t="s">
        <v>329</v>
      </c>
      <c r="C54" s="3" t="s">
        <v>38</v>
      </c>
      <c r="D54" s="3" t="s">
        <v>140</v>
      </c>
      <c r="E54" s="6">
        <v>0.42509999999999998</v>
      </c>
      <c r="F54" s="3" t="s">
        <v>178</v>
      </c>
      <c r="G54" s="6">
        <v>0.42509999999999998</v>
      </c>
      <c r="H54" s="6">
        <v>1.5876999999999999</v>
      </c>
    </row>
    <row r="55" spans="1:8" x14ac:dyDescent="0.3">
      <c r="A55" s="3" t="s">
        <v>249</v>
      </c>
      <c r="B55" s="3" t="s">
        <v>329</v>
      </c>
      <c r="C55" s="3" t="s">
        <v>38</v>
      </c>
      <c r="D55" s="3" t="s">
        <v>114</v>
      </c>
      <c r="E55" s="6">
        <v>6.3200000000000006E-2</v>
      </c>
      <c r="F55" s="3" t="s">
        <v>178</v>
      </c>
      <c r="G55" s="6">
        <v>6.3200000000000006E-2</v>
      </c>
      <c r="H55" s="6">
        <v>9.4415999999999993</v>
      </c>
    </row>
    <row r="56" spans="1:8" x14ac:dyDescent="0.3">
      <c r="A56" s="3" t="s">
        <v>249</v>
      </c>
      <c r="B56" s="3" t="s">
        <v>329</v>
      </c>
      <c r="C56" s="3" t="s">
        <v>38</v>
      </c>
      <c r="D56" s="3" t="s">
        <v>142</v>
      </c>
      <c r="E56" s="6">
        <v>2.06E-2</v>
      </c>
      <c r="F56" s="3" t="s">
        <v>178</v>
      </c>
      <c r="G56" s="6">
        <v>2.06E-2</v>
      </c>
      <c r="H56" s="6">
        <v>1.5876999999999999</v>
      </c>
    </row>
    <row r="57" spans="1:8" x14ac:dyDescent="0.3">
      <c r="A57" s="3" t="s">
        <v>249</v>
      </c>
      <c r="B57" s="3" t="s">
        <v>329</v>
      </c>
      <c r="C57" s="3" t="s">
        <v>38</v>
      </c>
      <c r="D57" s="3" t="s">
        <v>112</v>
      </c>
      <c r="E57" s="6">
        <v>0.15820000000000001</v>
      </c>
      <c r="F57" s="3" t="s">
        <v>178</v>
      </c>
      <c r="G57" s="6">
        <v>0.15820000000000001</v>
      </c>
      <c r="H57" s="6">
        <v>9.4415999999999993</v>
      </c>
    </row>
    <row r="58" spans="1:8" x14ac:dyDescent="0.3">
      <c r="A58" s="3" t="s">
        <v>249</v>
      </c>
      <c r="B58" s="3" t="s">
        <v>329</v>
      </c>
      <c r="C58" s="3" t="s">
        <v>38</v>
      </c>
      <c r="D58" s="3" t="s">
        <v>144</v>
      </c>
      <c r="E58" s="6">
        <v>0.15820000000000001</v>
      </c>
      <c r="F58" s="3" t="s">
        <v>178</v>
      </c>
      <c r="G58" s="6">
        <v>0.15820000000000001</v>
      </c>
      <c r="H58" s="6">
        <v>9.4415999999999993</v>
      </c>
    </row>
    <row r="59" spans="1:8" x14ac:dyDescent="0.3">
      <c r="A59" s="3" t="s">
        <v>249</v>
      </c>
      <c r="B59" s="3" t="s">
        <v>329</v>
      </c>
      <c r="C59" s="3" t="s">
        <v>38</v>
      </c>
      <c r="D59" s="3" t="s">
        <v>146</v>
      </c>
      <c r="E59" s="6">
        <v>0.15820000000000001</v>
      </c>
      <c r="F59" s="3" t="s">
        <v>178</v>
      </c>
      <c r="G59" s="6">
        <v>0.15820000000000001</v>
      </c>
      <c r="H59" s="6">
        <v>9.4415999999999993</v>
      </c>
    </row>
    <row r="60" spans="1:8" x14ac:dyDescent="0.3">
      <c r="A60" s="3" t="s">
        <v>249</v>
      </c>
      <c r="B60" s="3" t="s">
        <v>329</v>
      </c>
      <c r="C60" s="3" t="s">
        <v>8</v>
      </c>
      <c r="D60" s="3" t="s">
        <v>128</v>
      </c>
      <c r="E60" s="6">
        <v>5.3681000000000001</v>
      </c>
      <c r="F60" s="3" t="s">
        <v>178</v>
      </c>
      <c r="G60" s="6">
        <v>5.3681000000000001</v>
      </c>
      <c r="H60" s="6">
        <v>1.5876999999999999</v>
      </c>
    </row>
    <row r="61" spans="1:8" x14ac:dyDescent="0.3">
      <c r="A61" s="3" t="s">
        <v>249</v>
      </c>
      <c r="B61" s="3" t="s">
        <v>329</v>
      </c>
      <c r="C61" s="3" t="s">
        <v>8</v>
      </c>
      <c r="D61" s="3" t="s">
        <v>150</v>
      </c>
      <c r="E61" s="6">
        <v>2.2566999999999999</v>
      </c>
      <c r="F61" s="3" t="s">
        <v>178</v>
      </c>
      <c r="G61" s="6">
        <v>2.2566999999999999</v>
      </c>
      <c r="H61" s="6">
        <v>1.5876999999999999</v>
      </c>
    </row>
    <row r="62" spans="1:8" x14ac:dyDescent="0.3">
      <c r="A62" s="3" t="s">
        <v>249</v>
      </c>
      <c r="B62" s="3" t="s">
        <v>329</v>
      </c>
      <c r="C62" s="3" t="s">
        <v>8</v>
      </c>
      <c r="D62" s="3" t="s">
        <v>321</v>
      </c>
      <c r="E62" s="6">
        <v>0.37140000000000001</v>
      </c>
      <c r="F62" s="3" t="s">
        <v>178</v>
      </c>
      <c r="G62" s="6">
        <v>0.37140000000000001</v>
      </c>
      <c r="H62" s="6">
        <v>9.4131999999999998</v>
      </c>
    </row>
    <row r="63" spans="1:8" x14ac:dyDescent="0.3">
      <c r="A63" s="3" t="s">
        <v>249</v>
      </c>
      <c r="B63" s="3" t="s">
        <v>329</v>
      </c>
      <c r="C63" s="3" t="s">
        <v>8</v>
      </c>
      <c r="D63" s="3" t="s">
        <v>118</v>
      </c>
      <c r="E63" s="6">
        <v>0.37140000000000001</v>
      </c>
      <c r="F63" s="3" t="s">
        <v>178</v>
      </c>
      <c r="G63" s="6">
        <v>0.37140000000000001</v>
      </c>
      <c r="H63" s="6">
        <v>9.4131999999999998</v>
      </c>
    </row>
    <row r="64" spans="1:8" x14ac:dyDescent="0.3">
      <c r="A64" s="3" t="s">
        <v>249</v>
      </c>
      <c r="B64" s="3" t="s">
        <v>329</v>
      </c>
      <c r="C64" s="3" t="s">
        <v>8</v>
      </c>
      <c r="D64" s="3" t="s">
        <v>152</v>
      </c>
      <c r="E64" s="6">
        <v>0.37140000000000001</v>
      </c>
      <c r="F64" s="3" t="s">
        <v>178</v>
      </c>
      <c r="G64" s="6">
        <v>0.37140000000000001</v>
      </c>
      <c r="H64" s="6">
        <v>9.4131999999999998</v>
      </c>
    </row>
    <row r="65" spans="1:8" x14ac:dyDescent="0.3">
      <c r="A65" s="3" t="s">
        <v>249</v>
      </c>
      <c r="B65" s="3" t="s">
        <v>329</v>
      </c>
      <c r="C65" s="3" t="s">
        <v>34</v>
      </c>
      <c r="D65" s="3" t="s">
        <v>156</v>
      </c>
      <c r="E65" s="6">
        <v>2.4718</v>
      </c>
      <c r="F65" s="3" t="s">
        <v>178</v>
      </c>
      <c r="G65" s="6">
        <v>2.4718</v>
      </c>
      <c r="H65" s="6">
        <v>1.5875999999999999</v>
      </c>
    </row>
    <row r="66" spans="1:8" x14ac:dyDescent="0.3">
      <c r="A66" s="3" t="s">
        <v>249</v>
      </c>
      <c r="B66" s="3" t="s">
        <v>329</v>
      </c>
      <c r="C66" s="3" t="s">
        <v>34</v>
      </c>
      <c r="D66" s="3" t="s">
        <v>154</v>
      </c>
      <c r="E66" s="6">
        <v>6.2E-2</v>
      </c>
      <c r="F66" s="3" t="s">
        <v>178</v>
      </c>
      <c r="G66" s="6">
        <v>6.2E-2</v>
      </c>
      <c r="H66" s="6">
        <v>9.3451000000000004</v>
      </c>
    </row>
    <row r="67" spans="1:8" x14ac:dyDescent="0.3">
      <c r="A67" s="3" t="s">
        <v>249</v>
      </c>
      <c r="B67" s="3" t="s">
        <v>329</v>
      </c>
      <c r="C67" s="3" t="s">
        <v>35</v>
      </c>
      <c r="D67" s="3" t="s">
        <v>154</v>
      </c>
      <c r="E67" s="6">
        <v>1.454</v>
      </c>
      <c r="F67" s="3" t="s">
        <v>178</v>
      </c>
      <c r="G67" s="6">
        <v>1.454</v>
      </c>
      <c r="H67" s="6">
        <v>1.5145999999999999</v>
      </c>
    </row>
    <row r="68" spans="1:8" x14ac:dyDescent="0.3">
      <c r="A68" s="3" t="s">
        <v>249</v>
      </c>
      <c r="B68" s="3" t="s">
        <v>329</v>
      </c>
      <c r="C68" s="3" t="s">
        <v>35</v>
      </c>
      <c r="D68" s="3" t="s">
        <v>150</v>
      </c>
      <c r="E68" s="6">
        <v>9.1463000000000001</v>
      </c>
      <c r="F68" s="3" t="s">
        <v>178</v>
      </c>
      <c r="G68" s="6">
        <v>9.1463000000000001</v>
      </c>
      <c r="H68" s="6">
        <v>1.5145999999999999</v>
      </c>
    </row>
    <row r="69" spans="1:8" x14ac:dyDescent="0.3">
      <c r="A69" s="3" t="s">
        <v>249</v>
      </c>
      <c r="B69" s="3" t="s">
        <v>329</v>
      </c>
      <c r="C69" s="3" t="s">
        <v>32</v>
      </c>
      <c r="D69" s="3" t="s">
        <v>126</v>
      </c>
      <c r="E69" s="6">
        <v>1.2508999999999999</v>
      </c>
      <c r="F69" s="3" t="s">
        <v>178</v>
      </c>
      <c r="G69" s="6">
        <v>1.2508999999999999</v>
      </c>
      <c r="H69" s="6">
        <v>1.5358000000000001</v>
      </c>
    </row>
    <row r="70" spans="1:8" x14ac:dyDescent="0.3">
      <c r="A70" s="3" t="s">
        <v>249</v>
      </c>
      <c r="B70" s="3" t="s">
        <v>329</v>
      </c>
      <c r="C70" s="3" t="s">
        <v>32</v>
      </c>
      <c r="D70" s="3" t="s">
        <v>158</v>
      </c>
      <c r="E70" s="6">
        <v>0.41139999999999999</v>
      </c>
      <c r="F70" s="3" t="s">
        <v>178</v>
      </c>
      <c r="G70" s="6">
        <v>0.41139999999999999</v>
      </c>
      <c r="H70" s="6">
        <v>1.5358000000000001</v>
      </c>
    </row>
    <row r="71" spans="1:8" x14ac:dyDescent="0.3">
      <c r="A71" s="3" t="s">
        <v>249</v>
      </c>
      <c r="B71" s="3" t="s">
        <v>329</v>
      </c>
      <c r="C71" s="3" t="s">
        <v>32</v>
      </c>
      <c r="D71" s="3" t="s">
        <v>118</v>
      </c>
      <c r="E71" s="6">
        <v>2.1899999999999999E-2</v>
      </c>
      <c r="F71" s="3" t="s">
        <v>178</v>
      </c>
      <c r="G71" s="6">
        <v>2.1899999999999999E-2</v>
      </c>
      <c r="H71" s="6">
        <v>1.5358000000000001</v>
      </c>
    </row>
    <row r="72" spans="1:8" x14ac:dyDescent="0.3">
      <c r="A72" s="3" t="s">
        <v>249</v>
      </c>
      <c r="B72" s="3" t="s">
        <v>329</v>
      </c>
      <c r="C72" s="3" t="s">
        <v>32</v>
      </c>
      <c r="D72" s="3" t="s">
        <v>160</v>
      </c>
      <c r="E72" s="6">
        <v>0.15140000000000001</v>
      </c>
      <c r="F72" s="3" t="s">
        <v>178</v>
      </c>
      <c r="G72" s="6">
        <v>0.15140000000000001</v>
      </c>
      <c r="H72" s="6">
        <v>1.5358000000000001</v>
      </c>
    </row>
    <row r="73" spans="1:8" x14ac:dyDescent="0.3">
      <c r="A73" s="3" t="s">
        <v>249</v>
      </c>
      <c r="B73" s="3" t="s">
        <v>329</v>
      </c>
      <c r="C73" s="3" t="s">
        <v>33</v>
      </c>
      <c r="D73" s="3" t="s">
        <v>118</v>
      </c>
      <c r="E73" s="6">
        <v>7.3551000000000002</v>
      </c>
      <c r="F73" s="3" t="s">
        <v>178</v>
      </c>
      <c r="G73" s="6">
        <v>7.3551000000000002</v>
      </c>
      <c r="H73" s="6">
        <v>1.5874999999999999</v>
      </c>
    </row>
    <row r="74" spans="1:8" x14ac:dyDescent="0.3">
      <c r="A74" s="3" t="s">
        <v>249</v>
      </c>
      <c r="B74" s="3" t="s">
        <v>329</v>
      </c>
      <c r="C74" s="3" t="s">
        <v>33</v>
      </c>
      <c r="D74" s="3" t="s">
        <v>160</v>
      </c>
      <c r="E74" s="6">
        <v>1.1148</v>
      </c>
      <c r="F74" s="3" t="s">
        <v>178</v>
      </c>
      <c r="G74" s="6">
        <v>1.1148</v>
      </c>
      <c r="H74" s="6">
        <v>1.5874999999999999</v>
      </c>
    </row>
    <row r="75" spans="1:8" x14ac:dyDescent="0.3">
      <c r="A75" s="3" t="s">
        <v>249</v>
      </c>
      <c r="B75" s="3" t="s">
        <v>329</v>
      </c>
      <c r="C75" s="3" t="s">
        <v>33</v>
      </c>
      <c r="D75" s="3" t="s">
        <v>156</v>
      </c>
      <c r="E75" s="6">
        <v>1.1468</v>
      </c>
      <c r="F75" s="3" t="s">
        <v>178</v>
      </c>
      <c r="G75" s="6">
        <v>1.1468</v>
      </c>
      <c r="H75" s="6">
        <v>1.5874999999999999</v>
      </c>
    </row>
    <row r="76" spans="1:8" x14ac:dyDescent="0.3">
      <c r="A76" s="3" t="s">
        <v>249</v>
      </c>
      <c r="B76" s="3" t="s">
        <v>329</v>
      </c>
      <c r="C76" s="3" t="s">
        <v>33</v>
      </c>
      <c r="D76" s="3" t="s">
        <v>150</v>
      </c>
      <c r="E76" s="6">
        <v>0.1431</v>
      </c>
      <c r="F76" s="3" t="s">
        <v>178</v>
      </c>
      <c r="G76" s="6">
        <v>0.1431</v>
      </c>
      <c r="H76" s="6">
        <v>1.5874999999999999</v>
      </c>
    </row>
    <row r="77" spans="1:8" x14ac:dyDescent="0.3">
      <c r="A77" s="3" t="s">
        <v>249</v>
      </c>
      <c r="B77" s="3" t="s">
        <v>329</v>
      </c>
      <c r="C77" s="3" t="s">
        <v>36</v>
      </c>
      <c r="D77" s="3" t="s">
        <v>126</v>
      </c>
      <c r="E77" s="6">
        <v>0.9042</v>
      </c>
      <c r="F77" s="3" t="s">
        <v>178</v>
      </c>
      <c r="G77" s="6">
        <v>0.9042</v>
      </c>
      <c r="H77" s="6">
        <v>1.5874999999999999</v>
      </c>
    </row>
    <row r="78" spans="1:8" x14ac:dyDescent="0.3">
      <c r="A78" s="3" t="s">
        <v>249</v>
      </c>
      <c r="B78" s="3" t="s">
        <v>329</v>
      </c>
      <c r="C78" s="3" t="s">
        <v>36</v>
      </c>
      <c r="D78" s="3" t="s">
        <v>118</v>
      </c>
      <c r="E78" s="6">
        <v>1.6817</v>
      </c>
      <c r="F78" s="3" t="s">
        <v>178</v>
      </c>
      <c r="G78" s="6">
        <v>1.6817</v>
      </c>
      <c r="H78" s="6">
        <v>1.5874999999999999</v>
      </c>
    </row>
    <row r="79" spans="1:8" x14ac:dyDescent="0.3">
      <c r="A79" s="3" t="s">
        <v>249</v>
      </c>
      <c r="B79" s="3" t="s">
        <v>329</v>
      </c>
      <c r="C79" s="3" t="s">
        <v>36</v>
      </c>
      <c r="D79" s="3" t="s">
        <v>158</v>
      </c>
      <c r="E79" s="6">
        <v>8.0600000000000005E-2</v>
      </c>
      <c r="F79" s="3" t="s">
        <v>178</v>
      </c>
      <c r="G79" s="6">
        <v>8.0600000000000005E-2</v>
      </c>
      <c r="H79" s="6">
        <v>1.5874999999999999</v>
      </c>
    </row>
    <row r="80" spans="1:8" x14ac:dyDescent="0.3">
      <c r="A80" s="3" t="s">
        <v>249</v>
      </c>
      <c r="B80" s="3" t="s">
        <v>329</v>
      </c>
      <c r="C80" s="3" t="s">
        <v>36</v>
      </c>
      <c r="D80" s="3" t="s">
        <v>150</v>
      </c>
      <c r="E80" s="6">
        <v>0.1399</v>
      </c>
      <c r="F80" s="3" t="s">
        <v>178</v>
      </c>
      <c r="G80" s="6">
        <v>0.1399</v>
      </c>
      <c r="H80" s="6">
        <v>1.5874999999999999</v>
      </c>
    </row>
    <row r="81" spans="1:8" x14ac:dyDescent="0.3">
      <c r="A81" s="3" t="s">
        <v>249</v>
      </c>
      <c r="B81" s="3" t="s">
        <v>329</v>
      </c>
      <c r="C81" s="3" t="s">
        <v>37</v>
      </c>
      <c r="D81" s="3" t="s">
        <v>116</v>
      </c>
      <c r="E81" s="6">
        <v>5.1000000000000004E-3</v>
      </c>
      <c r="F81" s="3" t="s">
        <v>178</v>
      </c>
      <c r="G81" s="6">
        <v>5.1000000000000004E-3</v>
      </c>
      <c r="H81" s="6">
        <v>1.5875999999999999</v>
      </c>
    </row>
    <row r="82" spans="1:8" x14ac:dyDescent="0.3">
      <c r="A82" s="3" t="s">
        <v>249</v>
      </c>
      <c r="B82" s="3" t="s">
        <v>329</v>
      </c>
      <c r="C82" s="3" t="s">
        <v>37</v>
      </c>
      <c r="D82" s="3" t="s">
        <v>321</v>
      </c>
      <c r="E82" s="6">
        <v>0.10580000000000001</v>
      </c>
      <c r="F82" s="3" t="s">
        <v>178</v>
      </c>
      <c r="G82" s="6">
        <v>0.10580000000000001</v>
      </c>
      <c r="H82" s="6">
        <v>9.3817000000000004</v>
      </c>
    </row>
    <row r="83" spans="1:8" x14ac:dyDescent="0.3">
      <c r="A83" s="3" t="s">
        <v>249</v>
      </c>
      <c r="B83" s="3" t="s">
        <v>329</v>
      </c>
      <c r="C83" s="3" t="s">
        <v>37</v>
      </c>
      <c r="D83" s="3" t="s">
        <v>128</v>
      </c>
      <c r="E83" s="6">
        <v>0.29830000000000001</v>
      </c>
      <c r="F83" s="3" t="s">
        <v>178</v>
      </c>
      <c r="G83" s="6">
        <v>0.29830000000000001</v>
      </c>
      <c r="H83" s="6">
        <v>1.5875999999999999</v>
      </c>
    </row>
    <row r="84" spans="1:8" x14ac:dyDescent="0.3">
      <c r="A84" s="3" t="s">
        <v>249</v>
      </c>
      <c r="B84" s="3" t="s">
        <v>329</v>
      </c>
      <c r="C84" s="3" t="s">
        <v>37</v>
      </c>
      <c r="D84" s="3" t="s">
        <v>126</v>
      </c>
      <c r="E84" s="6">
        <v>9.4500000000000001E-2</v>
      </c>
      <c r="F84" s="3" t="s">
        <v>178</v>
      </c>
      <c r="G84" s="6">
        <v>9.4500000000000001E-2</v>
      </c>
      <c r="H84" s="6">
        <v>9.3817000000000004</v>
      </c>
    </row>
    <row r="85" spans="1:8" x14ac:dyDescent="0.3">
      <c r="A85" s="3" t="s">
        <v>249</v>
      </c>
      <c r="B85" s="3" t="s">
        <v>329</v>
      </c>
      <c r="C85" s="3" t="s">
        <v>39</v>
      </c>
      <c r="D85" s="3" t="s">
        <v>142</v>
      </c>
      <c r="E85" s="6">
        <v>5.3699999999999998E-2</v>
      </c>
      <c r="F85" s="3" t="s">
        <v>178</v>
      </c>
      <c r="G85" s="6">
        <v>5.3699999999999998E-2</v>
      </c>
      <c r="H85" s="6">
        <v>1.5358000000000001</v>
      </c>
    </row>
    <row r="86" spans="1:8" x14ac:dyDescent="0.3">
      <c r="A86" s="3" t="s">
        <v>249</v>
      </c>
      <c r="B86" s="3" t="s">
        <v>329</v>
      </c>
      <c r="C86" s="3" t="s">
        <v>39</v>
      </c>
      <c r="D86" s="3" t="s">
        <v>152</v>
      </c>
      <c r="E86" s="6">
        <v>0.64990000000000003</v>
      </c>
      <c r="F86" s="3" t="s">
        <v>178</v>
      </c>
      <c r="G86" s="6">
        <v>0.64990000000000003</v>
      </c>
      <c r="H86" s="6">
        <v>1.5358000000000001</v>
      </c>
    </row>
    <row r="87" spans="1:8" x14ac:dyDescent="0.3">
      <c r="A87" s="3" t="s">
        <v>249</v>
      </c>
      <c r="B87" s="3" t="s">
        <v>329</v>
      </c>
      <c r="C87" s="3" t="s">
        <v>39</v>
      </c>
      <c r="D87" s="3" t="s">
        <v>128</v>
      </c>
      <c r="E87" s="6">
        <v>1.8996999999999999</v>
      </c>
      <c r="F87" s="3" t="s">
        <v>178</v>
      </c>
      <c r="G87" s="6">
        <v>1.8996999999999999</v>
      </c>
      <c r="H87" s="6">
        <v>1.5358000000000001</v>
      </c>
    </row>
    <row r="88" spans="1:8" x14ac:dyDescent="0.3">
      <c r="A88" s="3" t="s">
        <v>249</v>
      </c>
      <c r="B88" s="3" t="s">
        <v>329</v>
      </c>
      <c r="C88" s="3" t="s">
        <v>39</v>
      </c>
      <c r="D88" s="3" t="s">
        <v>144</v>
      </c>
      <c r="E88" s="6">
        <v>4.7500000000000001E-2</v>
      </c>
      <c r="F88" s="3" t="s">
        <v>178</v>
      </c>
      <c r="G88" s="6">
        <v>4.7500000000000001E-2</v>
      </c>
      <c r="H88" s="6">
        <v>1.5358000000000001</v>
      </c>
    </row>
    <row r="89" spans="1:8" x14ac:dyDescent="0.3">
      <c r="A89" s="3" t="s">
        <v>249</v>
      </c>
      <c r="B89" s="3" t="s">
        <v>329</v>
      </c>
      <c r="C89" s="3" t="s">
        <v>21</v>
      </c>
      <c r="D89" s="3" t="s">
        <v>138</v>
      </c>
      <c r="E89" s="6">
        <v>0.1394</v>
      </c>
      <c r="F89" s="3" t="s">
        <v>178</v>
      </c>
      <c r="G89" s="6">
        <v>0.1394</v>
      </c>
      <c r="H89" s="6">
        <v>1.5875999999999999</v>
      </c>
    </row>
    <row r="90" spans="1:8" x14ac:dyDescent="0.3">
      <c r="A90" s="3" t="s">
        <v>249</v>
      </c>
      <c r="B90" s="3" t="s">
        <v>329</v>
      </c>
      <c r="C90" s="3" t="s">
        <v>21</v>
      </c>
      <c r="D90" s="3" t="s">
        <v>124</v>
      </c>
      <c r="E90" s="6">
        <v>0.26300000000000001</v>
      </c>
      <c r="F90" s="3" t="s">
        <v>178</v>
      </c>
      <c r="G90" s="6">
        <v>0.26300000000000001</v>
      </c>
      <c r="H90" s="6">
        <v>1.5875999999999999</v>
      </c>
    </row>
    <row r="91" spans="1:8" x14ac:dyDescent="0.3">
      <c r="A91" s="3" t="s">
        <v>249</v>
      </c>
      <c r="B91" s="3" t="s">
        <v>329</v>
      </c>
      <c r="C91" s="3" t="s">
        <v>21</v>
      </c>
      <c r="D91" s="3" t="s">
        <v>134</v>
      </c>
      <c r="E91" s="6">
        <v>0.13350000000000001</v>
      </c>
      <c r="F91" s="3" t="s">
        <v>178</v>
      </c>
      <c r="G91" s="6">
        <v>0.13350000000000001</v>
      </c>
      <c r="H91" s="6">
        <v>9.3817000000000004</v>
      </c>
    </row>
    <row r="92" spans="1:8" x14ac:dyDescent="0.3">
      <c r="A92" s="3" t="s">
        <v>249</v>
      </c>
      <c r="B92" s="3" t="s">
        <v>329</v>
      </c>
      <c r="C92" s="3" t="s">
        <v>21</v>
      </c>
      <c r="D92" s="3" t="s">
        <v>140</v>
      </c>
      <c r="E92" s="6">
        <v>0.13350000000000001</v>
      </c>
      <c r="F92" s="3" t="s">
        <v>178</v>
      </c>
      <c r="G92" s="6">
        <v>0.13350000000000001</v>
      </c>
      <c r="H92" s="6">
        <v>9.3817000000000004</v>
      </c>
    </row>
    <row r="93" spans="1:8" x14ac:dyDescent="0.3">
      <c r="A93" s="3" t="s">
        <v>249</v>
      </c>
      <c r="B93" s="3" t="s">
        <v>330</v>
      </c>
      <c r="C93" s="3" t="s">
        <v>18</v>
      </c>
      <c r="E93" s="6">
        <v>184.1885</v>
      </c>
      <c r="F93" s="3" t="s">
        <v>179</v>
      </c>
      <c r="G93" s="6">
        <v>184.1885</v>
      </c>
      <c r="H93" s="6">
        <v>1.5234000000000001</v>
      </c>
    </row>
    <row r="94" spans="1:8" x14ac:dyDescent="0.3">
      <c r="A94" s="3" t="s">
        <v>249</v>
      </c>
      <c r="B94" s="3" t="s">
        <v>330</v>
      </c>
      <c r="C94" s="3" t="s">
        <v>14</v>
      </c>
      <c r="E94" s="6">
        <v>7.1246</v>
      </c>
      <c r="F94" s="3" t="s">
        <v>179</v>
      </c>
      <c r="G94" s="6">
        <v>7.1246</v>
      </c>
      <c r="H94" s="6">
        <v>1.6001000000000001</v>
      </c>
    </row>
    <row r="95" spans="1:8" x14ac:dyDescent="0.3">
      <c r="A95" s="3" t="s">
        <v>249</v>
      </c>
      <c r="B95" s="3" t="s">
        <v>330</v>
      </c>
      <c r="C95" s="3" t="s">
        <v>23</v>
      </c>
      <c r="E95" s="6">
        <v>3447.2727</v>
      </c>
      <c r="F95" s="3" t="s">
        <v>179</v>
      </c>
      <c r="G95" s="6">
        <v>3447.2727</v>
      </c>
      <c r="H95" s="6">
        <v>1.5234000000000001</v>
      </c>
    </row>
    <row r="96" spans="1:8" x14ac:dyDescent="0.3">
      <c r="A96" s="3" t="s">
        <v>249</v>
      </c>
      <c r="B96" s="3" t="s">
        <v>330</v>
      </c>
      <c r="C96" s="3" t="s">
        <v>15</v>
      </c>
      <c r="E96" s="6">
        <v>141.57390000000001</v>
      </c>
      <c r="F96" s="3" t="s">
        <v>179</v>
      </c>
      <c r="G96" s="6">
        <v>141.57390000000001</v>
      </c>
      <c r="H96" s="6">
        <v>24.500499999999999</v>
      </c>
    </row>
    <row r="97" spans="1:8" x14ac:dyDescent="0.3">
      <c r="A97" s="3" t="s">
        <v>249</v>
      </c>
      <c r="B97" s="3" t="s">
        <v>330</v>
      </c>
      <c r="C97" s="3" t="s">
        <v>19</v>
      </c>
      <c r="E97" s="6">
        <v>245.4144</v>
      </c>
      <c r="F97" s="3" t="s">
        <v>179</v>
      </c>
      <c r="G97" s="6">
        <v>245.4144</v>
      </c>
      <c r="H97" s="6">
        <v>1.5462</v>
      </c>
    </row>
    <row r="98" spans="1:8" x14ac:dyDescent="0.3">
      <c r="A98" s="3" t="s">
        <v>249</v>
      </c>
      <c r="B98" s="3" t="s">
        <v>330</v>
      </c>
      <c r="C98" s="3" t="s">
        <v>20</v>
      </c>
      <c r="E98" s="6">
        <v>329.49939999999998</v>
      </c>
      <c r="F98" s="3" t="s">
        <v>179</v>
      </c>
      <c r="G98" s="6">
        <v>329.49939999999998</v>
      </c>
      <c r="H98" s="6">
        <v>22.644300000000001</v>
      </c>
    </row>
    <row r="99" spans="1:8" x14ac:dyDescent="0.3">
      <c r="A99" s="3" t="s">
        <v>249</v>
      </c>
      <c r="B99" s="3" t="s">
        <v>330</v>
      </c>
      <c r="C99" s="3" t="s">
        <v>17</v>
      </c>
      <c r="E99" s="6">
        <v>3.7088000000000001</v>
      </c>
      <c r="F99" s="3" t="s">
        <v>179</v>
      </c>
      <c r="G99" s="6">
        <v>3.7088000000000001</v>
      </c>
      <c r="H99" s="6">
        <v>10.953799999999999</v>
      </c>
    </row>
    <row r="100" spans="1:8" x14ac:dyDescent="0.3">
      <c r="A100" s="3" t="s">
        <v>249</v>
      </c>
      <c r="B100" s="3" t="s">
        <v>330</v>
      </c>
      <c r="C100" s="3" t="s">
        <v>22</v>
      </c>
      <c r="E100" s="6">
        <v>2578.1594</v>
      </c>
      <c r="F100" s="3" t="s">
        <v>179</v>
      </c>
      <c r="G100" s="6">
        <v>2578.1594</v>
      </c>
      <c r="H100" s="6">
        <v>1.5588</v>
      </c>
    </row>
    <row r="101" spans="1:8" x14ac:dyDescent="0.3">
      <c r="A101" s="3" t="s">
        <v>249</v>
      </c>
      <c r="B101" s="3" t="s">
        <v>330</v>
      </c>
      <c r="C101" s="3" t="s">
        <v>13</v>
      </c>
      <c r="E101" s="6">
        <v>2.1558000000000002</v>
      </c>
      <c r="F101" s="3" t="s">
        <v>179</v>
      </c>
      <c r="G101" s="6">
        <v>2.1558000000000002</v>
      </c>
      <c r="H101" s="6">
        <v>23.8734</v>
      </c>
    </row>
    <row r="102" spans="1:8" x14ac:dyDescent="0.3">
      <c r="A102" s="3" t="s">
        <v>249</v>
      </c>
      <c r="B102" s="3" t="s">
        <v>330</v>
      </c>
      <c r="C102" s="3" t="s">
        <v>24</v>
      </c>
      <c r="E102" s="6">
        <v>1.1655</v>
      </c>
      <c r="F102" s="3" t="s">
        <v>179</v>
      </c>
      <c r="G102" s="6">
        <v>1.1655</v>
      </c>
      <c r="H102" s="6">
        <v>11.381500000000001</v>
      </c>
    </row>
    <row r="103" spans="1:8" x14ac:dyDescent="0.3">
      <c r="A103" s="3" t="s">
        <v>249</v>
      </c>
      <c r="B103" s="3" t="s">
        <v>330</v>
      </c>
      <c r="C103" s="3" t="s">
        <v>38</v>
      </c>
      <c r="E103" s="6">
        <v>6.9999999999999999E-4</v>
      </c>
      <c r="F103" s="3" t="s">
        <v>179</v>
      </c>
      <c r="G103" s="6">
        <v>6.9999999999999999E-4</v>
      </c>
      <c r="H103" s="6">
        <v>65.249600000000001</v>
      </c>
    </row>
    <row r="104" spans="1:8" x14ac:dyDescent="0.3">
      <c r="A104" s="3" t="s">
        <v>249</v>
      </c>
      <c r="B104" s="3" t="s">
        <v>330</v>
      </c>
      <c r="C104" s="3" t="s">
        <v>8</v>
      </c>
      <c r="E104" s="6">
        <v>0</v>
      </c>
      <c r="F104" s="3" t="s">
        <v>179</v>
      </c>
      <c r="G104" s="6">
        <v>0</v>
      </c>
      <c r="H104" s="6">
        <v>41.906599999999997</v>
      </c>
    </row>
    <row r="105" spans="1:8" x14ac:dyDescent="0.3">
      <c r="A105" s="3" t="s">
        <v>249</v>
      </c>
      <c r="B105" s="3" t="s">
        <v>330</v>
      </c>
      <c r="C105" s="3" t="s">
        <v>34</v>
      </c>
      <c r="E105" s="6">
        <v>115.7388</v>
      </c>
      <c r="F105" s="3" t="s">
        <v>179</v>
      </c>
      <c r="G105" s="6">
        <v>115.7388</v>
      </c>
      <c r="H105" s="6">
        <v>10.5336</v>
      </c>
    </row>
    <row r="106" spans="1:8" x14ac:dyDescent="0.3">
      <c r="A106" s="3" t="s">
        <v>249</v>
      </c>
      <c r="B106" s="3" t="s">
        <v>330</v>
      </c>
      <c r="C106" s="3" t="s">
        <v>35</v>
      </c>
      <c r="E106" s="6">
        <v>1375.7141999999999</v>
      </c>
      <c r="F106" s="3" t="s">
        <v>179</v>
      </c>
      <c r="G106" s="6">
        <v>1375.7141999999999</v>
      </c>
      <c r="H106" s="6">
        <v>1.5234000000000001</v>
      </c>
    </row>
    <row r="107" spans="1:8" x14ac:dyDescent="0.3">
      <c r="A107" s="3" t="s">
        <v>249</v>
      </c>
      <c r="B107" s="3" t="s">
        <v>330</v>
      </c>
      <c r="C107" s="3" t="s">
        <v>32</v>
      </c>
      <c r="E107" s="6">
        <v>18.197500000000002</v>
      </c>
      <c r="F107" s="3" t="s">
        <v>179</v>
      </c>
      <c r="G107" s="6">
        <v>18.197500000000002</v>
      </c>
      <c r="H107" s="6">
        <v>1.5462</v>
      </c>
    </row>
    <row r="108" spans="1:8" x14ac:dyDescent="0.3">
      <c r="A108" s="3" t="s">
        <v>249</v>
      </c>
      <c r="B108" s="3" t="s">
        <v>330</v>
      </c>
      <c r="C108" s="3" t="s">
        <v>33</v>
      </c>
      <c r="E108" s="6">
        <v>53.2547</v>
      </c>
      <c r="F108" s="3" t="s">
        <v>179</v>
      </c>
      <c r="G108" s="6">
        <v>53.2547</v>
      </c>
      <c r="H108" s="6">
        <v>1.5999000000000001</v>
      </c>
    </row>
    <row r="109" spans="1:8" x14ac:dyDescent="0.3">
      <c r="A109" s="3" t="s">
        <v>249</v>
      </c>
      <c r="B109" s="3" t="s">
        <v>330</v>
      </c>
      <c r="C109" s="3" t="s">
        <v>36</v>
      </c>
      <c r="E109" s="6">
        <v>34.768599999999999</v>
      </c>
      <c r="F109" s="3" t="s">
        <v>179</v>
      </c>
      <c r="G109" s="6">
        <v>34.768599999999999</v>
      </c>
      <c r="H109" s="6">
        <v>3.0943999999999998</v>
      </c>
    </row>
    <row r="110" spans="1:8" x14ac:dyDescent="0.3">
      <c r="A110" s="3" t="s">
        <v>249</v>
      </c>
      <c r="B110" s="3" t="s">
        <v>330</v>
      </c>
      <c r="C110" s="3" t="s">
        <v>37</v>
      </c>
      <c r="E110" s="6">
        <v>11.141500000000001</v>
      </c>
      <c r="F110" s="3" t="s">
        <v>179</v>
      </c>
      <c r="G110" s="6">
        <v>11.141500000000001</v>
      </c>
      <c r="H110" s="6">
        <v>23.8734</v>
      </c>
    </row>
    <row r="111" spans="1:8" x14ac:dyDescent="0.3">
      <c r="A111" s="3" t="s">
        <v>249</v>
      </c>
      <c r="B111" s="3" t="s">
        <v>330</v>
      </c>
      <c r="C111" s="3" t="s">
        <v>39</v>
      </c>
      <c r="E111" s="6">
        <v>22.885200000000001</v>
      </c>
      <c r="F111" s="3" t="s">
        <v>179</v>
      </c>
      <c r="G111" s="6">
        <v>22.885200000000001</v>
      </c>
      <c r="H111" s="6">
        <v>1.5462</v>
      </c>
    </row>
    <row r="112" spans="1:8" x14ac:dyDescent="0.3">
      <c r="A112" s="3" t="s">
        <v>249</v>
      </c>
      <c r="B112" s="3" t="s">
        <v>330</v>
      </c>
      <c r="C112" s="3" t="s">
        <v>21</v>
      </c>
      <c r="E112" s="6">
        <v>4.7999999999999996E-3</v>
      </c>
      <c r="F112" s="3" t="s">
        <v>179</v>
      </c>
      <c r="G112" s="6">
        <v>4.7999999999999996E-3</v>
      </c>
      <c r="H112" s="6">
        <v>23.8734</v>
      </c>
    </row>
    <row r="113" spans="1:8" x14ac:dyDescent="0.3">
      <c r="A113" s="3" t="s">
        <v>249</v>
      </c>
      <c r="B113" s="3" t="s">
        <v>331</v>
      </c>
      <c r="C113" s="3" t="s">
        <v>18</v>
      </c>
      <c r="E113" s="6">
        <v>106.82940000000001</v>
      </c>
      <c r="F113" s="3" t="s">
        <v>179</v>
      </c>
      <c r="G113" s="6">
        <v>106.82940000000001</v>
      </c>
      <c r="H113" s="6">
        <v>1.5234000000000001</v>
      </c>
    </row>
    <row r="114" spans="1:8" x14ac:dyDescent="0.3">
      <c r="A114" s="3" t="s">
        <v>249</v>
      </c>
      <c r="B114" s="3" t="s">
        <v>331</v>
      </c>
      <c r="C114" s="3" t="s">
        <v>14</v>
      </c>
      <c r="E114" s="6">
        <v>3486.9648000000002</v>
      </c>
      <c r="F114" s="3" t="s">
        <v>179</v>
      </c>
      <c r="G114" s="6">
        <v>3486.9648000000002</v>
      </c>
      <c r="H114" s="6">
        <v>10.953799999999999</v>
      </c>
    </row>
    <row r="115" spans="1:8" x14ac:dyDescent="0.3">
      <c r="A115" s="3" t="s">
        <v>249</v>
      </c>
      <c r="B115" s="3" t="s">
        <v>331</v>
      </c>
      <c r="C115" s="3" t="s">
        <v>23</v>
      </c>
      <c r="E115" s="6">
        <v>1676.6817000000001</v>
      </c>
      <c r="F115" s="3" t="s">
        <v>179</v>
      </c>
      <c r="G115" s="6">
        <v>1676.6817000000001</v>
      </c>
      <c r="H115" s="6">
        <v>1.5234000000000001</v>
      </c>
    </row>
    <row r="116" spans="1:8" x14ac:dyDescent="0.3">
      <c r="A116" s="3" t="s">
        <v>249</v>
      </c>
      <c r="B116" s="3" t="s">
        <v>331</v>
      </c>
      <c r="C116" s="3" t="s">
        <v>15</v>
      </c>
      <c r="E116" s="6">
        <v>232.5069</v>
      </c>
      <c r="F116" s="3" t="s">
        <v>179</v>
      </c>
      <c r="G116" s="6">
        <v>232.5069</v>
      </c>
      <c r="H116" s="6">
        <v>1.6003000000000001</v>
      </c>
    </row>
    <row r="117" spans="1:8" x14ac:dyDescent="0.3">
      <c r="A117" s="3" t="s">
        <v>249</v>
      </c>
      <c r="B117" s="3" t="s">
        <v>331</v>
      </c>
      <c r="C117" s="3" t="s">
        <v>19</v>
      </c>
      <c r="E117" s="6">
        <v>1066.201</v>
      </c>
      <c r="F117" s="3" t="s">
        <v>179</v>
      </c>
      <c r="G117" s="6">
        <v>1066.201</v>
      </c>
      <c r="H117" s="6">
        <v>1.5462</v>
      </c>
    </row>
    <row r="118" spans="1:8" x14ac:dyDescent="0.3">
      <c r="A118" s="3" t="s">
        <v>249</v>
      </c>
      <c r="B118" s="3" t="s">
        <v>331</v>
      </c>
      <c r="C118" s="3" t="s">
        <v>20</v>
      </c>
      <c r="E118" s="6">
        <v>100.63339999999999</v>
      </c>
      <c r="F118" s="3" t="s">
        <v>179</v>
      </c>
      <c r="G118" s="6">
        <v>100.63339999999999</v>
      </c>
      <c r="H118" s="6">
        <v>1.6003000000000001</v>
      </c>
    </row>
    <row r="119" spans="1:8" x14ac:dyDescent="0.3">
      <c r="A119" s="3" t="s">
        <v>249</v>
      </c>
      <c r="B119" s="3" t="s">
        <v>331</v>
      </c>
      <c r="C119" s="3" t="s">
        <v>17</v>
      </c>
      <c r="E119" s="6">
        <v>175.21600000000001</v>
      </c>
      <c r="F119" s="3" t="s">
        <v>179</v>
      </c>
      <c r="G119" s="6">
        <v>175.21600000000001</v>
      </c>
      <c r="H119" s="6">
        <v>1.6001000000000001</v>
      </c>
    </row>
    <row r="120" spans="1:8" x14ac:dyDescent="0.3">
      <c r="A120" s="3" t="s">
        <v>249</v>
      </c>
      <c r="B120" s="3" t="s">
        <v>331</v>
      </c>
      <c r="C120" s="3" t="s">
        <v>22</v>
      </c>
      <c r="E120" s="6">
        <v>9.0457999999999998</v>
      </c>
      <c r="F120" s="3" t="s">
        <v>179</v>
      </c>
      <c r="G120" s="6">
        <v>9.0457999999999998</v>
      </c>
      <c r="H120" s="6">
        <v>1.5588</v>
      </c>
    </row>
    <row r="121" spans="1:8" x14ac:dyDescent="0.3">
      <c r="A121" s="3" t="s">
        <v>249</v>
      </c>
      <c r="B121" s="3" t="s">
        <v>331</v>
      </c>
      <c r="C121" s="3" t="s">
        <v>13</v>
      </c>
      <c r="E121" s="6">
        <v>130.76589999999999</v>
      </c>
      <c r="F121" s="3" t="s">
        <v>179</v>
      </c>
      <c r="G121" s="6">
        <v>130.76589999999999</v>
      </c>
      <c r="H121" s="6">
        <v>1.6003000000000001</v>
      </c>
    </row>
    <row r="122" spans="1:8" x14ac:dyDescent="0.3">
      <c r="A122" s="3" t="s">
        <v>249</v>
      </c>
      <c r="B122" s="3" t="s">
        <v>331</v>
      </c>
      <c r="C122" s="3" t="s">
        <v>24</v>
      </c>
      <c r="E122" s="6">
        <v>363.93799999999999</v>
      </c>
      <c r="F122" s="3" t="s">
        <v>179</v>
      </c>
      <c r="G122" s="6">
        <v>363.93799999999999</v>
      </c>
      <c r="H122" s="6">
        <v>1.6001000000000001</v>
      </c>
    </row>
    <row r="123" spans="1:8" x14ac:dyDescent="0.3">
      <c r="A123" s="3" t="s">
        <v>249</v>
      </c>
      <c r="B123" s="3" t="s">
        <v>331</v>
      </c>
      <c r="C123" s="3" t="s">
        <v>38</v>
      </c>
      <c r="E123" s="6">
        <v>88.316699999999997</v>
      </c>
      <c r="F123" s="3" t="s">
        <v>179</v>
      </c>
      <c r="G123" s="6">
        <v>88.316699999999997</v>
      </c>
      <c r="H123" s="6">
        <v>1.6007</v>
      </c>
    </row>
    <row r="124" spans="1:8" x14ac:dyDescent="0.3">
      <c r="A124" s="3" t="s">
        <v>249</v>
      </c>
      <c r="B124" s="3" t="s">
        <v>331</v>
      </c>
      <c r="C124" s="3" t="s">
        <v>8</v>
      </c>
      <c r="E124" s="6">
        <v>587.33910000000003</v>
      </c>
      <c r="F124" s="3" t="s">
        <v>179</v>
      </c>
      <c r="G124" s="6">
        <v>587.33910000000003</v>
      </c>
      <c r="H124" s="6">
        <v>1.6005</v>
      </c>
    </row>
    <row r="125" spans="1:8" x14ac:dyDescent="0.3">
      <c r="A125" s="3" t="s">
        <v>249</v>
      </c>
      <c r="B125" s="3" t="s">
        <v>331</v>
      </c>
      <c r="C125" s="3" t="s">
        <v>34</v>
      </c>
      <c r="E125" s="6">
        <v>1804.2601</v>
      </c>
      <c r="F125" s="3" t="s">
        <v>179</v>
      </c>
      <c r="G125" s="6">
        <v>1804.2601</v>
      </c>
      <c r="H125" s="6">
        <v>1.6001000000000001</v>
      </c>
    </row>
    <row r="126" spans="1:8" x14ac:dyDescent="0.3">
      <c r="A126" s="3" t="s">
        <v>249</v>
      </c>
      <c r="B126" s="3" t="s">
        <v>331</v>
      </c>
      <c r="C126" s="3" t="s">
        <v>35</v>
      </c>
      <c r="E126" s="6">
        <v>935.03830000000005</v>
      </c>
      <c r="F126" s="3" t="s">
        <v>179</v>
      </c>
      <c r="G126" s="6">
        <v>935.03830000000005</v>
      </c>
      <c r="H126" s="6">
        <v>1.5234000000000001</v>
      </c>
    </row>
    <row r="127" spans="1:8" x14ac:dyDescent="0.3">
      <c r="A127" s="3" t="s">
        <v>249</v>
      </c>
      <c r="B127" s="3" t="s">
        <v>331</v>
      </c>
      <c r="C127" s="3" t="s">
        <v>32</v>
      </c>
      <c r="E127" s="6">
        <v>2907.6154000000001</v>
      </c>
      <c r="F127" s="3" t="s">
        <v>179</v>
      </c>
      <c r="G127" s="6">
        <v>2907.6154000000001</v>
      </c>
      <c r="H127" s="6">
        <v>1.5462</v>
      </c>
    </row>
    <row r="128" spans="1:8" x14ac:dyDescent="0.3">
      <c r="A128" s="3" t="s">
        <v>249</v>
      </c>
      <c r="B128" s="3" t="s">
        <v>331</v>
      </c>
      <c r="C128" s="3" t="s">
        <v>33</v>
      </c>
      <c r="E128" s="6">
        <v>506.45339999999999</v>
      </c>
      <c r="F128" s="3" t="s">
        <v>179</v>
      </c>
      <c r="G128" s="6">
        <v>506.45339999999999</v>
      </c>
      <c r="H128" s="6">
        <v>3.0943999999999998</v>
      </c>
    </row>
    <row r="129" spans="1:8" x14ac:dyDescent="0.3">
      <c r="A129" s="3" t="s">
        <v>249</v>
      </c>
      <c r="B129" s="3" t="s">
        <v>331</v>
      </c>
      <c r="C129" s="3" t="s">
        <v>36</v>
      </c>
      <c r="E129" s="6">
        <v>66.335499999999996</v>
      </c>
      <c r="F129" s="3" t="s">
        <v>179</v>
      </c>
      <c r="G129" s="6">
        <v>66.335499999999996</v>
      </c>
      <c r="H129" s="6">
        <v>1.5999000000000001</v>
      </c>
    </row>
    <row r="130" spans="1:8" x14ac:dyDescent="0.3">
      <c r="A130" s="3" t="s">
        <v>249</v>
      </c>
      <c r="B130" s="3" t="s">
        <v>331</v>
      </c>
      <c r="C130" s="3" t="s">
        <v>37</v>
      </c>
      <c r="E130" s="6">
        <v>22.254100000000001</v>
      </c>
      <c r="F130" s="3" t="s">
        <v>179</v>
      </c>
      <c r="G130" s="6">
        <v>22.254100000000001</v>
      </c>
      <c r="H130" s="6">
        <v>1.6003000000000001</v>
      </c>
    </row>
    <row r="131" spans="1:8" x14ac:dyDescent="0.3">
      <c r="A131" s="3" t="s">
        <v>249</v>
      </c>
      <c r="B131" s="3" t="s">
        <v>331</v>
      </c>
      <c r="C131" s="3" t="s">
        <v>39</v>
      </c>
      <c r="E131" s="6">
        <v>231.0446</v>
      </c>
      <c r="F131" s="3" t="s">
        <v>179</v>
      </c>
      <c r="G131" s="6">
        <v>231.0446</v>
      </c>
      <c r="H131" s="6">
        <v>1.5462</v>
      </c>
    </row>
    <row r="132" spans="1:8" x14ac:dyDescent="0.3">
      <c r="A132" s="3" t="s">
        <v>249</v>
      </c>
      <c r="B132" s="3" t="s">
        <v>331</v>
      </c>
      <c r="C132" s="3" t="s">
        <v>21</v>
      </c>
      <c r="E132" s="6">
        <v>207.11539999999999</v>
      </c>
      <c r="F132" s="3" t="s">
        <v>179</v>
      </c>
      <c r="G132" s="6">
        <v>207.11539999999999</v>
      </c>
      <c r="H132" s="6">
        <v>1.6003000000000001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workbookViewId="0">
      <selection activeCell="A2" sqref="A2:H144"/>
    </sheetView>
  </sheetViews>
  <sheetFormatPr defaultRowHeight="14.4" x14ac:dyDescent="0.3"/>
  <cols>
    <col min="1" max="1" width="12.21875" style="3" bestFit="1" customWidth="1"/>
    <col min="2" max="2" width="9.77734375" style="3" bestFit="1" customWidth="1"/>
    <col min="3" max="3" width="7.88671875" style="3" bestFit="1" customWidth="1"/>
    <col min="4" max="4" width="10.109375" style="3" bestFit="1" customWidth="1"/>
    <col min="5" max="5" width="8.5546875" style="3" bestFit="1" customWidth="1"/>
    <col min="6" max="6" width="5.33203125" style="3" bestFit="1" customWidth="1"/>
    <col min="7" max="7" width="28.21875" style="3" bestFit="1" customWidth="1"/>
    <col min="8" max="8" width="26.109375" style="3" bestFit="1" customWidth="1"/>
    <col min="9" max="16384" width="8.88671875" style="3"/>
  </cols>
  <sheetData>
    <row r="1" spans="1:8" x14ac:dyDescent="0.3">
      <c r="A1" s="18" t="s">
        <v>332</v>
      </c>
      <c r="B1" s="18" t="s">
        <v>322</v>
      </c>
      <c r="C1" s="18" t="s">
        <v>323</v>
      </c>
      <c r="D1" s="18" t="s">
        <v>324</v>
      </c>
      <c r="E1" s="18" t="s">
        <v>325</v>
      </c>
      <c r="F1" s="18" t="s">
        <v>326</v>
      </c>
      <c r="G1" s="18" t="s">
        <v>327</v>
      </c>
      <c r="H1" s="18" t="s">
        <v>328</v>
      </c>
    </row>
    <row r="2" spans="1:8" x14ac:dyDescent="0.3">
      <c r="A2" s="3" t="s">
        <v>250</v>
      </c>
      <c r="B2" s="3" t="s">
        <v>0</v>
      </c>
      <c r="C2" s="3" t="s">
        <v>18</v>
      </c>
      <c r="E2" s="6">
        <v>0.31309999999999999</v>
      </c>
      <c r="G2" s="6">
        <v>0.31309999999999999</v>
      </c>
      <c r="H2" s="6">
        <v>1.5245</v>
      </c>
    </row>
    <row r="3" spans="1:8" x14ac:dyDescent="0.3">
      <c r="A3" s="3" t="s">
        <v>250</v>
      </c>
      <c r="B3" s="3" t="s">
        <v>0</v>
      </c>
      <c r="C3" s="3" t="s">
        <v>14</v>
      </c>
      <c r="E3" s="6">
        <v>10224.2981</v>
      </c>
      <c r="G3" s="6">
        <v>10224.2981</v>
      </c>
      <c r="H3" s="6">
        <v>1.6029</v>
      </c>
    </row>
    <row r="4" spans="1:8" x14ac:dyDescent="0.3">
      <c r="A4" s="3" t="s">
        <v>250</v>
      </c>
      <c r="B4" s="3" t="s">
        <v>0</v>
      </c>
      <c r="C4" s="3" t="s">
        <v>23</v>
      </c>
      <c r="E4" s="6">
        <v>3.8161999999999998</v>
      </c>
      <c r="G4" s="6">
        <v>3.8161999999999998</v>
      </c>
      <c r="H4" s="6">
        <v>1.5245</v>
      </c>
    </row>
    <row r="5" spans="1:8" x14ac:dyDescent="0.3">
      <c r="A5" s="3" t="s">
        <v>250</v>
      </c>
      <c r="B5" s="3" t="s">
        <v>0</v>
      </c>
      <c r="C5" s="3" t="s">
        <v>15</v>
      </c>
      <c r="E5" s="6">
        <v>0.55969999999999998</v>
      </c>
      <c r="G5" s="6">
        <v>0.55969999999999998</v>
      </c>
      <c r="H5" s="6">
        <v>1.6029</v>
      </c>
    </row>
    <row r="6" spans="1:8" x14ac:dyDescent="0.3">
      <c r="A6" s="3" t="s">
        <v>250</v>
      </c>
      <c r="B6" s="3" t="s">
        <v>0</v>
      </c>
      <c r="C6" s="3" t="s">
        <v>19</v>
      </c>
      <c r="E6" s="6">
        <v>1845.5364</v>
      </c>
      <c r="G6" s="6">
        <v>1845.5364</v>
      </c>
      <c r="H6" s="6">
        <v>1.5471999999999999</v>
      </c>
    </row>
    <row r="7" spans="1:8" x14ac:dyDescent="0.3">
      <c r="A7" s="3" t="s">
        <v>250</v>
      </c>
      <c r="B7" s="3" t="s">
        <v>0</v>
      </c>
      <c r="C7" s="3" t="s">
        <v>20</v>
      </c>
      <c r="E7" s="6">
        <v>0.14779999999999999</v>
      </c>
      <c r="G7" s="6">
        <v>0.14779999999999999</v>
      </c>
      <c r="H7" s="6">
        <v>1.6029</v>
      </c>
    </row>
    <row r="8" spans="1:8" x14ac:dyDescent="0.3">
      <c r="A8" s="3" t="s">
        <v>250</v>
      </c>
      <c r="B8" s="3" t="s">
        <v>0</v>
      </c>
      <c r="C8" s="3" t="s">
        <v>17</v>
      </c>
      <c r="E8" s="6">
        <v>4.1631999999999998</v>
      </c>
      <c r="G8" s="6">
        <v>4.1631999999999998</v>
      </c>
      <c r="H8" s="6">
        <v>1.6029</v>
      </c>
    </row>
    <row r="9" spans="1:8" x14ac:dyDescent="0.3">
      <c r="A9" s="3" t="s">
        <v>250</v>
      </c>
      <c r="B9" s="3" t="s">
        <v>0</v>
      </c>
      <c r="C9" s="3" t="s">
        <v>22</v>
      </c>
      <c r="E9" s="6">
        <v>0</v>
      </c>
      <c r="G9" s="6">
        <v>0</v>
      </c>
      <c r="H9" s="6">
        <v>1.5599000000000001</v>
      </c>
    </row>
    <row r="10" spans="1:8" x14ac:dyDescent="0.3">
      <c r="A10" s="3" t="s">
        <v>250</v>
      </c>
      <c r="B10" s="3" t="s">
        <v>0</v>
      </c>
      <c r="C10" s="3" t="s">
        <v>13</v>
      </c>
      <c r="E10" s="6">
        <v>287.04910000000001</v>
      </c>
      <c r="G10" s="6">
        <v>287.04910000000001</v>
      </c>
      <c r="H10" s="6">
        <v>1.6029</v>
      </c>
    </row>
    <row r="11" spans="1:8" x14ac:dyDescent="0.3">
      <c r="A11" s="3" t="s">
        <v>250</v>
      </c>
      <c r="B11" s="3" t="s">
        <v>0</v>
      </c>
      <c r="C11" s="3" t="s">
        <v>219</v>
      </c>
      <c r="E11" s="6">
        <v>1087.1886</v>
      </c>
      <c r="G11" s="6">
        <v>1087.1886</v>
      </c>
      <c r="H11" s="6">
        <v>1.6028</v>
      </c>
    </row>
    <row r="12" spans="1:8" x14ac:dyDescent="0.3">
      <c r="A12" s="3" t="s">
        <v>250</v>
      </c>
      <c r="B12" s="3" t="s">
        <v>0</v>
      </c>
      <c r="C12" s="3" t="s">
        <v>38</v>
      </c>
      <c r="E12" s="6">
        <v>860472.89919999999</v>
      </c>
      <c r="G12" s="6">
        <v>860472.89919999999</v>
      </c>
      <c r="H12" s="6">
        <v>1.603</v>
      </c>
    </row>
    <row r="13" spans="1:8" x14ac:dyDescent="0.3">
      <c r="A13" s="3" t="s">
        <v>250</v>
      </c>
      <c r="B13" s="3" t="s">
        <v>0</v>
      </c>
      <c r="C13" s="3" t="s">
        <v>8</v>
      </c>
      <c r="E13" s="6">
        <v>19121571557.5965</v>
      </c>
      <c r="G13" s="6">
        <v>19121571557.5965</v>
      </c>
      <c r="H13" s="6">
        <v>1.603</v>
      </c>
    </row>
    <row r="14" spans="1:8" x14ac:dyDescent="0.3">
      <c r="A14" s="3" t="s">
        <v>250</v>
      </c>
      <c r="B14" s="3" t="s">
        <v>0</v>
      </c>
      <c r="C14" s="3" t="s">
        <v>34</v>
      </c>
      <c r="E14" s="6">
        <v>0.3911</v>
      </c>
      <c r="G14" s="6">
        <v>0.3911</v>
      </c>
      <c r="H14" s="6">
        <v>1.6029</v>
      </c>
    </row>
    <row r="15" spans="1:8" x14ac:dyDescent="0.3">
      <c r="A15" s="3" t="s">
        <v>250</v>
      </c>
      <c r="B15" s="3" t="s">
        <v>0</v>
      </c>
      <c r="C15" s="3" t="s">
        <v>35</v>
      </c>
      <c r="E15" s="6">
        <v>4.2755000000000001</v>
      </c>
      <c r="G15" s="6">
        <v>4.2755000000000001</v>
      </c>
      <c r="H15" s="6">
        <v>1.5245</v>
      </c>
    </row>
    <row r="16" spans="1:8" x14ac:dyDescent="0.3">
      <c r="A16" s="3" t="s">
        <v>250</v>
      </c>
      <c r="B16" s="3" t="s">
        <v>0</v>
      </c>
      <c r="C16" s="3" t="s">
        <v>32</v>
      </c>
      <c r="E16" s="6">
        <v>1.0293000000000001</v>
      </c>
      <c r="G16" s="6">
        <v>1.0293000000000001</v>
      </c>
      <c r="H16" s="6">
        <v>1.5471999999999999</v>
      </c>
    </row>
    <row r="17" spans="1:8" x14ac:dyDescent="0.3">
      <c r="A17" s="3" t="s">
        <v>250</v>
      </c>
      <c r="B17" s="3" t="s">
        <v>0</v>
      </c>
      <c r="C17" s="3" t="s">
        <v>33</v>
      </c>
      <c r="E17" s="6">
        <v>0.1903</v>
      </c>
      <c r="G17" s="6">
        <v>0.1903</v>
      </c>
      <c r="H17" s="6">
        <v>1.6028</v>
      </c>
    </row>
    <row r="18" spans="1:8" x14ac:dyDescent="0.3">
      <c r="A18" s="3" t="s">
        <v>250</v>
      </c>
      <c r="B18" s="3" t="s">
        <v>0</v>
      </c>
      <c r="C18" s="3" t="s">
        <v>36</v>
      </c>
      <c r="E18" s="6">
        <v>1.41E-2</v>
      </c>
      <c r="G18" s="6">
        <v>1.41E-2</v>
      </c>
      <c r="H18" s="6">
        <v>1.6028</v>
      </c>
    </row>
    <row r="19" spans="1:8" x14ac:dyDescent="0.3">
      <c r="A19" s="3" t="s">
        <v>250</v>
      </c>
      <c r="B19" s="3" t="s">
        <v>0</v>
      </c>
      <c r="C19" s="3" t="s">
        <v>37</v>
      </c>
      <c r="E19" s="6">
        <v>104.6538</v>
      </c>
      <c r="G19" s="6">
        <v>104.6538</v>
      </c>
      <c r="H19" s="6">
        <v>1.6029</v>
      </c>
    </row>
    <row r="20" spans="1:8" x14ac:dyDescent="0.3">
      <c r="A20" s="3" t="s">
        <v>250</v>
      </c>
      <c r="B20" s="3" t="s">
        <v>0</v>
      </c>
      <c r="C20" s="3" t="s">
        <v>39</v>
      </c>
      <c r="E20" s="6">
        <v>26.1142</v>
      </c>
      <c r="G20" s="6">
        <v>26.1142</v>
      </c>
      <c r="H20" s="6">
        <v>1.5471999999999999</v>
      </c>
    </row>
    <row r="21" spans="1:8" x14ac:dyDescent="0.3">
      <c r="A21" s="3" t="s">
        <v>250</v>
      </c>
      <c r="B21" s="3" t="s">
        <v>0</v>
      </c>
      <c r="C21" s="3" t="s">
        <v>21</v>
      </c>
      <c r="E21" s="6">
        <v>21187.054499999998</v>
      </c>
      <c r="G21" s="6">
        <v>21187.054499999998</v>
      </c>
      <c r="H21" s="6">
        <v>1.6029</v>
      </c>
    </row>
    <row r="22" spans="1:8" x14ac:dyDescent="0.3">
      <c r="A22" s="3" t="s">
        <v>250</v>
      </c>
      <c r="B22" s="3" t="s">
        <v>0</v>
      </c>
      <c r="C22" s="3" t="s">
        <v>216</v>
      </c>
      <c r="E22" s="6">
        <v>23.725100000000001</v>
      </c>
      <c r="G22" s="6">
        <v>23.725100000000001</v>
      </c>
      <c r="H22" s="6">
        <v>1.6028</v>
      </c>
    </row>
    <row r="23" spans="1:8" x14ac:dyDescent="0.3">
      <c r="A23" s="3" t="s">
        <v>250</v>
      </c>
      <c r="B23" s="3" t="s">
        <v>0</v>
      </c>
      <c r="C23" s="3" t="s">
        <v>222</v>
      </c>
      <c r="E23" s="6">
        <v>0.66039999999999999</v>
      </c>
      <c r="G23" s="6">
        <v>0.66039999999999999</v>
      </c>
      <c r="H23" s="6">
        <v>1.6028</v>
      </c>
    </row>
    <row r="24" spans="1:8" x14ac:dyDescent="0.3">
      <c r="A24" s="3" t="s">
        <v>250</v>
      </c>
      <c r="B24" s="3" t="s">
        <v>329</v>
      </c>
      <c r="C24" s="3" t="s">
        <v>18</v>
      </c>
      <c r="D24" s="3" t="s">
        <v>136</v>
      </c>
      <c r="E24" s="6">
        <v>0.24110000000000001</v>
      </c>
      <c r="F24" s="3" t="s">
        <v>178</v>
      </c>
      <c r="G24" s="6">
        <v>0.24110000000000001</v>
      </c>
      <c r="H24" s="6">
        <v>1.5145999999999999</v>
      </c>
    </row>
    <row r="25" spans="1:8" x14ac:dyDescent="0.3">
      <c r="A25" s="3" t="s">
        <v>250</v>
      </c>
      <c r="B25" s="3" t="s">
        <v>329</v>
      </c>
      <c r="C25" s="3" t="s">
        <v>18</v>
      </c>
      <c r="D25" s="3" t="s">
        <v>126</v>
      </c>
      <c r="E25" s="6">
        <v>0.13009999999999999</v>
      </c>
      <c r="F25" s="3" t="s">
        <v>178</v>
      </c>
      <c r="G25" s="6">
        <v>0.13009999999999999</v>
      </c>
      <c r="H25" s="6">
        <v>1.5145999999999999</v>
      </c>
    </row>
    <row r="26" spans="1:8" x14ac:dyDescent="0.3">
      <c r="A26" s="3" t="s">
        <v>250</v>
      </c>
      <c r="B26" s="3" t="s">
        <v>329</v>
      </c>
      <c r="C26" s="3" t="s">
        <v>14</v>
      </c>
      <c r="D26" s="3" t="s">
        <v>120</v>
      </c>
      <c r="E26" s="6">
        <v>0.114</v>
      </c>
      <c r="F26" s="3" t="s">
        <v>178</v>
      </c>
      <c r="G26" s="6">
        <v>0.114</v>
      </c>
      <c r="H26" s="6">
        <v>1.5875999999999999</v>
      </c>
    </row>
    <row r="27" spans="1:8" x14ac:dyDescent="0.3">
      <c r="A27" s="3" t="s">
        <v>250</v>
      </c>
      <c r="B27" s="3" t="s">
        <v>329</v>
      </c>
      <c r="C27" s="3" t="s">
        <v>14</v>
      </c>
      <c r="D27" s="3" t="s">
        <v>118</v>
      </c>
      <c r="E27" s="6">
        <v>7.0800000000000002E-2</v>
      </c>
      <c r="F27" s="3" t="s">
        <v>178</v>
      </c>
      <c r="G27" s="6">
        <v>7.0800000000000002E-2</v>
      </c>
      <c r="H27" s="6">
        <v>9.3466000000000005</v>
      </c>
    </row>
    <row r="28" spans="1:8" x14ac:dyDescent="0.3">
      <c r="A28" s="3" t="s">
        <v>250</v>
      </c>
      <c r="B28" s="3" t="s">
        <v>329</v>
      </c>
      <c r="C28" s="3" t="s">
        <v>14</v>
      </c>
      <c r="D28" s="3" t="s">
        <v>116</v>
      </c>
      <c r="E28" s="6">
        <v>0.16869999999999999</v>
      </c>
      <c r="F28" s="3" t="s">
        <v>178</v>
      </c>
      <c r="G28" s="6">
        <v>0.16869999999999999</v>
      </c>
      <c r="H28" s="6">
        <v>1.5875999999999999</v>
      </c>
    </row>
    <row r="29" spans="1:8" x14ac:dyDescent="0.3">
      <c r="A29" s="3" t="s">
        <v>250</v>
      </c>
      <c r="B29" s="3" t="s">
        <v>329</v>
      </c>
      <c r="C29" s="3" t="s">
        <v>23</v>
      </c>
      <c r="D29" s="3" t="s">
        <v>118</v>
      </c>
      <c r="E29" s="6">
        <v>0.377</v>
      </c>
      <c r="F29" s="3" t="s">
        <v>178</v>
      </c>
      <c r="G29" s="6">
        <v>0.377</v>
      </c>
      <c r="H29" s="6">
        <v>1.5145999999999999</v>
      </c>
    </row>
    <row r="30" spans="1:8" x14ac:dyDescent="0.3">
      <c r="A30" s="3" t="s">
        <v>250</v>
      </c>
      <c r="B30" s="3" t="s">
        <v>329</v>
      </c>
      <c r="C30" s="3" t="s">
        <v>23</v>
      </c>
      <c r="D30" s="3" t="s">
        <v>120</v>
      </c>
      <c r="E30" s="6">
        <v>2.9581</v>
      </c>
      <c r="F30" s="3" t="s">
        <v>178</v>
      </c>
      <c r="G30" s="6">
        <v>2.9581</v>
      </c>
      <c r="H30" s="6">
        <v>1.5145999999999999</v>
      </c>
    </row>
    <row r="31" spans="1:8" x14ac:dyDescent="0.3">
      <c r="A31" s="3" t="s">
        <v>250</v>
      </c>
      <c r="B31" s="3" t="s">
        <v>329</v>
      </c>
      <c r="C31" s="3" t="s">
        <v>15</v>
      </c>
      <c r="D31" s="3" t="s">
        <v>128</v>
      </c>
      <c r="E31" s="6">
        <v>0.45169999999999999</v>
      </c>
      <c r="F31" s="3" t="s">
        <v>178</v>
      </c>
      <c r="G31" s="6">
        <v>0.45169999999999999</v>
      </c>
      <c r="H31" s="6">
        <v>1.5875999999999999</v>
      </c>
    </row>
    <row r="32" spans="1:8" x14ac:dyDescent="0.3">
      <c r="A32" s="3" t="s">
        <v>250</v>
      </c>
      <c r="B32" s="3" t="s">
        <v>329</v>
      </c>
      <c r="C32" s="3" t="s">
        <v>15</v>
      </c>
      <c r="D32" s="3" t="s">
        <v>118</v>
      </c>
      <c r="E32" s="6">
        <v>0.7429</v>
      </c>
      <c r="F32" s="3" t="s">
        <v>178</v>
      </c>
      <c r="G32" s="6">
        <v>0.7429</v>
      </c>
      <c r="H32" s="6">
        <v>1.5875999999999999</v>
      </c>
    </row>
    <row r="33" spans="1:8" x14ac:dyDescent="0.3">
      <c r="A33" s="3" t="s">
        <v>250</v>
      </c>
      <c r="B33" s="3" t="s">
        <v>329</v>
      </c>
      <c r="C33" s="3" t="s">
        <v>15</v>
      </c>
      <c r="D33" s="3" t="s">
        <v>114</v>
      </c>
      <c r="E33" s="6">
        <v>4.24E-2</v>
      </c>
      <c r="F33" s="3" t="s">
        <v>178</v>
      </c>
      <c r="G33" s="6">
        <v>4.24E-2</v>
      </c>
      <c r="H33" s="6">
        <v>1.5875999999999999</v>
      </c>
    </row>
    <row r="34" spans="1:8" x14ac:dyDescent="0.3">
      <c r="A34" s="3" t="s">
        <v>250</v>
      </c>
      <c r="B34" s="3" t="s">
        <v>329</v>
      </c>
      <c r="C34" s="3" t="s">
        <v>15</v>
      </c>
      <c r="D34" s="3" t="s">
        <v>130</v>
      </c>
      <c r="E34" s="6">
        <v>6.9599999999999995E-2</v>
      </c>
      <c r="F34" s="3" t="s">
        <v>178</v>
      </c>
      <c r="G34" s="6">
        <v>6.9599999999999995E-2</v>
      </c>
      <c r="H34" s="6">
        <v>9.3829999999999991</v>
      </c>
    </row>
    <row r="35" spans="1:8" x14ac:dyDescent="0.3">
      <c r="A35" s="3" t="s">
        <v>250</v>
      </c>
      <c r="B35" s="3" t="s">
        <v>329</v>
      </c>
      <c r="C35" s="3" t="s">
        <v>15</v>
      </c>
      <c r="D35" s="3" t="s">
        <v>112</v>
      </c>
      <c r="E35" s="6">
        <v>6.9599999999999995E-2</v>
      </c>
      <c r="F35" s="3" t="s">
        <v>178</v>
      </c>
      <c r="G35" s="6">
        <v>6.9599999999999995E-2</v>
      </c>
      <c r="H35" s="6">
        <v>9.3829999999999991</v>
      </c>
    </row>
    <row r="36" spans="1:8" x14ac:dyDescent="0.3">
      <c r="A36" s="3" t="s">
        <v>250</v>
      </c>
      <c r="B36" s="3" t="s">
        <v>329</v>
      </c>
      <c r="C36" s="3" t="s">
        <v>19</v>
      </c>
      <c r="D36" s="3" t="s">
        <v>138</v>
      </c>
      <c r="E36" s="6">
        <v>0.1862</v>
      </c>
      <c r="F36" s="3" t="s">
        <v>178</v>
      </c>
      <c r="G36" s="6">
        <v>0.1862</v>
      </c>
      <c r="H36" s="6">
        <v>1.5358000000000001</v>
      </c>
    </row>
    <row r="37" spans="1:8" x14ac:dyDescent="0.3">
      <c r="A37" s="3" t="s">
        <v>250</v>
      </c>
      <c r="B37" s="3" t="s">
        <v>329</v>
      </c>
      <c r="C37" s="3" t="s">
        <v>19</v>
      </c>
      <c r="D37" s="3" t="s">
        <v>130</v>
      </c>
      <c r="E37" s="6">
        <v>3.5999999999999999E-3</v>
      </c>
      <c r="F37" s="3" t="s">
        <v>178</v>
      </c>
      <c r="G37" s="6">
        <v>3.5999999999999999E-3</v>
      </c>
      <c r="H37" s="6">
        <v>1.5358000000000001</v>
      </c>
    </row>
    <row r="38" spans="1:8" x14ac:dyDescent="0.3">
      <c r="A38" s="3" t="s">
        <v>250</v>
      </c>
      <c r="B38" s="3" t="s">
        <v>329</v>
      </c>
      <c r="C38" s="3" t="s">
        <v>19</v>
      </c>
      <c r="D38" s="3" t="s">
        <v>134</v>
      </c>
      <c r="E38" s="6">
        <v>0.79749999999999999</v>
      </c>
      <c r="F38" s="3" t="s">
        <v>178</v>
      </c>
      <c r="G38" s="6">
        <v>0.79749999999999999</v>
      </c>
      <c r="H38" s="6">
        <v>1.5358000000000001</v>
      </c>
    </row>
    <row r="39" spans="1:8" x14ac:dyDescent="0.3">
      <c r="A39" s="3" t="s">
        <v>250</v>
      </c>
      <c r="B39" s="3" t="s">
        <v>329</v>
      </c>
      <c r="C39" s="3" t="s">
        <v>19</v>
      </c>
      <c r="D39" s="3" t="s">
        <v>148</v>
      </c>
      <c r="E39" s="6">
        <v>0.35370000000000001</v>
      </c>
      <c r="F39" s="3" t="s">
        <v>178</v>
      </c>
      <c r="G39" s="6">
        <v>0.35370000000000001</v>
      </c>
      <c r="H39" s="6">
        <v>1.5358000000000001</v>
      </c>
    </row>
    <row r="40" spans="1:8" x14ac:dyDescent="0.3">
      <c r="A40" s="3" t="s">
        <v>250</v>
      </c>
      <c r="B40" s="3" t="s">
        <v>329</v>
      </c>
      <c r="C40" s="3" t="s">
        <v>20</v>
      </c>
      <c r="D40" s="3" t="s">
        <v>148</v>
      </c>
      <c r="E40" s="6">
        <v>0.14369999999999999</v>
      </c>
      <c r="F40" s="3" t="s">
        <v>178</v>
      </c>
      <c r="G40" s="6">
        <v>0.14369999999999999</v>
      </c>
      <c r="H40" s="6">
        <v>9.3789999999999996</v>
      </c>
    </row>
    <row r="41" spans="1:8" x14ac:dyDescent="0.3">
      <c r="A41" s="3" t="s">
        <v>250</v>
      </c>
      <c r="B41" s="3" t="s">
        <v>329</v>
      </c>
      <c r="C41" s="3" t="s">
        <v>20</v>
      </c>
      <c r="D41" s="3" t="s">
        <v>122</v>
      </c>
      <c r="E41" s="6">
        <v>6.9599999999999995E-2</v>
      </c>
      <c r="F41" s="3" t="s">
        <v>178</v>
      </c>
      <c r="G41" s="6">
        <v>6.9599999999999995E-2</v>
      </c>
      <c r="H41" s="6">
        <v>9.3789999999999996</v>
      </c>
    </row>
    <row r="42" spans="1:8" x14ac:dyDescent="0.3">
      <c r="A42" s="3" t="s">
        <v>250</v>
      </c>
      <c r="B42" s="3" t="s">
        <v>329</v>
      </c>
      <c r="C42" s="3" t="s">
        <v>17</v>
      </c>
      <c r="D42" s="3" t="s">
        <v>122</v>
      </c>
      <c r="E42" s="6">
        <v>0.2591</v>
      </c>
      <c r="F42" s="3" t="s">
        <v>178</v>
      </c>
      <c r="G42" s="6">
        <v>0.2591</v>
      </c>
      <c r="H42" s="6">
        <v>1.5875999999999999</v>
      </c>
    </row>
    <row r="43" spans="1:8" x14ac:dyDescent="0.3">
      <c r="A43" s="3" t="s">
        <v>250</v>
      </c>
      <c r="B43" s="3" t="s">
        <v>329</v>
      </c>
      <c r="C43" s="3" t="s">
        <v>17</v>
      </c>
      <c r="D43" s="3" t="s">
        <v>124</v>
      </c>
      <c r="E43" s="6">
        <v>0.25659999999999999</v>
      </c>
      <c r="F43" s="3" t="s">
        <v>178</v>
      </c>
      <c r="G43" s="6">
        <v>0.25659999999999999</v>
      </c>
      <c r="H43" s="6">
        <v>1.5875999999999999</v>
      </c>
    </row>
    <row r="44" spans="1:8" x14ac:dyDescent="0.3">
      <c r="A44" s="3" t="s">
        <v>250</v>
      </c>
      <c r="B44" s="3" t="s">
        <v>329</v>
      </c>
      <c r="C44" s="3" t="s">
        <v>17</v>
      </c>
      <c r="D44" s="3" t="s">
        <v>321</v>
      </c>
      <c r="E44" s="6">
        <v>8.8999999999999996E-2</v>
      </c>
      <c r="F44" s="3" t="s">
        <v>178</v>
      </c>
      <c r="G44" s="6">
        <v>8.8999999999999996E-2</v>
      </c>
      <c r="H44" s="6">
        <v>9.3466000000000005</v>
      </c>
    </row>
    <row r="45" spans="1:8" x14ac:dyDescent="0.3">
      <c r="A45" s="3" t="s">
        <v>250</v>
      </c>
      <c r="B45" s="3" t="s">
        <v>329</v>
      </c>
      <c r="C45" s="3" t="s">
        <v>22</v>
      </c>
      <c r="D45" s="3" t="s">
        <v>144</v>
      </c>
      <c r="E45" s="6">
        <v>0.11700000000000001</v>
      </c>
      <c r="F45" s="3" t="s">
        <v>178</v>
      </c>
      <c r="G45" s="6">
        <v>0.11700000000000001</v>
      </c>
      <c r="H45" s="6">
        <v>1.4146000000000001</v>
      </c>
    </row>
    <row r="46" spans="1:8" x14ac:dyDescent="0.3">
      <c r="A46" s="3" t="s">
        <v>250</v>
      </c>
      <c r="B46" s="3" t="s">
        <v>329</v>
      </c>
      <c r="C46" s="3" t="s">
        <v>22</v>
      </c>
      <c r="D46" s="3" t="s">
        <v>142</v>
      </c>
      <c r="E46" s="6">
        <v>8.2000000000000007E-3</v>
      </c>
      <c r="F46" s="3" t="s">
        <v>178</v>
      </c>
      <c r="G46" s="6">
        <v>8.2000000000000007E-3</v>
      </c>
      <c r="H46" s="6">
        <v>1.5475000000000001</v>
      </c>
    </row>
    <row r="47" spans="1:8" x14ac:dyDescent="0.3">
      <c r="A47" s="3" t="s">
        <v>250</v>
      </c>
      <c r="B47" s="3" t="s">
        <v>329</v>
      </c>
      <c r="C47" s="3" t="s">
        <v>22</v>
      </c>
      <c r="D47" s="3" t="s">
        <v>108</v>
      </c>
      <c r="E47" s="6">
        <v>1.7399999999999999E-2</v>
      </c>
      <c r="F47" s="3" t="s">
        <v>178</v>
      </c>
      <c r="G47" s="6">
        <v>1.7399999999999999E-2</v>
      </c>
      <c r="H47" s="6">
        <v>1.5475000000000001</v>
      </c>
    </row>
    <row r="48" spans="1:8" x14ac:dyDescent="0.3">
      <c r="A48" s="3" t="s">
        <v>250</v>
      </c>
      <c r="B48" s="3" t="s">
        <v>329</v>
      </c>
      <c r="C48" s="3" t="s">
        <v>13</v>
      </c>
      <c r="D48" s="3" t="s">
        <v>112</v>
      </c>
      <c r="E48" s="6">
        <v>4.0099999999999997E-2</v>
      </c>
      <c r="F48" s="3" t="s">
        <v>178</v>
      </c>
      <c r="G48" s="6">
        <v>4.0099999999999997E-2</v>
      </c>
      <c r="H48" s="6">
        <v>1.5875999999999999</v>
      </c>
    </row>
    <row r="49" spans="1:8" x14ac:dyDescent="0.3">
      <c r="A49" s="3" t="s">
        <v>250</v>
      </c>
      <c r="B49" s="3" t="s">
        <v>329</v>
      </c>
      <c r="C49" s="3" t="s">
        <v>13</v>
      </c>
      <c r="D49" s="3" t="s">
        <v>108</v>
      </c>
      <c r="E49" s="6">
        <v>4.6300000000000001E-2</v>
      </c>
      <c r="F49" s="3" t="s">
        <v>178</v>
      </c>
      <c r="G49" s="6">
        <v>4.6300000000000001E-2</v>
      </c>
      <c r="H49" s="6">
        <v>1.5875999999999999</v>
      </c>
    </row>
    <row r="50" spans="1:8" x14ac:dyDescent="0.3">
      <c r="A50" s="3" t="s">
        <v>250</v>
      </c>
      <c r="B50" s="3" t="s">
        <v>329</v>
      </c>
      <c r="C50" s="3" t="s">
        <v>13</v>
      </c>
      <c r="D50" s="3" t="s">
        <v>114</v>
      </c>
      <c r="E50" s="6">
        <v>9.3700000000000006E-2</v>
      </c>
      <c r="F50" s="3" t="s">
        <v>178</v>
      </c>
      <c r="G50" s="6">
        <v>9.3700000000000006E-2</v>
      </c>
      <c r="H50" s="6">
        <v>9.3817000000000004</v>
      </c>
    </row>
    <row r="51" spans="1:8" x14ac:dyDescent="0.3">
      <c r="A51" s="3" t="s">
        <v>250</v>
      </c>
      <c r="B51" s="3" t="s">
        <v>329</v>
      </c>
      <c r="C51" s="3" t="s">
        <v>13</v>
      </c>
      <c r="D51" s="3" t="s">
        <v>110</v>
      </c>
      <c r="E51" s="6">
        <v>9.3700000000000006E-2</v>
      </c>
      <c r="F51" s="3" t="s">
        <v>178</v>
      </c>
      <c r="G51" s="6">
        <v>9.3700000000000006E-2</v>
      </c>
      <c r="H51" s="6">
        <v>9.3817000000000004</v>
      </c>
    </row>
    <row r="52" spans="1:8" x14ac:dyDescent="0.3">
      <c r="A52" s="3" t="s">
        <v>250</v>
      </c>
      <c r="B52" s="3" t="s">
        <v>329</v>
      </c>
      <c r="C52" s="3" t="s">
        <v>219</v>
      </c>
      <c r="D52" s="3" t="s">
        <v>227</v>
      </c>
      <c r="E52" s="6">
        <v>6.4000000000000001E-2</v>
      </c>
      <c r="F52" s="3" t="s">
        <v>178</v>
      </c>
      <c r="G52" s="6">
        <v>6.4000000000000001E-2</v>
      </c>
      <c r="H52" s="6">
        <v>1.5874999999999999</v>
      </c>
    </row>
    <row r="53" spans="1:8" x14ac:dyDescent="0.3">
      <c r="A53" s="3" t="s">
        <v>250</v>
      </c>
      <c r="B53" s="3" t="s">
        <v>329</v>
      </c>
      <c r="C53" s="3" t="s">
        <v>219</v>
      </c>
      <c r="D53" s="3" t="s">
        <v>134</v>
      </c>
      <c r="E53" s="6">
        <v>0.14149999999999999</v>
      </c>
      <c r="F53" s="3" t="s">
        <v>178</v>
      </c>
      <c r="G53" s="6">
        <v>0.14149999999999999</v>
      </c>
      <c r="H53" s="6">
        <v>1.5874999999999999</v>
      </c>
    </row>
    <row r="54" spans="1:8" x14ac:dyDescent="0.3">
      <c r="A54" s="3" t="s">
        <v>250</v>
      </c>
      <c r="B54" s="3" t="s">
        <v>329</v>
      </c>
      <c r="C54" s="3" t="s">
        <v>219</v>
      </c>
      <c r="D54" s="3" t="s">
        <v>126</v>
      </c>
      <c r="E54" s="6">
        <v>0.24629999999999999</v>
      </c>
      <c r="F54" s="3" t="s">
        <v>178</v>
      </c>
      <c r="G54" s="6">
        <v>0.24629999999999999</v>
      </c>
      <c r="H54" s="6">
        <v>1.5874999999999999</v>
      </c>
    </row>
    <row r="55" spans="1:8" x14ac:dyDescent="0.3">
      <c r="A55" s="3" t="s">
        <v>250</v>
      </c>
      <c r="B55" s="3" t="s">
        <v>329</v>
      </c>
      <c r="C55" s="3" t="s">
        <v>219</v>
      </c>
      <c r="D55" s="3" t="s">
        <v>138</v>
      </c>
      <c r="E55" s="6">
        <v>0.92779999999999996</v>
      </c>
      <c r="F55" s="3" t="s">
        <v>178</v>
      </c>
      <c r="G55" s="6">
        <v>0.92779999999999996</v>
      </c>
      <c r="H55" s="6">
        <v>1.5874999999999999</v>
      </c>
    </row>
    <row r="56" spans="1:8" x14ac:dyDescent="0.3">
      <c r="A56" s="3" t="s">
        <v>250</v>
      </c>
      <c r="B56" s="3" t="s">
        <v>329</v>
      </c>
      <c r="C56" s="3" t="s">
        <v>38</v>
      </c>
      <c r="D56" s="3" t="s">
        <v>140</v>
      </c>
      <c r="E56" s="6">
        <v>0.42509999999999998</v>
      </c>
      <c r="F56" s="3" t="s">
        <v>178</v>
      </c>
      <c r="G56" s="6">
        <v>0.42509999999999998</v>
      </c>
      <c r="H56" s="6">
        <v>1.5876999999999999</v>
      </c>
    </row>
    <row r="57" spans="1:8" x14ac:dyDescent="0.3">
      <c r="A57" s="3" t="s">
        <v>250</v>
      </c>
      <c r="B57" s="3" t="s">
        <v>329</v>
      </c>
      <c r="C57" s="3" t="s">
        <v>38</v>
      </c>
      <c r="D57" s="3" t="s">
        <v>114</v>
      </c>
      <c r="E57" s="6">
        <v>6.3200000000000006E-2</v>
      </c>
      <c r="F57" s="3" t="s">
        <v>178</v>
      </c>
      <c r="G57" s="6">
        <v>6.3200000000000006E-2</v>
      </c>
      <c r="H57" s="6">
        <v>9.4415999999999993</v>
      </c>
    </row>
    <row r="58" spans="1:8" x14ac:dyDescent="0.3">
      <c r="A58" s="3" t="s">
        <v>250</v>
      </c>
      <c r="B58" s="3" t="s">
        <v>329</v>
      </c>
      <c r="C58" s="3" t="s">
        <v>38</v>
      </c>
      <c r="D58" s="3" t="s">
        <v>142</v>
      </c>
      <c r="E58" s="6">
        <v>2.06E-2</v>
      </c>
      <c r="F58" s="3" t="s">
        <v>178</v>
      </c>
      <c r="G58" s="6">
        <v>2.06E-2</v>
      </c>
      <c r="H58" s="6">
        <v>1.5876999999999999</v>
      </c>
    </row>
    <row r="59" spans="1:8" x14ac:dyDescent="0.3">
      <c r="A59" s="3" t="s">
        <v>250</v>
      </c>
      <c r="B59" s="3" t="s">
        <v>329</v>
      </c>
      <c r="C59" s="3" t="s">
        <v>38</v>
      </c>
      <c r="D59" s="3" t="s">
        <v>112</v>
      </c>
      <c r="E59" s="6">
        <v>0.15820000000000001</v>
      </c>
      <c r="F59" s="3" t="s">
        <v>178</v>
      </c>
      <c r="G59" s="6">
        <v>0.15820000000000001</v>
      </c>
      <c r="H59" s="6">
        <v>9.4415999999999993</v>
      </c>
    </row>
    <row r="60" spans="1:8" x14ac:dyDescent="0.3">
      <c r="A60" s="3" t="s">
        <v>250</v>
      </c>
      <c r="B60" s="3" t="s">
        <v>329</v>
      </c>
      <c r="C60" s="3" t="s">
        <v>38</v>
      </c>
      <c r="D60" s="3" t="s">
        <v>144</v>
      </c>
      <c r="E60" s="6">
        <v>0.15820000000000001</v>
      </c>
      <c r="F60" s="3" t="s">
        <v>178</v>
      </c>
      <c r="G60" s="6">
        <v>0.15820000000000001</v>
      </c>
      <c r="H60" s="6">
        <v>9.4415999999999993</v>
      </c>
    </row>
    <row r="61" spans="1:8" x14ac:dyDescent="0.3">
      <c r="A61" s="3" t="s">
        <v>250</v>
      </c>
      <c r="B61" s="3" t="s">
        <v>329</v>
      </c>
      <c r="C61" s="3" t="s">
        <v>38</v>
      </c>
      <c r="D61" s="3" t="s">
        <v>146</v>
      </c>
      <c r="E61" s="6">
        <v>0.15820000000000001</v>
      </c>
      <c r="F61" s="3" t="s">
        <v>178</v>
      </c>
      <c r="G61" s="6">
        <v>0.15820000000000001</v>
      </c>
      <c r="H61" s="6">
        <v>9.4415999999999993</v>
      </c>
    </row>
    <row r="62" spans="1:8" x14ac:dyDescent="0.3">
      <c r="A62" s="3" t="s">
        <v>250</v>
      </c>
      <c r="B62" s="3" t="s">
        <v>329</v>
      </c>
      <c r="C62" s="3" t="s">
        <v>8</v>
      </c>
      <c r="D62" s="3" t="s">
        <v>128</v>
      </c>
      <c r="E62" s="6">
        <v>5.3681000000000001</v>
      </c>
      <c r="F62" s="3" t="s">
        <v>178</v>
      </c>
      <c r="G62" s="6">
        <v>5.3681000000000001</v>
      </c>
      <c r="H62" s="6">
        <v>1.5876999999999999</v>
      </c>
    </row>
    <row r="63" spans="1:8" x14ac:dyDescent="0.3">
      <c r="A63" s="3" t="s">
        <v>250</v>
      </c>
      <c r="B63" s="3" t="s">
        <v>329</v>
      </c>
      <c r="C63" s="3" t="s">
        <v>8</v>
      </c>
      <c r="D63" s="3" t="s">
        <v>150</v>
      </c>
      <c r="E63" s="6">
        <v>2.2566999999999999</v>
      </c>
      <c r="F63" s="3" t="s">
        <v>178</v>
      </c>
      <c r="G63" s="6">
        <v>2.2566999999999999</v>
      </c>
      <c r="H63" s="6">
        <v>1.5876999999999999</v>
      </c>
    </row>
    <row r="64" spans="1:8" x14ac:dyDescent="0.3">
      <c r="A64" s="3" t="s">
        <v>250</v>
      </c>
      <c r="B64" s="3" t="s">
        <v>329</v>
      </c>
      <c r="C64" s="3" t="s">
        <v>8</v>
      </c>
      <c r="D64" s="3" t="s">
        <v>321</v>
      </c>
      <c r="E64" s="6">
        <v>0.37140000000000001</v>
      </c>
      <c r="F64" s="3" t="s">
        <v>178</v>
      </c>
      <c r="G64" s="6">
        <v>0.37140000000000001</v>
      </c>
      <c r="H64" s="6">
        <v>9.4131999999999998</v>
      </c>
    </row>
    <row r="65" spans="1:8" x14ac:dyDescent="0.3">
      <c r="A65" s="3" t="s">
        <v>250</v>
      </c>
      <c r="B65" s="3" t="s">
        <v>329</v>
      </c>
      <c r="C65" s="3" t="s">
        <v>8</v>
      </c>
      <c r="D65" s="3" t="s">
        <v>118</v>
      </c>
      <c r="E65" s="6">
        <v>0.37140000000000001</v>
      </c>
      <c r="F65" s="3" t="s">
        <v>178</v>
      </c>
      <c r="G65" s="6">
        <v>0.37140000000000001</v>
      </c>
      <c r="H65" s="6">
        <v>9.4131999999999998</v>
      </c>
    </row>
    <row r="66" spans="1:8" x14ac:dyDescent="0.3">
      <c r="A66" s="3" t="s">
        <v>250</v>
      </c>
      <c r="B66" s="3" t="s">
        <v>329</v>
      </c>
      <c r="C66" s="3" t="s">
        <v>8</v>
      </c>
      <c r="D66" s="3" t="s">
        <v>152</v>
      </c>
      <c r="E66" s="6">
        <v>0.37140000000000001</v>
      </c>
      <c r="F66" s="3" t="s">
        <v>178</v>
      </c>
      <c r="G66" s="6">
        <v>0.37140000000000001</v>
      </c>
      <c r="H66" s="6">
        <v>9.4131999999999998</v>
      </c>
    </row>
    <row r="67" spans="1:8" x14ac:dyDescent="0.3">
      <c r="A67" s="3" t="s">
        <v>250</v>
      </c>
      <c r="B67" s="3" t="s">
        <v>329</v>
      </c>
      <c r="C67" s="3" t="s">
        <v>34</v>
      </c>
      <c r="D67" s="3" t="s">
        <v>156</v>
      </c>
      <c r="E67" s="6">
        <v>2.4718</v>
      </c>
      <c r="F67" s="3" t="s">
        <v>178</v>
      </c>
      <c r="G67" s="6">
        <v>2.4718</v>
      </c>
      <c r="H67" s="6">
        <v>1.5875999999999999</v>
      </c>
    </row>
    <row r="68" spans="1:8" x14ac:dyDescent="0.3">
      <c r="A68" s="3" t="s">
        <v>250</v>
      </c>
      <c r="B68" s="3" t="s">
        <v>329</v>
      </c>
      <c r="C68" s="3" t="s">
        <v>34</v>
      </c>
      <c r="D68" s="3" t="s">
        <v>154</v>
      </c>
      <c r="E68" s="6">
        <v>6.2E-2</v>
      </c>
      <c r="F68" s="3" t="s">
        <v>178</v>
      </c>
      <c r="G68" s="6">
        <v>6.2E-2</v>
      </c>
      <c r="H68" s="6">
        <v>9.3451000000000004</v>
      </c>
    </row>
    <row r="69" spans="1:8" x14ac:dyDescent="0.3">
      <c r="A69" s="3" t="s">
        <v>250</v>
      </c>
      <c r="B69" s="3" t="s">
        <v>329</v>
      </c>
      <c r="C69" s="3" t="s">
        <v>35</v>
      </c>
      <c r="D69" s="3" t="s">
        <v>154</v>
      </c>
      <c r="E69" s="6">
        <v>1.454</v>
      </c>
      <c r="F69" s="3" t="s">
        <v>178</v>
      </c>
      <c r="G69" s="6">
        <v>1.454</v>
      </c>
      <c r="H69" s="6">
        <v>1.5145999999999999</v>
      </c>
    </row>
    <row r="70" spans="1:8" x14ac:dyDescent="0.3">
      <c r="A70" s="3" t="s">
        <v>250</v>
      </c>
      <c r="B70" s="3" t="s">
        <v>329</v>
      </c>
      <c r="C70" s="3" t="s">
        <v>35</v>
      </c>
      <c r="D70" s="3" t="s">
        <v>150</v>
      </c>
      <c r="E70" s="6">
        <v>9.1463000000000001</v>
      </c>
      <c r="F70" s="3" t="s">
        <v>178</v>
      </c>
      <c r="G70" s="6">
        <v>9.1463000000000001</v>
      </c>
      <c r="H70" s="6">
        <v>1.5145999999999999</v>
      </c>
    </row>
    <row r="71" spans="1:8" x14ac:dyDescent="0.3">
      <c r="A71" s="3" t="s">
        <v>250</v>
      </c>
      <c r="B71" s="3" t="s">
        <v>329</v>
      </c>
      <c r="C71" s="3" t="s">
        <v>32</v>
      </c>
      <c r="D71" s="3" t="s">
        <v>126</v>
      </c>
      <c r="E71" s="6">
        <v>1.2508999999999999</v>
      </c>
      <c r="F71" s="3" t="s">
        <v>178</v>
      </c>
      <c r="G71" s="6">
        <v>1.2508999999999999</v>
      </c>
      <c r="H71" s="6">
        <v>1.5358000000000001</v>
      </c>
    </row>
    <row r="72" spans="1:8" x14ac:dyDescent="0.3">
      <c r="A72" s="3" t="s">
        <v>250</v>
      </c>
      <c r="B72" s="3" t="s">
        <v>329</v>
      </c>
      <c r="C72" s="3" t="s">
        <v>32</v>
      </c>
      <c r="D72" s="3" t="s">
        <v>158</v>
      </c>
      <c r="E72" s="6">
        <v>0.41139999999999999</v>
      </c>
      <c r="F72" s="3" t="s">
        <v>178</v>
      </c>
      <c r="G72" s="6">
        <v>0.41139999999999999</v>
      </c>
      <c r="H72" s="6">
        <v>1.5358000000000001</v>
      </c>
    </row>
    <row r="73" spans="1:8" x14ac:dyDescent="0.3">
      <c r="A73" s="3" t="s">
        <v>250</v>
      </c>
      <c r="B73" s="3" t="s">
        <v>329</v>
      </c>
      <c r="C73" s="3" t="s">
        <v>32</v>
      </c>
      <c r="D73" s="3" t="s">
        <v>118</v>
      </c>
      <c r="E73" s="6">
        <v>2.1899999999999999E-2</v>
      </c>
      <c r="F73" s="3" t="s">
        <v>178</v>
      </c>
      <c r="G73" s="6">
        <v>2.1899999999999999E-2</v>
      </c>
      <c r="H73" s="6">
        <v>1.5358000000000001</v>
      </c>
    </row>
    <row r="74" spans="1:8" x14ac:dyDescent="0.3">
      <c r="A74" s="3" t="s">
        <v>250</v>
      </c>
      <c r="B74" s="3" t="s">
        <v>329</v>
      </c>
      <c r="C74" s="3" t="s">
        <v>32</v>
      </c>
      <c r="D74" s="3" t="s">
        <v>160</v>
      </c>
      <c r="E74" s="6">
        <v>0.15140000000000001</v>
      </c>
      <c r="F74" s="3" t="s">
        <v>178</v>
      </c>
      <c r="G74" s="6">
        <v>0.15140000000000001</v>
      </c>
      <c r="H74" s="6">
        <v>1.5358000000000001</v>
      </c>
    </row>
    <row r="75" spans="1:8" x14ac:dyDescent="0.3">
      <c r="A75" s="3" t="s">
        <v>250</v>
      </c>
      <c r="B75" s="3" t="s">
        <v>329</v>
      </c>
      <c r="C75" s="3" t="s">
        <v>33</v>
      </c>
      <c r="D75" s="3" t="s">
        <v>118</v>
      </c>
      <c r="E75" s="6">
        <v>7.3551000000000002</v>
      </c>
      <c r="F75" s="3" t="s">
        <v>178</v>
      </c>
      <c r="G75" s="6">
        <v>7.3551000000000002</v>
      </c>
      <c r="H75" s="6">
        <v>1.5874999999999999</v>
      </c>
    </row>
    <row r="76" spans="1:8" x14ac:dyDescent="0.3">
      <c r="A76" s="3" t="s">
        <v>250</v>
      </c>
      <c r="B76" s="3" t="s">
        <v>329</v>
      </c>
      <c r="C76" s="3" t="s">
        <v>33</v>
      </c>
      <c r="D76" s="3" t="s">
        <v>160</v>
      </c>
      <c r="E76" s="6">
        <v>1.1148</v>
      </c>
      <c r="F76" s="3" t="s">
        <v>178</v>
      </c>
      <c r="G76" s="6">
        <v>1.1148</v>
      </c>
      <c r="H76" s="6">
        <v>1.5874999999999999</v>
      </c>
    </row>
    <row r="77" spans="1:8" x14ac:dyDescent="0.3">
      <c r="A77" s="3" t="s">
        <v>250</v>
      </c>
      <c r="B77" s="3" t="s">
        <v>329</v>
      </c>
      <c r="C77" s="3" t="s">
        <v>33</v>
      </c>
      <c r="D77" s="3" t="s">
        <v>156</v>
      </c>
      <c r="E77" s="6">
        <v>1.1468</v>
      </c>
      <c r="F77" s="3" t="s">
        <v>178</v>
      </c>
      <c r="G77" s="6">
        <v>1.1468</v>
      </c>
      <c r="H77" s="6">
        <v>1.5874999999999999</v>
      </c>
    </row>
    <row r="78" spans="1:8" x14ac:dyDescent="0.3">
      <c r="A78" s="3" t="s">
        <v>250</v>
      </c>
      <c r="B78" s="3" t="s">
        <v>329</v>
      </c>
      <c r="C78" s="3" t="s">
        <v>33</v>
      </c>
      <c r="D78" s="3" t="s">
        <v>150</v>
      </c>
      <c r="E78" s="6">
        <v>0.1431</v>
      </c>
      <c r="F78" s="3" t="s">
        <v>178</v>
      </c>
      <c r="G78" s="6">
        <v>0.1431</v>
      </c>
      <c r="H78" s="6">
        <v>1.5874999999999999</v>
      </c>
    </row>
    <row r="79" spans="1:8" x14ac:dyDescent="0.3">
      <c r="A79" s="3" t="s">
        <v>250</v>
      </c>
      <c r="B79" s="3" t="s">
        <v>329</v>
      </c>
      <c r="C79" s="3" t="s">
        <v>36</v>
      </c>
      <c r="D79" s="3" t="s">
        <v>126</v>
      </c>
      <c r="E79" s="6">
        <v>0.9042</v>
      </c>
      <c r="F79" s="3" t="s">
        <v>178</v>
      </c>
      <c r="G79" s="6">
        <v>0.9042</v>
      </c>
      <c r="H79" s="6">
        <v>1.5874999999999999</v>
      </c>
    </row>
    <row r="80" spans="1:8" x14ac:dyDescent="0.3">
      <c r="A80" s="3" t="s">
        <v>250</v>
      </c>
      <c r="B80" s="3" t="s">
        <v>329</v>
      </c>
      <c r="C80" s="3" t="s">
        <v>36</v>
      </c>
      <c r="D80" s="3" t="s">
        <v>118</v>
      </c>
      <c r="E80" s="6">
        <v>1.6817</v>
      </c>
      <c r="F80" s="3" t="s">
        <v>178</v>
      </c>
      <c r="G80" s="6">
        <v>1.6817</v>
      </c>
      <c r="H80" s="6">
        <v>1.5874999999999999</v>
      </c>
    </row>
    <row r="81" spans="1:8" x14ac:dyDescent="0.3">
      <c r="A81" s="3" t="s">
        <v>250</v>
      </c>
      <c r="B81" s="3" t="s">
        <v>329</v>
      </c>
      <c r="C81" s="3" t="s">
        <v>36</v>
      </c>
      <c r="D81" s="3" t="s">
        <v>158</v>
      </c>
      <c r="E81" s="6">
        <v>8.0600000000000005E-2</v>
      </c>
      <c r="F81" s="3" t="s">
        <v>178</v>
      </c>
      <c r="G81" s="6">
        <v>8.0600000000000005E-2</v>
      </c>
      <c r="H81" s="6">
        <v>1.5874999999999999</v>
      </c>
    </row>
    <row r="82" spans="1:8" x14ac:dyDescent="0.3">
      <c r="A82" s="3" t="s">
        <v>250</v>
      </c>
      <c r="B82" s="3" t="s">
        <v>329</v>
      </c>
      <c r="C82" s="3" t="s">
        <v>36</v>
      </c>
      <c r="D82" s="3" t="s">
        <v>150</v>
      </c>
      <c r="E82" s="6">
        <v>0.1399</v>
      </c>
      <c r="F82" s="3" t="s">
        <v>178</v>
      </c>
      <c r="G82" s="6">
        <v>0.1399</v>
      </c>
      <c r="H82" s="6">
        <v>1.5874999999999999</v>
      </c>
    </row>
    <row r="83" spans="1:8" x14ac:dyDescent="0.3">
      <c r="A83" s="3" t="s">
        <v>250</v>
      </c>
      <c r="B83" s="3" t="s">
        <v>329</v>
      </c>
      <c r="C83" s="3" t="s">
        <v>37</v>
      </c>
      <c r="D83" s="3" t="s">
        <v>116</v>
      </c>
      <c r="E83" s="6">
        <v>5.1000000000000004E-3</v>
      </c>
      <c r="F83" s="3" t="s">
        <v>178</v>
      </c>
      <c r="G83" s="6">
        <v>5.1000000000000004E-3</v>
      </c>
      <c r="H83" s="6">
        <v>1.5875999999999999</v>
      </c>
    </row>
    <row r="84" spans="1:8" x14ac:dyDescent="0.3">
      <c r="A84" s="3" t="s">
        <v>250</v>
      </c>
      <c r="B84" s="3" t="s">
        <v>329</v>
      </c>
      <c r="C84" s="3" t="s">
        <v>37</v>
      </c>
      <c r="D84" s="3" t="s">
        <v>321</v>
      </c>
      <c r="E84" s="6">
        <v>0.10580000000000001</v>
      </c>
      <c r="F84" s="3" t="s">
        <v>178</v>
      </c>
      <c r="G84" s="6">
        <v>0.10580000000000001</v>
      </c>
      <c r="H84" s="6">
        <v>9.3817000000000004</v>
      </c>
    </row>
    <row r="85" spans="1:8" x14ac:dyDescent="0.3">
      <c r="A85" s="3" t="s">
        <v>250</v>
      </c>
      <c r="B85" s="3" t="s">
        <v>329</v>
      </c>
      <c r="C85" s="3" t="s">
        <v>37</v>
      </c>
      <c r="D85" s="3" t="s">
        <v>128</v>
      </c>
      <c r="E85" s="6">
        <v>0.29830000000000001</v>
      </c>
      <c r="F85" s="3" t="s">
        <v>178</v>
      </c>
      <c r="G85" s="6">
        <v>0.29830000000000001</v>
      </c>
      <c r="H85" s="6">
        <v>1.5875999999999999</v>
      </c>
    </row>
    <row r="86" spans="1:8" x14ac:dyDescent="0.3">
      <c r="A86" s="3" t="s">
        <v>250</v>
      </c>
      <c r="B86" s="3" t="s">
        <v>329</v>
      </c>
      <c r="C86" s="3" t="s">
        <v>37</v>
      </c>
      <c r="D86" s="3" t="s">
        <v>126</v>
      </c>
      <c r="E86" s="6">
        <v>9.4500000000000001E-2</v>
      </c>
      <c r="F86" s="3" t="s">
        <v>178</v>
      </c>
      <c r="G86" s="6">
        <v>9.4500000000000001E-2</v>
      </c>
      <c r="H86" s="6">
        <v>9.3817000000000004</v>
      </c>
    </row>
    <row r="87" spans="1:8" x14ac:dyDescent="0.3">
      <c r="A87" s="3" t="s">
        <v>250</v>
      </c>
      <c r="B87" s="3" t="s">
        <v>329</v>
      </c>
      <c r="C87" s="3" t="s">
        <v>39</v>
      </c>
      <c r="D87" s="3" t="s">
        <v>142</v>
      </c>
      <c r="E87" s="6">
        <v>5.3699999999999998E-2</v>
      </c>
      <c r="F87" s="3" t="s">
        <v>178</v>
      </c>
      <c r="G87" s="6">
        <v>5.3699999999999998E-2</v>
      </c>
      <c r="H87" s="6">
        <v>1.5358000000000001</v>
      </c>
    </row>
    <row r="88" spans="1:8" x14ac:dyDescent="0.3">
      <c r="A88" s="3" t="s">
        <v>250</v>
      </c>
      <c r="B88" s="3" t="s">
        <v>329</v>
      </c>
      <c r="C88" s="3" t="s">
        <v>39</v>
      </c>
      <c r="D88" s="3" t="s">
        <v>152</v>
      </c>
      <c r="E88" s="6">
        <v>0.64990000000000003</v>
      </c>
      <c r="F88" s="3" t="s">
        <v>178</v>
      </c>
      <c r="G88" s="6">
        <v>0.64990000000000003</v>
      </c>
      <c r="H88" s="6">
        <v>1.5358000000000001</v>
      </c>
    </row>
    <row r="89" spans="1:8" x14ac:dyDescent="0.3">
      <c r="A89" s="3" t="s">
        <v>250</v>
      </c>
      <c r="B89" s="3" t="s">
        <v>329</v>
      </c>
      <c r="C89" s="3" t="s">
        <v>39</v>
      </c>
      <c r="D89" s="3" t="s">
        <v>128</v>
      </c>
      <c r="E89" s="6">
        <v>1.8996999999999999</v>
      </c>
      <c r="F89" s="3" t="s">
        <v>178</v>
      </c>
      <c r="G89" s="6">
        <v>1.8996999999999999</v>
      </c>
      <c r="H89" s="6">
        <v>1.5358000000000001</v>
      </c>
    </row>
    <row r="90" spans="1:8" x14ac:dyDescent="0.3">
      <c r="A90" s="3" t="s">
        <v>250</v>
      </c>
      <c r="B90" s="3" t="s">
        <v>329</v>
      </c>
      <c r="C90" s="3" t="s">
        <v>39</v>
      </c>
      <c r="D90" s="3" t="s">
        <v>144</v>
      </c>
      <c r="E90" s="6">
        <v>4.7500000000000001E-2</v>
      </c>
      <c r="F90" s="3" t="s">
        <v>178</v>
      </c>
      <c r="G90" s="6">
        <v>4.7500000000000001E-2</v>
      </c>
      <c r="H90" s="6">
        <v>1.5358000000000001</v>
      </c>
    </row>
    <row r="91" spans="1:8" x14ac:dyDescent="0.3">
      <c r="A91" s="3" t="s">
        <v>250</v>
      </c>
      <c r="B91" s="3" t="s">
        <v>329</v>
      </c>
      <c r="C91" s="3" t="s">
        <v>21</v>
      </c>
      <c r="D91" s="3" t="s">
        <v>138</v>
      </c>
      <c r="E91" s="6">
        <v>0.1394</v>
      </c>
      <c r="F91" s="3" t="s">
        <v>178</v>
      </c>
      <c r="G91" s="6">
        <v>0.1394</v>
      </c>
      <c r="H91" s="6">
        <v>1.5875999999999999</v>
      </c>
    </row>
    <row r="92" spans="1:8" x14ac:dyDescent="0.3">
      <c r="A92" s="3" t="s">
        <v>250</v>
      </c>
      <c r="B92" s="3" t="s">
        <v>329</v>
      </c>
      <c r="C92" s="3" t="s">
        <v>21</v>
      </c>
      <c r="D92" s="3" t="s">
        <v>124</v>
      </c>
      <c r="E92" s="6">
        <v>0.26300000000000001</v>
      </c>
      <c r="F92" s="3" t="s">
        <v>178</v>
      </c>
      <c r="G92" s="6">
        <v>0.26300000000000001</v>
      </c>
      <c r="H92" s="6">
        <v>1.5875999999999999</v>
      </c>
    </row>
    <row r="93" spans="1:8" x14ac:dyDescent="0.3">
      <c r="A93" s="3" t="s">
        <v>250</v>
      </c>
      <c r="B93" s="3" t="s">
        <v>329</v>
      </c>
      <c r="C93" s="3" t="s">
        <v>21</v>
      </c>
      <c r="D93" s="3" t="s">
        <v>134</v>
      </c>
      <c r="E93" s="6">
        <v>0.13350000000000001</v>
      </c>
      <c r="F93" s="3" t="s">
        <v>178</v>
      </c>
      <c r="G93" s="6">
        <v>0.13350000000000001</v>
      </c>
      <c r="H93" s="6">
        <v>9.3817000000000004</v>
      </c>
    </row>
    <row r="94" spans="1:8" x14ac:dyDescent="0.3">
      <c r="A94" s="3" t="s">
        <v>250</v>
      </c>
      <c r="B94" s="3" t="s">
        <v>329</v>
      </c>
      <c r="C94" s="3" t="s">
        <v>21</v>
      </c>
      <c r="D94" s="3" t="s">
        <v>140</v>
      </c>
      <c r="E94" s="6">
        <v>0.13350000000000001</v>
      </c>
      <c r="F94" s="3" t="s">
        <v>178</v>
      </c>
      <c r="G94" s="6">
        <v>0.13350000000000001</v>
      </c>
      <c r="H94" s="6">
        <v>9.3817000000000004</v>
      </c>
    </row>
    <row r="95" spans="1:8" x14ac:dyDescent="0.3">
      <c r="A95" s="3" t="s">
        <v>250</v>
      </c>
      <c r="B95" s="3" t="s">
        <v>329</v>
      </c>
      <c r="C95" s="3" t="s">
        <v>216</v>
      </c>
      <c r="D95" s="3" t="s">
        <v>225</v>
      </c>
      <c r="E95" s="6">
        <v>9.6940000000000008</v>
      </c>
      <c r="F95" s="3" t="s">
        <v>178</v>
      </c>
      <c r="G95" s="6">
        <v>9.6940000000000008</v>
      </c>
      <c r="H95" s="6">
        <v>1.5874999999999999</v>
      </c>
    </row>
    <row r="96" spans="1:8" x14ac:dyDescent="0.3">
      <c r="A96" s="3" t="s">
        <v>250</v>
      </c>
      <c r="B96" s="3" t="s">
        <v>329</v>
      </c>
      <c r="C96" s="3" t="s">
        <v>216</v>
      </c>
      <c r="D96" s="3" t="s">
        <v>128</v>
      </c>
      <c r="E96" s="6">
        <v>22.319099999999999</v>
      </c>
      <c r="F96" s="3" t="s">
        <v>178</v>
      </c>
      <c r="G96" s="6">
        <v>22.319099999999999</v>
      </c>
      <c r="H96" s="6">
        <v>1.5874999999999999</v>
      </c>
    </row>
    <row r="97" spans="1:8" x14ac:dyDescent="0.3">
      <c r="A97" s="3" t="s">
        <v>250</v>
      </c>
      <c r="B97" s="3" t="s">
        <v>329</v>
      </c>
      <c r="C97" s="3" t="s">
        <v>216</v>
      </c>
      <c r="D97" s="3" t="s">
        <v>226</v>
      </c>
      <c r="E97" s="6">
        <v>50.398699999999998</v>
      </c>
      <c r="F97" s="3" t="s">
        <v>178</v>
      </c>
      <c r="G97" s="6">
        <v>50.398699999999998</v>
      </c>
      <c r="H97" s="6">
        <v>1.5874999999999999</v>
      </c>
    </row>
    <row r="98" spans="1:8" x14ac:dyDescent="0.3">
      <c r="A98" s="3" t="s">
        <v>250</v>
      </c>
      <c r="B98" s="3" t="s">
        <v>329</v>
      </c>
      <c r="C98" s="3" t="s">
        <v>216</v>
      </c>
      <c r="D98" s="3" t="s">
        <v>227</v>
      </c>
      <c r="E98" s="6">
        <v>25.9147</v>
      </c>
      <c r="F98" s="3" t="s">
        <v>178</v>
      </c>
      <c r="G98" s="6">
        <v>25.9147</v>
      </c>
      <c r="H98" s="6">
        <v>1.5874999999999999</v>
      </c>
    </row>
    <row r="99" spans="1:8" x14ac:dyDescent="0.3">
      <c r="A99" s="3" t="s">
        <v>250</v>
      </c>
      <c r="B99" s="3" t="s">
        <v>329</v>
      </c>
      <c r="C99" s="3" t="s">
        <v>222</v>
      </c>
      <c r="D99" s="3" t="s">
        <v>226</v>
      </c>
      <c r="E99" s="6">
        <v>7.9931000000000001</v>
      </c>
      <c r="F99" s="3" t="s">
        <v>178</v>
      </c>
      <c r="G99" s="6">
        <v>7.9931000000000001</v>
      </c>
      <c r="H99" s="6">
        <v>1.5874999999999999</v>
      </c>
    </row>
    <row r="100" spans="1:8" x14ac:dyDescent="0.3">
      <c r="A100" s="3" t="s">
        <v>250</v>
      </c>
      <c r="B100" s="3" t="s">
        <v>329</v>
      </c>
      <c r="C100" s="3" t="s">
        <v>222</v>
      </c>
      <c r="D100" s="3" t="s">
        <v>136</v>
      </c>
      <c r="E100" s="6">
        <v>43.843699999999998</v>
      </c>
      <c r="F100" s="3" t="s">
        <v>178</v>
      </c>
      <c r="G100" s="6">
        <v>43.843699999999998</v>
      </c>
      <c r="H100" s="6">
        <v>1.5874999999999999</v>
      </c>
    </row>
    <row r="101" spans="1:8" x14ac:dyDescent="0.3">
      <c r="A101" s="3" t="s">
        <v>250</v>
      </c>
      <c r="B101" s="3" t="s">
        <v>330</v>
      </c>
      <c r="C101" s="3" t="s">
        <v>18</v>
      </c>
      <c r="E101" s="6">
        <v>184.18719999999999</v>
      </c>
      <c r="F101" s="3" t="s">
        <v>179</v>
      </c>
      <c r="G101" s="6">
        <v>184.18719999999999</v>
      </c>
      <c r="H101" s="6">
        <v>1.5234000000000001</v>
      </c>
    </row>
    <row r="102" spans="1:8" x14ac:dyDescent="0.3">
      <c r="A102" s="3" t="s">
        <v>250</v>
      </c>
      <c r="B102" s="3" t="s">
        <v>330</v>
      </c>
      <c r="C102" s="3" t="s">
        <v>14</v>
      </c>
      <c r="E102" s="6">
        <v>7.1246</v>
      </c>
      <c r="F102" s="3" t="s">
        <v>179</v>
      </c>
      <c r="G102" s="6">
        <v>7.1246</v>
      </c>
      <c r="H102" s="6">
        <v>1.6001000000000001</v>
      </c>
    </row>
    <row r="103" spans="1:8" x14ac:dyDescent="0.3">
      <c r="A103" s="3" t="s">
        <v>250</v>
      </c>
      <c r="B103" s="3" t="s">
        <v>330</v>
      </c>
      <c r="C103" s="3" t="s">
        <v>23</v>
      </c>
      <c r="E103" s="6">
        <v>3447.2750000000001</v>
      </c>
      <c r="F103" s="3" t="s">
        <v>179</v>
      </c>
      <c r="G103" s="6">
        <v>3447.2750000000001</v>
      </c>
      <c r="H103" s="6">
        <v>1.5234000000000001</v>
      </c>
    </row>
    <row r="104" spans="1:8" x14ac:dyDescent="0.3">
      <c r="A104" s="3" t="s">
        <v>250</v>
      </c>
      <c r="B104" s="3" t="s">
        <v>330</v>
      </c>
      <c r="C104" s="3" t="s">
        <v>15</v>
      </c>
      <c r="E104" s="6">
        <v>141.57320000000001</v>
      </c>
      <c r="F104" s="3" t="s">
        <v>179</v>
      </c>
      <c r="G104" s="6">
        <v>141.57320000000001</v>
      </c>
      <c r="H104" s="6">
        <v>24.500499999999999</v>
      </c>
    </row>
    <row r="105" spans="1:8" x14ac:dyDescent="0.3">
      <c r="A105" s="3" t="s">
        <v>250</v>
      </c>
      <c r="B105" s="3" t="s">
        <v>330</v>
      </c>
      <c r="C105" s="3" t="s">
        <v>19</v>
      </c>
      <c r="E105" s="6">
        <v>245.4145</v>
      </c>
      <c r="F105" s="3" t="s">
        <v>179</v>
      </c>
      <c r="G105" s="6">
        <v>245.4145</v>
      </c>
      <c r="H105" s="6">
        <v>1.5462</v>
      </c>
    </row>
    <row r="106" spans="1:8" x14ac:dyDescent="0.3">
      <c r="A106" s="3" t="s">
        <v>250</v>
      </c>
      <c r="B106" s="3" t="s">
        <v>330</v>
      </c>
      <c r="C106" s="3" t="s">
        <v>20</v>
      </c>
      <c r="E106" s="6">
        <v>329.50139999999999</v>
      </c>
      <c r="F106" s="3" t="s">
        <v>179</v>
      </c>
      <c r="G106" s="6">
        <v>329.50139999999999</v>
      </c>
      <c r="H106" s="6">
        <v>22.644300000000001</v>
      </c>
    </row>
    <row r="107" spans="1:8" x14ac:dyDescent="0.3">
      <c r="A107" s="3" t="s">
        <v>250</v>
      </c>
      <c r="B107" s="3" t="s">
        <v>330</v>
      </c>
      <c r="C107" s="3" t="s">
        <v>17</v>
      </c>
      <c r="E107" s="6">
        <v>3.7088999999999999</v>
      </c>
      <c r="F107" s="3" t="s">
        <v>179</v>
      </c>
      <c r="G107" s="6">
        <v>3.7088999999999999</v>
      </c>
      <c r="H107" s="6">
        <v>10.953799999999999</v>
      </c>
    </row>
    <row r="108" spans="1:8" x14ac:dyDescent="0.3">
      <c r="A108" s="3" t="s">
        <v>250</v>
      </c>
      <c r="B108" s="3" t="s">
        <v>330</v>
      </c>
      <c r="C108" s="3" t="s">
        <v>22</v>
      </c>
      <c r="E108" s="6">
        <v>2578.1614</v>
      </c>
      <c r="F108" s="3" t="s">
        <v>179</v>
      </c>
      <c r="G108" s="6">
        <v>2578.1614</v>
      </c>
      <c r="H108" s="6">
        <v>1.5588</v>
      </c>
    </row>
    <row r="109" spans="1:8" x14ac:dyDescent="0.3">
      <c r="A109" s="3" t="s">
        <v>250</v>
      </c>
      <c r="B109" s="3" t="s">
        <v>330</v>
      </c>
      <c r="C109" s="3" t="s">
        <v>13</v>
      </c>
      <c r="E109" s="6">
        <v>2.1558000000000002</v>
      </c>
      <c r="F109" s="3" t="s">
        <v>179</v>
      </c>
      <c r="G109" s="6">
        <v>2.1558000000000002</v>
      </c>
      <c r="H109" s="6">
        <v>23.8734</v>
      </c>
    </row>
    <row r="110" spans="1:8" x14ac:dyDescent="0.3">
      <c r="A110" s="3" t="s">
        <v>250</v>
      </c>
      <c r="B110" s="3" t="s">
        <v>330</v>
      </c>
      <c r="C110" s="3" t="s">
        <v>219</v>
      </c>
      <c r="E110" s="6">
        <v>2.8060999999999998</v>
      </c>
      <c r="F110" s="3" t="s">
        <v>179</v>
      </c>
      <c r="G110" s="6">
        <v>2.8060999999999998</v>
      </c>
      <c r="H110" s="6">
        <v>3.0943999999999998</v>
      </c>
    </row>
    <row r="111" spans="1:8" x14ac:dyDescent="0.3">
      <c r="A111" s="3" t="s">
        <v>250</v>
      </c>
      <c r="B111" s="3" t="s">
        <v>330</v>
      </c>
      <c r="C111" s="3" t="s">
        <v>38</v>
      </c>
      <c r="E111" s="6">
        <v>6.9999999999999999E-4</v>
      </c>
      <c r="F111" s="3" t="s">
        <v>179</v>
      </c>
      <c r="G111" s="6">
        <v>6.9999999999999999E-4</v>
      </c>
      <c r="H111" s="6">
        <v>65.249600000000001</v>
      </c>
    </row>
    <row r="112" spans="1:8" x14ac:dyDescent="0.3">
      <c r="A112" s="3" t="s">
        <v>250</v>
      </c>
      <c r="B112" s="3" t="s">
        <v>330</v>
      </c>
      <c r="C112" s="3" t="s">
        <v>8</v>
      </c>
      <c r="E112" s="6">
        <v>0</v>
      </c>
      <c r="F112" s="3" t="s">
        <v>179</v>
      </c>
      <c r="G112" s="6">
        <v>0</v>
      </c>
      <c r="H112" s="6">
        <v>41.906599999999997</v>
      </c>
    </row>
    <row r="113" spans="1:8" x14ac:dyDescent="0.3">
      <c r="A113" s="3" t="s">
        <v>250</v>
      </c>
      <c r="B113" s="3" t="s">
        <v>330</v>
      </c>
      <c r="C113" s="3" t="s">
        <v>34</v>
      </c>
      <c r="E113" s="6">
        <v>115.73860000000001</v>
      </c>
      <c r="F113" s="3" t="s">
        <v>179</v>
      </c>
      <c r="G113" s="6">
        <v>115.73860000000001</v>
      </c>
      <c r="H113" s="6">
        <v>10.5336</v>
      </c>
    </row>
    <row r="114" spans="1:8" x14ac:dyDescent="0.3">
      <c r="A114" s="3" t="s">
        <v>250</v>
      </c>
      <c r="B114" s="3" t="s">
        <v>330</v>
      </c>
      <c r="C114" s="3" t="s">
        <v>35</v>
      </c>
      <c r="E114" s="6">
        <v>1375.7127</v>
      </c>
      <c r="F114" s="3" t="s">
        <v>179</v>
      </c>
      <c r="G114" s="6">
        <v>1375.7127</v>
      </c>
      <c r="H114" s="6">
        <v>1.5234000000000001</v>
      </c>
    </row>
    <row r="115" spans="1:8" x14ac:dyDescent="0.3">
      <c r="A115" s="3" t="s">
        <v>250</v>
      </c>
      <c r="B115" s="3" t="s">
        <v>330</v>
      </c>
      <c r="C115" s="3" t="s">
        <v>32</v>
      </c>
      <c r="E115" s="6">
        <v>18.197500000000002</v>
      </c>
      <c r="F115" s="3" t="s">
        <v>179</v>
      </c>
      <c r="G115" s="6">
        <v>18.197500000000002</v>
      </c>
      <c r="H115" s="6">
        <v>1.5462</v>
      </c>
    </row>
    <row r="116" spans="1:8" x14ac:dyDescent="0.3">
      <c r="A116" s="3" t="s">
        <v>250</v>
      </c>
      <c r="B116" s="3" t="s">
        <v>330</v>
      </c>
      <c r="C116" s="3" t="s">
        <v>33</v>
      </c>
      <c r="E116" s="6">
        <v>53.2547</v>
      </c>
      <c r="F116" s="3" t="s">
        <v>179</v>
      </c>
      <c r="G116" s="6">
        <v>53.2547</v>
      </c>
      <c r="H116" s="6">
        <v>1.5999000000000001</v>
      </c>
    </row>
    <row r="117" spans="1:8" x14ac:dyDescent="0.3">
      <c r="A117" s="3" t="s">
        <v>250</v>
      </c>
      <c r="B117" s="3" t="s">
        <v>330</v>
      </c>
      <c r="C117" s="3" t="s">
        <v>36</v>
      </c>
      <c r="E117" s="6">
        <v>34.768900000000002</v>
      </c>
      <c r="F117" s="3" t="s">
        <v>179</v>
      </c>
      <c r="G117" s="6">
        <v>34.768900000000002</v>
      </c>
      <c r="H117" s="6">
        <v>3.0943999999999998</v>
      </c>
    </row>
    <row r="118" spans="1:8" x14ac:dyDescent="0.3">
      <c r="A118" s="3" t="s">
        <v>250</v>
      </c>
      <c r="B118" s="3" t="s">
        <v>330</v>
      </c>
      <c r="C118" s="3" t="s">
        <v>37</v>
      </c>
      <c r="E118" s="6">
        <v>11.1416</v>
      </c>
      <c r="F118" s="3" t="s">
        <v>179</v>
      </c>
      <c r="G118" s="6">
        <v>11.1416</v>
      </c>
      <c r="H118" s="6">
        <v>23.8734</v>
      </c>
    </row>
    <row r="119" spans="1:8" x14ac:dyDescent="0.3">
      <c r="A119" s="3" t="s">
        <v>250</v>
      </c>
      <c r="B119" s="3" t="s">
        <v>330</v>
      </c>
      <c r="C119" s="3" t="s">
        <v>39</v>
      </c>
      <c r="E119" s="6">
        <v>22.885200000000001</v>
      </c>
      <c r="F119" s="3" t="s">
        <v>179</v>
      </c>
      <c r="G119" s="6">
        <v>22.885200000000001</v>
      </c>
      <c r="H119" s="6">
        <v>1.5462</v>
      </c>
    </row>
    <row r="120" spans="1:8" x14ac:dyDescent="0.3">
      <c r="A120" s="3" t="s">
        <v>250</v>
      </c>
      <c r="B120" s="3" t="s">
        <v>330</v>
      </c>
      <c r="C120" s="3" t="s">
        <v>21</v>
      </c>
      <c r="E120" s="6">
        <v>4.7999999999999996E-3</v>
      </c>
      <c r="F120" s="3" t="s">
        <v>179</v>
      </c>
      <c r="G120" s="6">
        <v>4.7999999999999996E-3</v>
      </c>
      <c r="H120" s="6">
        <v>23.8734</v>
      </c>
    </row>
    <row r="121" spans="1:8" x14ac:dyDescent="0.3">
      <c r="A121" s="3" t="s">
        <v>250</v>
      </c>
      <c r="B121" s="3" t="s">
        <v>330</v>
      </c>
      <c r="C121" s="3" t="s">
        <v>216</v>
      </c>
      <c r="E121" s="6">
        <v>38.096200000000003</v>
      </c>
      <c r="F121" s="3" t="s">
        <v>179</v>
      </c>
      <c r="G121" s="6">
        <v>38.096200000000003</v>
      </c>
      <c r="H121" s="6">
        <v>3.0943999999999998</v>
      </c>
    </row>
    <row r="122" spans="1:8" x14ac:dyDescent="0.3">
      <c r="A122" s="3" t="s">
        <v>250</v>
      </c>
      <c r="B122" s="3" t="s">
        <v>330</v>
      </c>
      <c r="C122" s="3" t="s">
        <v>222</v>
      </c>
      <c r="E122" s="6">
        <v>1143.5042000000001</v>
      </c>
      <c r="F122" s="3" t="s">
        <v>179</v>
      </c>
      <c r="G122" s="6">
        <v>1143.5042000000001</v>
      </c>
      <c r="H122" s="6">
        <v>2.5286</v>
      </c>
    </row>
    <row r="123" spans="1:8" x14ac:dyDescent="0.3">
      <c r="A123" s="3" t="s">
        <v>250</v>
      </c>
      <c r="B123" s="3" t="s">
        <v>331</v>
      </c>
      <c r="C123" s="3" t="s">
        <v>18</v>
      </c>
      <c r="E123" s="6">
        <v>106.8302</v>
      </c>
      <c r="F123" s="3" t="s">
        <v>179</v>
      </c>
      <c r="G123" s="6">
        <v>106.8302</v>
      </c>
      <c r="H123" s="6">
        <v>1.5234000000000001</v>
      </c>
    </row>
    <row r="124" spans="1:8" x14ac:dyDescent="0.3">
      <c r="A124" s="3" t="s">
        <v>250</v>
      </c>
      <c r="B124" s="3" t="s">
        <v>331</v>
      </c>
      <c r="C124" s="3" t="s">
        <v>14</v>
      </c>
      <c r="E124" s="6">
        <v>3486.9452000000001</v>
      </c>
      <c r="F124" s="3" t="s">
        <v>179</v>
      </c>
      <c r="G124" s="6">
        <v>3486.9452000000001</v>
      </c>
      <c r="H124" s="6">
        <v>10.953799999999999</v>
      </c>
    </row>
    <row r="125" spans="1:8" x14ac:dyDescent="0.3">
      <c r="A125" s="3" t="s">
        <v>250</v>
      </c>
      <c r="B125" s="3" t="s">
        <v>331</v>
      </c>
      <c r="C125" s="3" t="s">
        <v>23</v>
      </c>
      <c r="E125" s="6">
        <v>1676.6805999999999</v>
      </c>
      <c r="F125" s="3" t="s">
        <v>179</v>
      </c>
      <c r="G125" s="6">
        <v>1676.6805999999999</v>
      </c>
      <c r="H125" s="6">
        <v>1.5234000000000001</v>
      </c>
    </row>
    <row r="126" spans="1:8" x14ac:dyDescent="0.3">
      <c r="A126" s="3" t="s">
        <v>250</v>
      </c>
      <c r="B126" s="3" t="s">
        <v>331</v>
      </c>
      <c r="C126" s="3" t="s">
        <v>15</v>
      </c>
      <c r="E126" s="6">
        <v>232.5069</v>
      </c>
      <c r="F126" s="3" t="s">
        <v>179</v>
      </c>
      <c r="G126" s="6">
        <v>232.5069</v>
      </c>
      <c r="H126" s="6">
        <v>1.6003000000000001</v>
      </c>
    </row>
    <row r="127" spans="1:8" x14ac:dyDescent="0.3">
      <c r="A127" s="3" t="s">
        <v>250</v>
      </c>
      <c r="B127" s="3" t="s">
        <v>331</v>
      </c>
      <c r="C127" s="3" t="s">
        <v>19</v>
      </c>
      <c r="E127" s="6">
        <v>1066.2002</v>
      </c>
      <c r="F127" s="3" t="s">
        <v>179</v>
      </c>
      <c r="G127" s="6">
        <v>1066.2002</v>
      </c>
      <c r="H127" s="6">
        <v>1.5462</v>
      </c>
    </row>
    <row r="128" spans="1:8" x14ac:dyDescent="0.3">
      <c r="A128" s="3" t="s">
        <v>250</v>
      </c>
      <c r="B128" s="3" t="s">
        <v>331</v>
      </c>
      <c r="C128" s="3" t="s">
        <v>20</v>
      </c>
      <c r="E128" s="6">
        <v>100.63339999999999</v>
      </c>
      <c r="F128" s="3" t="s">
        <v>179</v>
      </c>
      <c r="G128" s="6">
        <v>100.63339999999999</v>
      </c>
      <c r="H128" s="6">
        <v>1.6003000000000001</v>
      </c>
    </row>
    <row r="129" spans="1:8" x14ac:dyDescent="0.3">
      <c r="A129" s="3" t="s">
        <v>250</v>
      </c>
      <c r="B129" s="3" t="s">
        <v>331</v>
      </c>
      <c r="C129" s="3" t="s">
        <v>17</v>
      </c>
      <c r="E129" s="6">
        <v>175.2159</v>
      </c>
      <c r="F129" s="3" t="s">
        <v>179</v>
      </c>
      <c r="G129" s="6">
        <v>175.2159</v>
      </c>
      <c r="H129" s="6">
        <v>1.6001000000000001</v>
      </c>
    </row>
    <row r="130" spans="1:8" x14ac:dyDescent="0.3">
      <c r="A130" s="3" t="s">
        <v>250</v>
      </c>
      <c r="B130" s="3" t="s">
        <v>331</v>
      </c>
      <c r="C130" s="3" t="s">
        <v>22</v>
      </c>
      <c r="E130" s="6">
        <v>9.0457000000000001</v>
      </c>
      <c r="F130" s="3" t="s">
        <v>179</v>
      </c>
      <c r="G130" s="6">
        <v>9.0457000000000001</v>
      </c>
      <c r="H130" s="6">
        <v>1.5588</v>
      </c>
    </row>
    <row r="131" spans="1:8" x14ac:dyDescent="0.3">
      <c r="A131" s="3" t="s">
        <v>250</v>
      </c>
      <c r="B131" s="3" t="s">
        <v>331</v>
      </c>
      <c r="C131" s="3" t="s">
        <v>13</v>
      </c>
      <c r="E131" s="6">
        <v>130.76589999999999</v>
      </c>
      <c r="F131" s="3" t="s">
        <v>179</v>
      </c>
      <c r="G131" s="6">
        <v>130.76589999999999</v>
      </c>
      <c r="H131" s="6">
        <v>1.6003000000000001</v>
      </c>
    </row>
    <row r="132" spans="1:8" x14ac:dyDescent="0.3">
      <c r="A132" s="3" t="s">
        <v>250</v>
      </c>
      <c r="B132" s="3" t="s">
        <v>331</v>
      </c>
      <c r="C132" s="3" t="s">
        <v>219</v>
      </c>
      <c r="E132" s="6">
        <v>120.863</v>
      </c>
      <c r="F132" s="3" t="s">
        <v>179</v>
      </c>
      <c r="G132" s="6">
        <v>120.863</v>
      </c>
      <c r="H132" s="6">
        <v>1.5999000000000001</v>
      </c>
    </row>
    <row r="133" spans="1:8" x14ac:dyDescent="0.3">
      <c r="A133" s="3" t="s">
        <v>250</v>
      </c>
      <c r="B133" s="3" t="s">
        <v>331</v>
      </c>
      <c r="C133" s="3" t="s">
        <v>38</v>
      </c>
      <c r="E133" s="6">
        <v>88.316699999999997</v>
      </c>
      <c r="F133" s="3" t="s">
        <v>179</v>
      </c>
      <c r="G133" s="6">
        <v>88.316699999999997</v>
      </c>
      <c r="H133" s="6">
        <v>1.6007</v>
      </c>
    </row>
    <row r="134" spans="1:8" x14ac:dyDescent="0.3">
      <c r="A134" s="3" t="s">
        <v>250</v>
      </c>
      <c r="B134" s="3" t="s">
        <v>331</v>
      </c>
      <c r="C134" s="3" t="s">
        <v>8</v>
      </c>
      <c r="E134" s="6">
        <v>587.33910000000003</v>
      </c>
      <c r="F134" s="3" t="s">
        <v>179</v>
      </c>
      <c r="G134" s="6">
        <v>587.33910000000003</v>
      </c>
      <c r="H134" s="6">
        <v>1.6005</v>
      </c>
    </row>
    <row r="135" spans="1:8" x14ac:dyDescent="0.3">
      <c r="A135" s="3" t="s">
        <v>250</v>
      </c>
      <c r="B135" s="3" t="s">
        <v>331</v>
      </c>
      <c r="C135" s="3" t="s">
        <v>34</v>
      </c>
      <c r="E135" s="6">
        <v>1804.2601</v>
      </c>
      <c r="F135" s="3" t="s">
        <v>179</v>
      </c>
      <c r="G135" s="6">
        <v>1804.2601</v>
      </c>
      <c r="H135" s="6">
        <v>1.6001000000000001</v>
      </c>
    </row>
    <row r="136" spans="1:8" x14ac:dyDescent="0.3">
      <c r="A136" s="3" t="s">
        <v>250</v>
      </c>
      <c r="B136" s="3" t="s">
        <v>331</v>
      </c>
      <c r="C136" s="3" t="s">
        <v>35</v>
      </c>
      <c r="E136" s="6">
        <v>935.0394</v>
      </c>
      <c r="F136" s="3" t="s">
        <v>179</v>
      </c>
      <c r="G136" s="6">
        <v>935.0394</v>
      </c>
      <c r="H136" s="6">
        <v>1.5234000000000001</v>
      </c>
    </row>
    <row r="137" spans="1:8" x14ac:dyDescent="0.3">
      <c r="A137" s="3" t="s">
        <v>250</v>
      </c>
      <c r="B137" s="3" t="s">
        <v>331</v>
      </c>
      <c r="C137" s="3" t="s">
        <v>32</v>
      </c>
      <c r="E137" s="6">
        <v>2907.6111000000001</v>
      </c>
      <c r="F137" s="3" t="s">
        <v>179</v>
      </c>
      <c r="G137" s="6">
        <v>2907.6111000000001</v>
      </c>
      <c r="H137" s="6">
        <v>1.5462</v>
      </c>
    </row>
    <row r="138" spans="1:8" x14ac:dyDescent="0.3">
      <c r="A138" s="3" t="s">
        <v>250</v>
      </c>
      <c r="B138" s="3" t="s">
        <v>331</v>
      </c>
      <c r="C138" s="3" t="s">
        <v>33</v>
      </c>
      <c r="E138" s="6">
        <v>506.4529</v>
      </c>
      <c r="F138" s="3" t="s">
        <v>179</v>
      </c>
      <c r="G138" s="6">
        <v>506.4529</v>
      </c>
      <c r="H138" s="6">
        <v>3.0943999999999998</v>
      </c>
    </row>
    <row r="139" spans="1:8" x14ac:dyDescent="0.3">
      <c r="A139" s="3" t="s">
        <v>250</v>
      </c>
      <c r="B139" s="3" t="s">
        <v>331</v>
      </c>
      <c r="C139" s="3" t="s">
        <v>36</v>
      </c>
      <c r="E139" s="6">
        <v>66.335499999999996</v>
      </c>
      <c r="F139" s="3" t="s">
        <v>179</v>
      </c>
      <c r="G139" s="6">
        <v>66.335499999999996</v>
      </c>
      <c r="H139" s="6">
        <v>1.5999000000000001</v>
      </c>
    </row>
    <row r="140" spans="1:8" x14ac:dyDescent="0.3">
      <c r="A140" s="3" t="s">
        <v>250</v>
      </c>
      <c r="B140" s="3" t="s">
        <v>331</v>
      </c>
      <c r="C140" s="3" t="s">
        <v>37</v>
      </c>
      <c r="E140" s="6">
        <v>22.254100000000001</v>
      </c>
      <c r="F140" s="3" t="s">
        <v>179</v>
      </c>
      <c r="G140" s="6">
        <v>22.254100000000001</v>
      </c>
      <c r="H140" s="6">
        <v>1.6003000000000001</v>
      </c>
    </row>
    <row r="141" spans="1:8" x14ac:dyDescent="0.3">
      <c r="A141" s="3" t="s">
        <v>250</v>
      </c>
      <c r="B141" s="3" t="s">
        <v>331</v>
      </c>
      <c r="C141" s="3" t="s">
        <v>39</v>
      </c>
      <c r="E141" s="6">
        <v>231.04429999999999</v>
      </c>
      <c r="F141" s="3" t="s">
        <v>179</v>
      </c>
      <c r="G141" s="6">
        <v>231.04429999999999</v>
      </c>
      <c r="H141" s="6">
        <v>1.5462</v>
      </c>
    </row>
    <row r="142" spans="1:8" x14ac:dyDescent="0.3">
      <c r="A142" s="3" t="s">
        <v>250</v>
      </c>
      <c r="B142" s="3" t="s">
        <v>331</v>
      </c>
      <c r="C142" s="3" t="s">
        <v>21</v>
      </c>
      <c r="E142" s="6">
        <v>207.11539999999999</v>
      </c>
      <c r="F142" s="3" t="s">
        <v>179</v>
      </c>
      <c r="G142" s="6">
        <v>207.11539999999999</v>
      </c>
      <c r="H142" s="6">
        <v>1.6003000000000001</v>
      </c>
    </row>
    <row r="143" spans="1:8" x14ac:dyDescent="0.3">
      <c r="A143" s="3" t="s">
        <v>250</v>
      </c>
      <c r="B143" s="3" t="s">
        <v>331</v>
      </c>
      <c r="C143" s="3" t="s">
        <v>216</v>
      </c>
      <c r="E143" s="6">
        <v>149.7276</v>
      </c>
      <c r="F143" s="3" t="s">
        <v>179</v>
      </c>
      <c r="G143" s="6">
        <v>149.7276</v>
      </c>
      <c r="H143" s="6">
        <v>1.5999000000000001</v>
      </c>
    </row>
    <row r="144" spans="1:8" x14ac:dyDescent="0.3">
      <c r="A144" s="3" t="s">
        <v>250</v>
      </c>
      <c r="B144" s="3" t="s">
        <v>331</v>
      </c>
      <c r="C144" s="3" t="s">
        <v>222</v>
      </c>
      <c r="E144" s="6">
        <v>137.67189999999999</v>
      </c>
      <c r="F144" s="3" t="s">
        <v>179</v>
      </c>
      <c r="G144" s="6">
        <v>137.67189999999999</v>
      </c>
      <c r="H144" s="6">
        <v>1.5999000000000001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eq. constants</vt:lpstr>
      <vt:lpstr>input balancing</vt:lpstr>
      <vt:lpstr>output balancing</vt:lpstr>
      <vt:lpstr>output balancing EMP</vt:lpstr>
      <vt:lpstr>output balancing ED</vt:lpstr>
      <vt:lpstr>output balancing NOGEMP</vt:lpstr>
      <vt:lpstr>output balancing NOGEMPsuc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 Vaio</dc:creator>
  <cp:lastModifiedBy>Sony Vaio</cp:lastModifiedBy>
  <dcterms:created xsi:type="dcterms:W3CDTF">2022-08-10T10:24:20Z</dcterms:created>
  <dcterms:modified xsi:type="dcterms:W3CDTF">2023-08-25T11:20:05Z</dcterms:modified>
</cp:coreProperties>
</file>