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411335\Desktop\inz opr\"/>
    </mc:Choice>
  </mc:AlternateContent>
  <bookViews>
    <workbookView xWindow="0" yWindow="0" windowWidth="28800" windowHeight="12435"/>
  </bookViews>
  <sheets>
    <sheet name="Arkusz1" sheetId="1" r:id="rId1"/>
  </sheets>
  <calcPr calcId="152511"/>
</workbook>
</file>

<file path=xl/calcChain.xml><?xml version="1.0" encoding="utf-8"?>
<calcChain xmlns="http://schemas.openxmlformats.org/spreadsheetml/2006/main">
  <c r="B37" i="1" l="1"/>
  <c r="B35" i="1"/>
  <c r="C30" i="1"/>
  <c r="C29" i="1"/>
  <c r="C28" i="1"/>
  <c r="B24" i="1"/>
  <c r="C21" i="1"/>
  <c r="B23" i="1" s="1"/>
  <c r="D12" i="1"/>
  <c r="C31" i="1" l="1"/>
  <c r="B36" i="1" s="1"/>
</calcChain>
</file>

<file path=xl/sharedStrings.xml><?xml version="1.0" encoding="utf-8"?>
<sst xmlns="http://schemas.openxmlformats.org/spreadsheetml/2006/main" count="68" uniqueCount="55">
  <si>
    <t>stanowisko</t>
  </si>
  <si>
    <t>rodzaj umowy</t>
  </si>
  <si>
    <t>płaca za pełen etat brutto</t>
  </si>
  <si>
    <t>brutto brutto miesięcznie</t>
  </si>
  <si>
    <t>źródła</t>
  </si>
  <si>
    <t>https://wynagrodzenia.pl/kalkulator-wynagrodzen</t>
  </si>
  <si>
    <t>team leader 1</t>
  </si>
  <si>
    <t>o pracę</t>
  </si>
  <si>
    <t>https://wynagrodzenia.pl/moja-placa/ile-zarabia-kierownik-zespolu-it</t>
  </si>
  <si>
    <t>specjalista od uczenia maszynowego</t>
  </si>
  <si>
    <t>https://pl.jooble.org/salary/machine-learning-engineer</t>
  </si>
  <si>
    <t>b2b</t>
  </si>
  <si>
    <t>programista c# mid</t>
  </si>
  <si>
    <t>https://zarobki.it/raport/c-sharp</t>
  </si>
  <si>
    <t>programista c# senior</t>
  </si>
  <si>
    <t>https://testerzy.pl/baza-wiedzy/artykuly/zarobki-testerow-wg-raportu-z-badania-spolecznosci-it-2023-w-polsce</t>
  </si>
  <si>
    <t>tester oprogramowania 1</t>
  </si>
  <si>
    <t>advertisement supervisor</t>
  </si>
  <si>
    <t>zlecenie</t>
  </si>
  <si>
    <t>https://wynagrodzenia.pl/moja-placa/ile-zarabia-specjalista-do-spraw-reklamy</t>
  </si>
  <si>
    <t>analityk środowiska technologicznego</t>
  </si>
  <si>
    <t>https://www.randstad.pl/strefa-pracownika/zawody/czym-zajmuje-sie-analityk-it-i-ile-mozna-zarobic-na-tym-stanowisku/</t>
  </si>
  <si>
    <t>inżynier ci, maintenance 1</t>
  </si>
  <si>
    <t>https://wynagrodzenia.pl/moja-placa/ile-zarabia-devops</t>
  </si>
  <si>
    <t>suma</t>
  </si>
  <si>
    <t>koszty</t>
  </si>
  <si>
    <t>miesięcznie</t>
  </si>
  <si>
    <t>łącznie</t>
  </si>
  <si>
    <t xml:space="preserve">źródła </t>
  </si>
  <si>
    <t xml:space="preserve">komputery i laptopy </t>
  </si>
  <si>
    <t>https://wynajemlaptopow.com/cennik/</t>
  </si>
  <si>
    <t>oprogramowanie</t>
  </si>
  <si>
    <t>https://dell24.pl/p/8636/Microsoft-365-Business-Premium-CSP-CFQ7TTC0LCHC-pakiet-biurowy-z-usluga-w-chmurze-abonament-miesieczny?ceneo-standard&amp;utm_source=ceneo&amp;utm_medium=referral&amp;ceneo_cid=f4d44c51-520a-1fe7-a96b-97cc4e7fe134</t>
  </si>
  <si>
    <t>Internet</t>
  </si>
  <si>
    <t>https://www.orange.pl/internet/naprobe</t>
  </si>
  <si>
    <t>chmura obliczeniowa</t>
  </si>
  <si>
    <t xml:space="preserve">zależne od klientów </t>
  </si>
  <si>
    <t xml:space="preserve">finansowane z przychodu </t>
  </si>
  <si>
    <t xml:space="preserve">biuro </t>
  </si>
  <si>
    <t>https://www.kpt.krakow.pl/wynajem/powierzchnie-biurowe/powierzchnie-biurowe-inkubator/</t>
  </si>
  <si>
    <t>monitory</t>
  </si>
  <si>
    <t>Finansowanie</t>
  </si>
  <si>
    <t>Źródło finansowania:</t>
  </si>
  <si>
    <t>suma miesięczna w miesiącach szczytu</t>
  </si>
  <si>
    <t>suma miesięczna po wdrożeniu</t>
  </si>
  <si>
    <t>Szkolenia online</t>
  </si>
  <si>
    <t>Licencje w formie miesięcznych subskrypcji</t>
  </si>
  <si>
    <t>Wsparcie techniczne</t>
  </si>
  <si>
    <t>Szacowana liczba klientów</t>
  </si>
  <si>
    <t>łączny koszt implementacji</t>
  </si>
  <si>
    <t>zwraca się po</t>
  </si>
  <si>
    <t>miesiącach po wdrożeniu</t>
  </si>
  <si>
    <t>miesięczny dochód</t>
  </si>
  <si>
    <t>Łączny uśredniony przychód miesięczny</t>
  </si>
  <si>
    <t>Uśredniony szacowany przychód za klienta miesięczny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</si>
</sst>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  <scheme val="minor"/>
    </font>
    <font>
      <sz val="10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/>
    <xf numFmtId="0" fontId="3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1" fillId="0" borderId="0" xfId="0" applyFont="1" applyAlignment="1"/>
    <xf numFmtId="0" fontId="5" fillId="0" borderId="0" xfId="0" applyFont="1" applyAlignme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andstad.pl/strefa-pracownika/zawody/czym-zajmuje-sie-analityk-it-i-ile-mozna-zarobic-na-tym-stanowisku/" TargetMode="External"/><Relationship Id="rId13" Type="http://schemas.openxmlformats.org/officeDocument/2006/relationships/hyperlink" Target="https://www.kpt.krakow.pl/wynajem/powierzchnie-biurowe/powierzchnie-biurowe-inkubator/" TargetMode="External"/><Relationship Id="rId3" Type="http://schemas.openxmlformats.org/officeDocument/2006/relationships/hyperlink" Target="https://pl.jooble.org/salary/machine-learning-engineer" TargetMode="External"/><Relationship Id="rId7" Type="http://schemas.openxmlformats.org/officeDocument/2006/relationships/hyperlink" Target="https://wynagrodzenia.pl/moja-placa/ile-zarabia-specjalista-do-spraw-reklamy" TargetMode="External"/><Relationship Id="rId12" Type="http://schemas.openxmlformats.org/officeDocument/2006/relationships/hyperlink" Target="https://www.orange.pl/internet/naprobe" TargetMode="External"/><Relationship Id="rId2" Type="http://schemas.openxmlformats.org/officeDocument/2006/relationships/hyperlink" Target="https://wynagrodzenia.pl/moja-placa/ile-zarabia-kierownik-zespolu-it" TargetMode="External"/><Relationship Id="rId1" Type="http://schemas.openxmlformats.org/officeDocument/2006/relationships/hyperlink" Target="https://wynagrodzenia.pl/kalkulator-wynagrodzen" TargetMode="External"/><Relationship Id="rId6" Type="http://schemas.openxmlformats.org/officeDocument/2006/relationships/hyperlink" Target="https://testerzy.pl/baza-wiedzy/artykuly/zarobki-testerow-wg-raportu-z-badania-spolecznosci-it-2023-w-polsce" TargetMode="External"/><Relationship Id="rId11" Type="http://schemas.openxmlformats.org/officeDocument/2006/relationships/hyperlink" Target="https://dell24.pl/p/8636/Microsoft-365-Business-Premium-CSP-CFQ7TTC0LCHC-pakiet-biurowy-z-usluga-w-chmurze-abonament-miesieczny?ceneo-standard&amp;utm_source=ceneo&amp;utm_medium=referral&amp;ceneo_cid=f4d44c51-520a-1fe7-a96b-97cc4e7fe134" TargetMode="External"/><Relationship Id="rId5" Type="http://schemas.openxmlformats.org/officeDocument/2006/relationships/hyperlink" Target="https://testerzy.pl/baza-wiedzy/artykuly/zarobki-testerow-wg-raportu-z-badania-spolecznosci-it-2023-w-polsce" TargetMode="External"/><Relationship Id="rId10" Type="http://schemas.openxmlformats.org/officeDocument/2006/relationships/hyperlink" Target="https://wynajemlaptopow.com/cennik/" TargetMode="External"/><Relationship Id="rId4" Type="http://schemas.openxmlformats.org/officeDocument/2006/relationships/hyperlink" Target="https://zarobki.it/raport/c-sharp" TargetMode="External"/><Relationship Id="rId9" Type="http://schemas.openxmlformats.org/officeDocument/2006/relationships/hyperlink" Target="https://wynagrodzenia.pl/moja-placa/ile-zarabia-devops" TargetMode="External"/><Relationship Id="rId14" Type="http://schemas.openxmlformats.org/officeDocument/2006/relationships/hyperlink" Target="https://wynajemlaptopow.com/cenni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2"/>
  <sheetViews>
    <sheetView tabSelected="1" topLeftCell="A16" zoomScale="130" zoomScaleNormal="130" workbookViewId="0">
      <selection activeCell="B38" sqref="B38"/>
    </sheetView>
  </sheetViews>
  <sheetFormatPr defaultColWidth="14.42578125" defaultRowHeight="15" customHeight="1" x14ac:dyDescent="0.2"/>
  <cols>
    <col min="1" max="1" width="37.140625" customWidth="1"/>
    <col min="2" max="2" width="45.28515625" customWidth="1"/>
    <col min="3" max="3" width="33.85546875" customWidth="1"/>
    <col min="4" max="5" width="12.7109375" customWidth="1"/>
  </cols>
  <sheetData>
    <row r="1" spans="1:6" ht="15.7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</row>
    <row r="2" spans="1:6" ht="15.75" customHeight="1" x14ac:dyDescent="0.2">
      <c r="A2" s="2" t="s">
        <v>6</v>
      </c>
      <c r="B2" s="2" t="s">
        <v>7</v>
      </c>
      <c r="C2" s="1">
        <v>17000</v>
      </c>
      <c r="D2" s="5">
        <v>20481.599999999999</v>
      </c>
      <c r="E2" s="6" t="s">
        <v>8</v>
      </c>
    </row>
    <row r="3" spans="1:6" ht="15.75" customHeight="1" x14ac:dyDescent="0.2">
      <c r="A3" s="2" t="s">
        <v>9</v>
      </c>
      <c r="B3" s="2" t="s">
        <v>7</v>
      </c>
      <c r="C3" s="1">
        <v>12000</v>
      </c>
      <c r="D3" s="5">
        <v>14457.6</v>
      </c>
      <c r="E3" s="6" t="s">
        <v>10</v>
      </c>
    </row>
    <row r="4" spans="1:6" ht="15.75" customHeight="1" x14ac:dyDescent="0.2">
      <c r="A4" s="2" t="s">
        <v>9</v>
      </c>
      <c r="B4" s="2" t="s">
        <v>11</v>
      </c>
      <c r="C4" s="2">
        <v>12000</v>
      </c>
      <c r="D4" s="5">
        <v>12000</v>
      </c>
      <c r="E4" s="3"/>
    </row>
    <row r="5" spans="1:6" ht="15.75" customHeight="1" x14ac:dyDescent="0.2">
      <c r="A5" s="2" t="s">
        <v>12</v>
      </c>
      <c r="B5" s="2" t="s">
        <v>7</v>
      </c>
      <c r="C5" s="1">
        <v>10000</v>
      </c>
      <c r="D5" s="5">
        <v>12048</v>
      </c>
      <c r="E5" s="6" t="s">
        <v>13</v>
      </c>
    </row>
    <row r="6" spans="1:6" ht="15.75" customHeight="1" x14ac:dyDescent="0.2">
      <c r="A6" s="2" t="s">
        <v>12</v>
      </c>
      <c r="B6" s="2" t="s">
        <v>11</v>
      </c>
      <c r="C6" s="2">
        <v>10000</v>
      </c>
      <c r="D6" s="5">
        <v>10000</v>
      </c>
      <c r="E6" s="3"/>
    </row>
    <row r="7" spans="1:6" ht="15.75" customHeight="1" x14ac:dyDescent="0.2">
      <c r="A7" s="1" t="s">
        <v>14</v>
      </c>
      <c r="B7" s="2" t="s">
        <v>11</v>
      </c>
      <c r="C7" s="1">
        <v>15000</v>
      </c>
      <c r="D7" s="5">
        <v>10000</v>
      </c>
      <c r="E7" s="6" t="s">
        <v>15</v>
      </c>
    </row>
    <row r="8" spans="1:6" ht="15.75" customHeight="1" x14ac:dyDescent="0.2">
      <c r="A8" s="2" t="s">
        <v>16</v>
      </c>
      <c r="B8" s="2" t="s">
        <v>7</v>
      </c>
      <c r="C8" s="1">
        <v>8000</v>
      </c>
      <c r="D8" s="5">
        <v>9638</v>
      </c>
      <c r="E8" s="6" t="s">
        <v>15</v>
      </c>
    </row>
    <row r="9" spans="1:6" ht="15.75" customHeight="1" x14ac:dyDescent="0.2">
      <c r="A9" s="1" t="s">
        <v>17</v>
      </c>
      <c r="B9" s="2" t="s">
        <v>18</v>
      </c>
      <c r="C9" s="1">
        <v>5000</v>
      </c>
      <c r="D9" s="5">
        <v>5000</v>
      </c>
      <c r="E9" s="6" t="s">
        <v>19</v>
      </c>
    </row>
    <row r="10" spans="1:6" ht="15.75" customHeight="1" x14ac:dyDescent="0.2">
      <c r="A10" s="1" t="s">
        <v>20</v>
      </c>
      <c r="B10" s="2" t="s">
        <v>18</v>
      </c>
      <c r="C10" s="1">
        <v>7000</v>
      </c>
      <c r="D10" s="5">
        <v>7000</v>
      </c>
      <c r="E10" s="6" t="s">
        <v>21</v>
      </c>
    </row>
    <row r="11" spans="1:6" ht="15.75" customHeight="1" x14ac:dyDescent="0.2">
      <c r="A11" s="2" t="s">
        <v>22</v>
      </c>
      <c r="B11" s="2" t="s">
        <v>7</v>
      </c>
      <c r="C11" s="1">
        <v>12000</v>
      </c>
      <c r="D11" s="5">
        <v>14457.6</v>
      </c>
      <c r="E11" s="6" t="s">
        <v>23</v>
      </c>
    </row>
    <row r="12" spans="1:6" ht="15.75" customHeight="1" x14ac:dyDescent="0.2">
      <c r="C12" s="1" t="s">
        <v>24</v>
      </c>
      <c r="D12">
        <f>SUM(D2:D11)</f>
        <v>115082.8</v>
      </c>
    </row>
    <row r="13" spans="1:6" ht="15.75" customHeight="1" x14ac:dyDescent="0.2"/>
    <row r="14" spans="1:6" ht="15.75" customHeight="1" x14ac:dyDescent="0.2">
      <c r="A14" s="1" t="s">
        <v>25</v>
      </c>
      <c r="B14" s="3" t="s">
        <v>26</v>
      </c>
      <c r="C14" s="3" t="s">
        <v>27</v>
      </c>
      <c r="D14" s="7" t="s">
        <v>28</v>
      </c>
    </row>
    <row r="15" spans="1:6" ht="15.75" customHeight="1" x14ac:dyDescent="0.2">
      <c r="A15" s="1" t="s">
        <v>29</v>
      </c>
      <c r="B15" s="1">
        <v>300</v>
      </c>
      <c r="C15" s="3">
        <v>2700</v>
      </c>
      <c r="D15" s="8" t="s">
        <v>30</v>
      </c>
    </row>
    <row r="16" spans="1:6" ht="15.75" customHeight="1" x14ac:dyDescent="0.2">
      <c r="A16" s="1" t="s">
        <v>31</v>
      </c>
      <c r="B16" s="1">
        <v>250</v>
      </c>
      <c r="C16" s="3">
        <v>750</v>
      </c>
      <c r="D16" s="8" t="s">
        <v>32</v>
      </c>
    </row>
    <row r="17" spans="1:4" ht="15.75" customHeight="1" x14ac:dyDescent="0.2">
      <c r="A17" s="1" t="s">
        <v>33</v>
      </c>
      <c r="B17" s="1">
        <v>140</v>
      </c>
      <c r="C17" s="3">
        <v>420</v>
      </c>
      <c r="D17" s="8" t="s">
        <v>34</v>
      </c>
    </row>
    <row r="18" spans="1:4" ht="15.75" customHeight="1" x14ac:dyDescent="0.2">
      <c r="A18" s="1" t="s">
        <v>35</v>
      </c>
      <c r="B18" s="3" t="s">
        <v>36</v>
      </c>
      <c r="C18" s="3" t="s">
        <v>37</v>
      </c>
      <c r="D18" s="7"/>
    </row>
    <row r="19" spans="1:4" ht="15.75" customHeight="1" x14ac:dyDescent="0.2">
      <c r="A19" s="1" t="s">
        <v>38</v>
      </c>
      <c r="B19" s="1">
        <v>3000</v>
      </c>
      <c r="C19" s="3">
        <v>9000</v>
      </c>
      <c r="D19" s="8" t="s">
        <v>39</v>
      </c>
    </row>
    <row r="20" spans="1:4" ht="15.75" customHeight="1" x14ac:dyDescent="0.2">
      <c r="A20" s="3" t="s">
        <v>40</v>
      </c>
      <c r="B20" s="3">
        <v>110</v>
      </c>
      <c r="C20" s="3">
        <v>660</v>
      </c>
      <c r="D20" s="8" t="s">
        <v>30</v>
      </c>
    </row>
    <row r="21" spans="1:4" ht="15.75" customHeight="1" x14ac:dyDescent="0.2">
      <c r="B21" s="5" t="s">
        <v>24</v>
      </c>
      <c r="C21">
        <f>SUM(C15:C17,C19:D20)</f>
        <v>13530</v>
      </c>
    </row>
    <row r="22" spans="1:4" ht="15.75" customHeight="1" x14ac:dyDescent="0.2"/>
    <row r="23" spans="1:4" ht="15.75" customHeight="1" x14ac:dyDescent="0.2">
      <c r="A23" s="7" t="s">
        <v>43</v>
      </c>
      <c r="B23">
        <f>C21+D12</f>
        <v>128612.8</v>
      </c>
    </row>
    <row r="24" spans="1:4" ht="15.75" customHeight="1" x14ac:dyDescent="0.2">
      <c r="A24" s="7" t="s">
        <v>44</v>
      </c>
      <c r="B24">
        <f>D2+D5+D11+D3+400</f>
        <v>61844.799999999996</v>
      </c>
    </row>
    <row r="25" spans="1:4" ht="15.75" customHeight="1" x14ac:dyDescent="0.2"/>
    <row r="26" spans="1:4" ht="15.75" customHeight="1" x14ac:dyDescent="0.2">
      <c r="A26" t="s">
        <v>41</v>
      </c>
      <c r="C26" t="s">
        <v>48</v>
      </c>
      <c r="D26">
        <v>25</v>
      </c>
    </row>
    <row r="27" spans="1:4" ht="15.75" customHeight="1" x14ac:dyDescent="0.2">
      <c r="A27" t="s">
        <v>42</v>
      </c>
      <c r="B27" t="s">
        <v>54</v>
      </c>
      <c r="C27" t="s">
        <v>53</v>
      </c>
    </row>
    <row r="28" spans="1:4" ht="15.75" customHeight="1" x14ac:dyDescent="0.2">
      <c r="A28" t="s">
        <v>45</v>
      </c>
      <c r="B28">
        <v>1000</v>
      </c>
      <c r="C28">
        <f>B28*D26</f>
        <v>25000</v>
      </c>
    </row>
    <row r="29" spans="1:4" ht="15.75" customHeight="1" x14ac:dyDescent="0.2">
      <c r="A29" t="s">
        <v>46</v>
      </c>
      <c r="B29">
        <v>6300</v>
      </c>
      <c r="C29">
        <f>B29*D26</f>
        <v>157500</v>
      </c>
    </row>
    <row r="30" spans="1:4" ht="15.75" customHeight="1" x14ac:dyDescent="0.2">
      <c r="A30" t="s">
        <v>47</v>
      </c>
      <c r="B30">
        <v>600</v>
      </c>
      <c r="C30">
        <f>B30*D26</f>
        <v>15000</v>
      </c>
    </row>
    <row r="31" spans="1:4" ht="15.75" customHeight="1" x14ac:dyDescent="0.2">
      <c r="B31" t="s">
        <v>24</v>
      </c>
      <c r="C31">
        <f>SUM(C28:C30)</f>
        <v>197500</v>
      </c>
    </row>
    <row r="32" spans="1:4" ht="15.75" customHeight="1" x14ac:dyDescent="0.2"/>
    <row r="33" spans="1:3" ht="15.75" customHeight="1" x14ac:dyDescent="0.2"/>
    <row r="34" spans="1:3" ht="15.75" customHeight="1" x14ac:dyDescent="0.2"/>
    <row r="35" spans="1:3" ht="15.75" customHeight="1" x14ac:dyDescent="0.2">
      <c r="A35" t="s">
        <v>49</v>
      </c>
      <c r="B35">
        <f>6*B23</f>
        <v>771676.8</v>
      </c>
    </row>
    <row r="36" spans="1:3" ht="15.75" customHeight="1" x14ac:dyDescent="0.2">
      <c r="A36" t="s">
        <v>50</v>
      </c>
      <c r="B36">
        <f>B35/C31</f>
        <v>3.9072243037974688</v>
      </c>
      <c r="C36" t="s">
        <v>51</v>
      </c>
    </row>
    <row r="37" spans="1:3" ht="15.75" customHeight="1" x14ac:dyDescent="0.2">
      <c r="A37" t="s">
        <v>52</v>
      </c>
      <c r="B37">
        <f>C31-B24</f>
        <v>135655.20000000001</v>
      </c>
    </row>
    <row r="38" spans="1:3" ht="15.75" customHeight="1" x14ac:dyDescent="0.2"/>
    <row r="39" spans="1:3" ht="15.75" customHeight="1" x14ac:dyDescent="0.2"/>
    <row r="40" spans="1:3" ht="15.75" customHeight="1" x14ac:dyDescent="0.2"/>
    <row r="41" spans="1:3" ht="15.75" customHeight="1" x14ac:dyDescent="0.2"/>
    <row r="42" spans="1:3" ht="15.75" customHeight="1" x14ac:dyDescent="0.2"/>
    <row r="43" spans="1:3" ht="15.75" customHeight="1" x14ac:dyDescent="0.2"/>
    <row r="44" spans="1:3" ht="15.75" customHeight="1" x14ac:dyDescent="0.2"/>
    <row r="45" spans="1:3" ht="15.75" customHeight="1" x14ac:dyDescent="0.2"/>
    <row r="46" spans="1:3" ht="15.75" customHeight="1" x14ac:dyDescent="0.2"/>
    <row r="47" spans="1:3" ht="15.75" customHeight="1" x14ac:dyDescent="0.2"/>
    <row r="48" spans="1:3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</sheetData>
  <hyperlinks>
    <hyperlink ref="F1" r:id="rId1"/>
    <hyperlink ref="E2" r:id="rId2"/>
    <hyperlink ref="E3" r:id="rId3"/>
    <hyperlink ref="E5" r:id="rId4"/>
    <hyperlink ref="E7" r:id="rId5"/>
    <hyperlink ref="E8" r:id="rId6"/>
    <hyperlink ref="E9" r:id="rId7"/>
    <hyperlink ref="E10" r:id="rId8"/>
    <hyperlink ref="E11" r:id="rId9"/>
    <hyperlink ref="D15" r:id="rId10"/>
    <hyperlink ref="D16" r:id="rId11"/>
    <hyperlink ref="D17" r:id="rId12"/>
    <hyperlink ref="D19" r:id="rId13"/>
    <hyperlink ref="D20" r:id="rId1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Olawski</cp:lastModifiedBy>
  <dcterms:modified xsi:type="dcterms:W3CDTF">2023-12-15T10:53:46Z</dcterms:modified>
</cp:coreProperties>
</file>