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kolia\Desktop\University\3rd year\Thesis\Source Code\"/>
    </mc:Choice>
  </mc:AlternateContent>
  <xr:revisionPtr revIDLastSave="0" documentId="13_ncr:1_{C4CD5009-1E61-47E4-BC2D-91612AA839C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lassification of Digits" sheetId="1" r:id="rId1"/>
    <sheet name="Backtracking Metrics" sheetId="2" r:id="rId2"/>
    <sheet name="Sheet3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4" i="2" l="1"/>
  <c r="L54" i="2"/>
  <c r="F54" i="2"/>
  <c r="E53" i="1"/>
  <c r="Q54" i="2"/>
  <c r="P54" i="2"/>
  <c r="O54" i="2"/>
  <c r="K54" i="2"/>
  <c r="J54" i="2"/>
  <c r="I54" i="2"/>
  <c r="E54" i="2"/>
  <c r="D54" i="2"/>
  <c r="C54" i="2"/>
  <c r="M54" i="1"/>
  <c r="C54" i="1"/>
  <c r="H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J53" i="1"/>
  <c r="J52" i="1"/>
  <c r="E52" i="1"/>
  <c r="J51" i="1"/>
  <c r="J50" i="1"/>
  <c r="J49" i="1"/>
  <c r="J48" i="1"/>
  <c r="J47" i="1"/>
  <c r="J46" i="1"/>
  <c r="E51" i="1"/>
  <c r="E50" i="1"/>
  <c r="E49" i="1"/>
  <c r="E48" i="1"/>
  <c r="E47" i="1"/>
  <c r="E46" i="1"/>
  <c r="J45" i="1"/>
  <c r="J44" i="1"/>
  <c r="J43" i="1"/>
  <c r="J42" i="1"/>
  <c r="J41" i="1"/>
  <c r="J40" i="1"/>
  <c r="E45" i="1"/>
  <c r="E44" i="1"/>
  <c r="E43" i="1"/>
  <c r="E42" i="1"/>
  <c r="E41" i="1"/>
  <c r="E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E39" i="1"/>
  <c r="E38" i="1"/>
  <c r="E37" i="1"/>
  <c r="E36" i="1"/>
  <c r="E35" i="1"/>
  <c r="E34" i="1"/>
  <c r="E33" i="1"/>
  <c r="E32" i="1"/>
  <c r="E31" i="1"/>
  <c r="E30" i="1"/>
  <c r="E28" i="1"/>
  <c r="E29" i="1"/>
  <c r="E27" i="1"/>
  <c r="E26" i="1"/>
  <c r="E25" i="1"/>
  <c r="E24" i="1"/>
  <c r="E23" i="1"/>
  <c r="E22" i="1"/>
  <c r="J21" i="1"/>
  <c r="J20" i="1"/>
  <c r="J19" i="1"/>
  <c r="J18" i="1"/>
  <c r="J17" i="1"/>
  <c r="J16" i="1"/>
  <c r="J15" i="1"/>
  <c r="J14" i="1"/>
  <c r="J13" i="1"/>
  <c r="J12" i="1"/>
  <c r="J11" i="1"/>
  <c r="J9" i="1"/>
  <c r="J10" i="1"/>
  <c r="J8" i="1"/>
  <c r="J7" i="1"/>
  <c r="J6" i="1"/>
  <c r="J5" i="1"/>
  <c r="J4" i="1"/>
  <c r="E21" i="1"/>
  <c r="E20" i="1"/>
  <c r="E18" i="1"/>
  <c r="E19" i="1"/>
  <c r="E17" i="1"/>
  <c r="E16" i="1"/>
  <c r="E15" i="1"/>
  <c r="E14" i="1"/>
  <c r="E13" i="1"/>
  <c r="E12" i="1"/>
  <c r="E11" i="1"/>
  <c r="E10" i="1"/>
  <c r="E9" i="1"/>
  <c r="E7" i="1"/>
  <c r="E8" i="1"/>
  <c r="E6" i="1"/>
  <c r="E5" i="1"/>
  <c r="E4" i="1"/>
  <c r="O54" i="1" l="1"/>
  <c r="J54" i="1"/>
  <c r="E54" i="1"/>
</calcChain>
</file>

<file path=xl/sharedStrings.xml><?xml version="1.0" encoding="utf-8"?>
<sst xmlns="http://schemas.openxmlformats.org/spreadsheetml/2006/main" count="261" uniqueCount="34">
  <si>
    <t>File Name</t>
  </si>
  <si>
    <t>Number of labeled cells</t>
  </si>
  <si>
    <t>Total Number of Cells</t>
  </si>
  <si>
    <t>Accuracy</t>
  </si>
  <si>
    <t>Easy</t>
  </si>
  <si>
    <t>Moderate</t>
  </si>
  <si>
    <t>Hard</t>
  </si>
  <si>
    <t># of Recursive Calls</t>
  </si>
  <si>
    <t># of Backtracks</t>
  </si>
  <si>
    <t>Maximum Recursion Depth</t>
  </si>
  <si>
    <t>Classification</t>
  </si>
  <si>
    <t>0-99999</t>
  </si>
  <si>
    <t>100000-199999</t>
  </si>
  <si>
    <t>200000-299999</t>
  </si>
  <si>
    <t>300000-399999</t>
  </si>
  <si>
    <t>400000-499999</t>
  </si>
  <si>
    <t>500000-599999</t>
  </si>
  <si>
    <t>1000000-1099999</t>
  </si>
  <si>
    <t>1400000-1499999</t>
  </si>
  <si>
    <t>Frequency</t>
  </si>
  <si>
    <t>0-199999</t>
  </si>
  <si>
    <t>200000-399999</t>
  </si>
  <si>
    <t>400000-599999</t>
  </si>
  <si>
    <t>600000-799999</t>
  </si>
  <si>
    <t>1600000-1799999</t>
  </si>
  <si>
    <t>2000000-2199999</t>
  </si>
  <si>
    <t>0-299999</t>
  </si>
  <si>
    <t>300000-599999</t>
  </si>
  <si>
    <t>600000-899999</t>
  </si>
  <si>
    <t>900000-1199999</t>
  </si>
  <si>
    <t>1200000-1499999</t>
  </si>
  <si>
    <t>1500000-1799999</t>
  </si>
  <si>
    <t>2700000-2999999</t>
  </si>
  <si>
    <t># of Backtracking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</si>
</sst>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6" fontId="0" fillId="0" borderId="2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Classifications of Easy Puzzles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Sheet3!$B$4:$B$6</c:f>
              <c:strCache>
                <c:ptCount val="3"/>
                <c:pt idx="0">
                  <c:v>Easy</c:v>
                </c:pt>
                <c:pt idx="1">
                  <c:v>Moderate</c:v>
                </c:pt>
                <c:pt idx="2">
                  <c:v>Hard</c:v>
                </c:pt>
              </c:strCache>
            </c:strRef>
          </c:cat>
          <c:val>
            <c:numRef>
              <c:f>Sheet3!$C$4:$C$6</c:f>
              <c:numCache>
                <c:formatCode>General</c:formatCode>
                <c:ptCount val="3"/>
                <c:pt idx="0">
                  <c:v>41</c:v>
                </c:pt>
                <c:pt idx="1">
                  <c:v>3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2-4868-AE02-C17BFAC37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874192"/>
        <c:axId val="993875152"/>
      </c:barChart>
      <c:catAx>
        <c:axId val="99387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Classified</a:t>
                </a:r>
                <a:r>
                  <a:rPr lang="en-US" baseline="0"/>
                  <a:t> Difficulty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875152"/>
        <c:crosses val="autoZero"/>
        <c:auto val="1"/>
        <c:lblAlgn val="ctr"/>
        <c:lblOffset val="100"/>
        <c:noMultiLvlLbl val="0"/>
      </c:catAx>
      <c:valAx>
        <c:axId val="9938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87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Classifications of Moderate Puzzles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Sheet3!$B$15:$B$17</c:f>
              <c:strCache>
                <c:ptCount val="3"/>
                <c:pt idx="0">
                  <c:v>Moderate</c:v>
                </c:pt>
                <c:pt idx="1">
                  <c:v>Easy</c:v>
                </c:pt>
                <c:pt idx="2">
                  <c:v>Hard</c:v>
                </c:pt>
              </c:strCache>
            </c:strRef>
          </c:cat>
          <c:val>
            <c:numRef>
              <c:f>Sheet3!$C$15:$C$17</c:f>
              <c:numCache>
                <c:formatCode>General</c:formatCode>
                <c:ptCount val="3"/>
                <c:pt idx="0">
                  <c:v>5</c:v>
                </c:pt>
                <c:pt idx="1">
                  <c:v>31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D2-4B69-BAE1-825099D9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021840"/>
        <c:axId val="1364022320"/>
      </c:barChart>
      <c:catAx>
        <c:axId val="136402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Classified</a:t>
                </a:r>
                <a:r>
                  <a:rPr lang="en-US" baseline="0"/>
                  <a:t> Difficulty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022320"/>
        <c:crosses val="autoZero"/>
        <c:auto val="1"/>
        <c:lblAlgn val="ctr"/>
        <c:lblOffset val="100"/>
        <c:noMultiLvlLbl val="0"/>
      </c:catAx>
      <c:valAx>
        <c:axId val="13640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02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Classifications</a:t>
            </a:r>
            <a:r>
              <a:rPr lang="en-US" baseline="0"/>
              <a:t> of Hard Puzzles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Sheet3!$B$24:$B$26</c:f>
              <c:strCache>
                <c:ptCount val="3"/>
                <c:pt idx="0">
                  <c:v>Hard</c:v>
                </c:pt>
                <c:pt idx="1">
                  <c:v>Easy</c:v>
                </c:pt>
                <c:pt idx="2">
                  <c:v>Moderate</c:v>
                </c:pt>
              </c:strCache>
            </c:strRef>
          </c:cat>
          <c:val>
            <c:numRef>
              <c:f>Sheet3!$C$24:$C$26</c:f>
              <c:numCache>
                <c:formatCode>General</c:formatCode>
                <c:ptCount val="3"/>
                <c:pt idx="0">
                  <c:v>12</c:v>
                </c:pt>
                <c:pt idx="1">
                  <c:v>31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4-4F45-92AC-A873A3FFB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033840"/>
        <c:axId val="1364025680"/>
      </c:barChart>
      <c:catAx>
        <c:axId val="136403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Classified Difficulty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025680"/>
        <c:crosses val="autoZero"/>
        <c:auto val="1"/>
        <c:lblAlgn val="ctr"/>
        <c:lblOffset val="100"/>
        <c:noMultiLvlLbl val="0"/>
      </c:catAx>
      <c:valAx>
        <c:axId val="13640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03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Number of Recursive Calls of Easy Puzzles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Sheet3!$E$4:$E$11</c:f>
              <c:strCache>
                <c:ptCount val="8"/>
                <c:pt idx="0">
                  <c:v>0-99999</c:v>
                </c:pt>
                <c:pt idx="1">
                  <c:v>100000-199999</c:v>
                </c:pt>
                <c:pt idx="2">
                  <c:v>200000-299999</c:v>
                </c:pt>
                <c:pt idx="3">
                  <c:v>300000-399999</c:v>
                </c:pt>
                <c:pt idx="4">
                  <c:v>400000-499999</c:v>
                </c:pt>
                <c:pt idx="5">
                  <c:v>500000-599999</c:v>
                </c:pt>
                <c:pt idx="6">
                  <c:v>1000000-1099999</c:v>
                </c:pt>
                <c:pt idx="7">
                  <c:v>1400000-1499999</c:v>
                </c:pt>
              </c:strCache>
            </c:strRef>
          </c:cat>
          <c:val>
            <c:numRef>
              <c:f>Sheet3!$F$4:$F$11</c:f>
              <c:numCache>
                <c:formatCode>General</c:formatCode>
                <c:ptCount val="8"/>
                <c:pt idx="0">
                  <c:v>41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B-4BE9-9A55-BAC87F827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3151312"/>
        <c:axId val="1363147952"/>
      </c:barChart>
      <c:catAx>
        <c:axId val="136315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Recursi</a:t>
                </a:r>
                <a:r>
                  <a:rPr lang="en-US" baseline="0"/>
                  <a:t>ve Calls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147952"/>
        <c:crosses val="autoZero"/>
        <c:auto val="1"/>
        <c:lblAlgn val="ctr"/>
        <c:lblOffset val="100"/>
        <c:noMultiLvlLbl val="0"/>
      </c:catAx>
      <c:valAx>
        <c:axId val="13631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15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Number of Recursive Calls</a:t>
            </a:r>
            <a:r>
              <a:rPr lang="en-US" sz="1400" baseline="0"/>
              <a:t> of Moderate Puzzles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Sheet3!$E$15:$E$20</c:f>
              <c:strCache>
                <c:ptCount val="6"/>
                <c:pt idx="0">
                  <c:v>0-199999</c:v>
                </c:pt>
                <c:pt idx="1">
                  <c:v>200000-399999</c:v>
                </c:pt>
                <c:pt idx="2">
                  <c:v>400000-599999</c:v>
                </c:pt>
                <c:pt idx="3">
                  <c:v>600000-799999</c:v>
                </c:pt>
                <c:pt idx="4">
                  <c:v>1600000-1799999</c:v>
                </c:pt>
                <c:pt idx="5">
                  <c:v>2000000-2199999</c:v>
                </c:pt>
              </c:strCache>
            </c:strRef>
          </c:cat>
          <c:val>
            <c:numRef>
              <c:f>Sheet3!$F$15:$F$20</c:f>
              <c:numCache>
                <c:formatCode>General</c:formatCode>
                <c:ptCount val="6"/>
                <c:pt idx="0">
                  <c:v>37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8-46DB-9363-5BD1889B8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5933424"/>
        <c:axId val="1385932944"/>
      </c:barChart>
      <c:catAx>
        <c:axId val="138593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Recursive</a:t>
                </a:r>
                <a:r>
                  <a:rPr lang="en-US" baseline="0"/>
                  <a:t>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932944"/>
        <c:crosses val="autoZero"/>
        <c:auto val="1"/>
        <c:lblAlgn val="ctr"/>
        <c:lblOffset val="100"/>
        <c:noMultiLvlLbl val="0"/>
      </c:catAx>
      <c:valAx>
        <c:axId val="13859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93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Number</a:t>
            </a:r>
            <a:r>
              <a:rPr lang="en-US" sz="1400" baseline="0"/>
              <a:t> of Recursive Calls of Hard Puzzles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Sheet3!$E$24:$E$30</c:f>
              <c:strCache>
                <c:ptCount val="7"/>
                <c:pt idx="0">
                  <c:v>0-299999</c:v>
                </c:pt>
                <c:pt idx="1">
                  <c:v>300000-599999</c:v>
                </c:pt>
                <c:pt idx="2">
                  <c:v>600000-899999</c:v>
                </c:pt>
                <c:pt idx="3">
                  <c:v>900000-1199999</c:v>
                </c:pt>
                <c:pt idx="4">
                  <c:v>1200000-1499999</c:v>
                </c:pt>
                <c:pt idx="5">
                  <c:v>1500000-1799999</c:v>
                </c:pt>
                <c:pt idx="6">
                  <c:v>2700000-2999999</c:v>
                </c:pt>
              </c:strCache>
            </c:strRef>
          </c:cat>
          <c:val>
            <c:numRef>
              <c:f>Sheet3!$F$24:$F$30</c:f>
              <c:numCache>
                <c:formatCode>General</c:formatCode>
                <c:ptCount val="7"/>
                <c:pt idx="0">
                  <c:v>38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E-4630-8C8F-7045C3E2B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4155328"/>
        <c:axId val="1384156288"/>
      </c:barChart>
      <c:catAx>
        <c:axId val="138415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Recursive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156288"/>
        <c:crosses val="autoZero"/>
        <c:auto val="1"/>
        <c:lblAlgn val="ctr"/>
        <c:lblOffset val="100"/>
        <c:noMultiLvlLbl val="0"/>
      </c:catAx>
      <c:valAx>
        <c:axId val="13841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15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Backtracking Calls of Easy Puzzles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Sheet3!$H$4:$H$11</c:f>
              <c:strCache>
                <c:ptCount val="8"/>
                <c:pt idx="0">
                  <c:v>0-99999</c:v>
                </c:pt>
                <c:pt idx="1">
                  <c:v>100000-199999</c:v>
                </c:pt>
                <c:pt idx="2">
                  <c:v>200000-299999</c:v>
                </c:pt>
                <c:pt idx="3">
                  <c:v>300000-399999</c:v>
                </c:pt>
                <c:pt idx="4">
                  <c:v>400000-499999</c:v>
                </c:pt>
                <c:pt idx="5">
                  <c:v>500000-599999</c:v>
                </c:pt>
                <c:pt idx="6">
                  <c:v>1000000-1099999</c:v>
                </c:pt>
                <c:pt idx="7">
                  <c:v>1400000-1499999</c:v>
                </c:pt>
              </c:strCache>
            </c:strRef>
          </c:cat>
          <c:val>
            <c:numRef>
              <c:f>Sheet3!$I$4:$I$11</c:f>
              <c:numCache>
                <c:formatCode>General</c:formatCode>
                <c:ptCount val="8"/>
                <c:pt idx="0">
                  <c:v>41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2-4F73-9B91-6C172A52A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2093232"/>
        <c:axId val="1422094672"/>
      </c:barChart>
      <c:catAx>
        <c:axId val="142209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Backtracking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094672"/>
        <c:crosses val="autoZero"/>
        <c:auto val="1"/>
        <c:lblAlgn val="ctr"/>
        <c:lblOffset val="100"/>
        <c:noMultiLvlLbl val="0"/>
      </c:catAx>
      <c:valAx>
        <c:axId val="14220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0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</a:t>
            </a:r>
            <a:r>
              <a:rPr lang="en-US" sz="1200" baseline="0"/>
              <a:t> of Backtracking Calls of Moderate Puzzles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Sheet3!$H$15:$H$20</c:f>
              <c:strCache>
                <c:ptCount val="6"/>
                <c:pt idx="0">
                  <c:v>0-199999</c:v>
                </c:pt>
                <c:pt idx="1">
                  <c:v>200000-399999</c:v>
                </c:pt>
                <c:pt idx="2">
                  <c:v>400000-599999</c:v>
                </c:pt>
                <c:pt idx="3">
                  <c:v>600000-799999</c:v>
                </c:pt>
                <c:pt idx="4">
                  <c:v>1600000-1799999</c:v>
                </c:pt>
                <c:pt idx="5">
                  <c:v>2000000-2199999</c:v>
                </c:pt>
              </c:strCache>
            </c:strRef>
          </c:cat>
          <c:val>
            <c:numRef>
              <c:f>Sheet3!$I$15:$I$20</c:f>
              <c:numCache>
                <c:formatCode>General</c:formatCode>
                <c:ptCount val="6"/>
                <c:pt idx="0">
                  <c:v>37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9-47E8-B372-6E2B42507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8755696"/>
        <c:axId val="1298756656"/>
      </c:barChart>
      <c:catAx>
        <c:axId val="129875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Backtracking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756656"/>
        <c:crosses val="autoZero"/>
        <c:auto val="1"/>
        <c:lblAlgn val="ctr"/>
        <c:lblOffset val="100"/>
        <c:noMultiLvlLbl val="0"/>
      </c:catAx>
      <c:valAx>
        <c:axId val="12987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75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Backtracking Calls of Hard Puzzles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Sheet3!$H$24:$H$30</c:f>
              <c:strCache>
                <c:ptCount val="7"/>
                <c:pt idx="0">
                  <c:v>0-299999</c:v>
                </c:pt>
                <c:pt idx="1">
                  <c:v>300000-599999</c:v>
                </c:pt>
                <c:pt idx="2">
                  <c:v>600000-899999</c:v>
                </c:pt>
                <c:pt idx="3">
                  <c:v>900000-1199999</c:v>
                </c:pt>
                <c:pt idx="4">
                  <c:v>1200000-1499999</c:v>
                </c:pt>
                <c:pt idx="5">
                  <c:v>1500000-1799999</c:v>
                </c:pt>
                <c:pt idx="6">
                  <c:v>2700000-2999999</c:v>
                </c:pt>
              </c:strCache>
            </c:strRef>
          </c:cat>
          <c:val>
            <c:numRef>
              <c:f>Sheet3!$I$24:$I$30</c:f>
              <c:numCache>
                <c:formatCode>General</c:formatCode>
                <c:ptCount val="7"/>
                <c:pt idx="0">
                  <c:v>38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3-4A62-9EAD-F06B4DF66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3547696"/>
        <c:axId val="1393550576"/>
      </c:barChart>
      <c:catAx>
        <c:axId val="139354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50576"/>
        <c:crosses val="autoZero"/>
        <c:auto val="1"/>
        <c:lblAlgn val="ctr"/>
        <c:lblOffset val="100"/>
        <c:noMultiLvlLbl val="0"/>
      </c:catAx>
      <c:valAx>
        <c:axId val="139355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4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311415</xdr:colOff>
      <xdr:row>2</xdr:row>
      <xdr:rowOff>11112</xdr:rowOff>
    </xdr:from>
    <xdr:to>
      <xdr:col>19</xdr:col>
      <xdr:colOff>5292</xdr:colOff>
      <xdr:row>17</xdr:row>
      <xdr:rowOff>39687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89E22A-3063-A8F9-F05C-63A704FB1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316252</xdr:colOff>
      <xdr:row>1</xdr:row>
      <xdr:rowOff>183092</xdr:rowOff>
    </xdr:from>
    <xdr:to>
      <xdr:col>27</xdr:col>
      <xdr:colOff>6538</xdr:colOff>
      <xdr:row>17</xdr:row>
      <xdr:rowOff>26458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54515F-0A09-376E-D7DA-674D0FDDD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608336</xdr:colOff>
      <xdr:row>1</xdr:row>
      <xdr:rowOff>171203</xdr:rowOff>
    </xdr:from>
    <xdr:to>
      <xdr:col>35</xdr:col>
      <xdr:colOff>298245</xdr:colOff>
      <xdr:row>17</xdr:row>
      <xdr:rowOff>6692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B82FD4-348D-ADFC-FB1F-4015682F4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303741</xdr:colOff>
      <xdr:row>18</xdr:row>
      <xdr:rowOff>4763</xdr:rowOff>
    </xdr:from>
    <xdr:to>
      <xdr:col>19</xdr:col>
      <xdr:colOff>-1</xdr:colOff>
      <xdr:row>33</xdr:row>
      <xdr:rowOff>33338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A883CF-A375-1BAD-137E-BB28B70D0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300565</xdr:colOff>
      <xdr:row>17</xdr:row>
      <xdr:rowOff>160337</xdr:rowOff>
    </xdr:from>
    <xdr:to>
      <xdr:col>26</xdr:col>
      <xdr:colOff>605367</xdr:colOff>
      <xdr:row>33</xdr:row>
      <xdr:rowOff>7937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A842ED-D406-71B8-C5E5-B45D2F061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605895</xdr:colOff>
      <xdr:row>18</xdr:row>
      <xdr:rowOff>10847</xdr:rowOff>
    </xdr:from>
    <xdr:to>
      <xdr:col>35</xdr:col>
      <xdr:colOff>306388</xdr:colOff>
      <xdr:row>32</xdr:row>
      <xdr:rowOff>161130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C5A9EE-95E6-55AE-1036-01A010A3C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303741</xdr:colOff>
      <xdr:row>33</xdr:row>
      <xdr:rowOff>169597</xdr:rowOff>
    </xdr:from>
    <xdr:to>
      <xdr:col>19</xdr:col>
      <xdr:colOff>7408</xdr:colOff>
      <xdr:row>48</xdr:row>
      <xdr:rowOff>134672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66BC699-387F-9DF9-EB0A-7F5991B62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310091</xdr:colOff>
      <xdr:row>33</xdr:row>
      <xdr:rowOff>179651</xdr:rowOff>
    </xdr:from>
    <xdr:to>
      <xdr:col>27</xdr:col>
      <xdr:colOff>7408</xdr:colOff>
      <xdr:row>48</xdr:row>
      <xdr:rowOff>144726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357E5F6-8881-93DC-E084-3488E7217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374</xdr:colOff>
      <xdr:row>34</xdr:row>
      <xdr:rowOff>15129</xdr:rowOff>
    </xdr:from>
    <xdr:to>
      <xdr:col>35</xdr:col>
      <xdr:colOff>251759</xdr:colOff>
      <xdr:row>49</xdr:row>
      <xdr:rowOff>23720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0E6B1FE-1BF2-3336-A62F-99B580C66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O59"/>
  <sheetViews>
    <sheetView showGridLines="0" tabSelected="1" topLeftCell="A39" zoomScale="85" zoomScaleNormal="104" workbookViewId="0">
      <selection activeCell="L60" sqref="L60"/>
    </sheetView>
  </sheetViews>
  <sheetFormatPr defaultRowHeight="14.5" x14ac:dyDescent="0.35"/>
  <cols>
    <col min="1" max="1" width="8.7265625" style="1"/>
    <col min="2" max="2" width="9" style="1" bestFit="1" customWidth="1"/>
    <col min="3" max="3" width="9.81640625" style="1" bestFit="1" customWidth="1"/>
    <col min="4" max="4" width="8.1796875" style="1" bestFit="1" customWidth="1"/>
    <col min="5" max="6" width="8.7265625" style="1"/>
    <col min="7" max="7" width="9" style="1" bestFit="1" customWidth="1"/>
    <col min="8" max="8" width="10.90625" style="1" bestFit="1" customWidth="1"/>
    <col min="9" max="9" width="8.1796875" style="1" bestFit="1" customWidth="1"/>
    <col min="10" max="10" width="8.7265625" style="1" customWidth="1"/>
    <col min="11" max="11" width="8.7265625" style="1"/>
    <col min="12" max="12" width="9.08984375" style="1" bestFit="1" customWidth="1"/>
    <col min="13" max="13" width="10.08984375" style="1" bestFit="1" customWidth="1"/>
    <col min="14" max="14" width="8.1796875" style="1" customWidth="1"/>
    <col min="15" max="16384" width="8.7265625" style="1"/>
  </cols>
  <sheetData>
    <row r="2" spans="2:15" x14ac:dyDescent="0.35">
      <c r="B2" s="11" t="s">
        <v>4</v>
      </c>
      <c r="C2" s="11"/>
      <c r="D2" s="11"/>
      <c r="E2" s="11"/>
      <c r="G2" s="11" t="s">
        <v>5</v>
      </c>
      <c r="H2" s="11"/>
      <c r="I2" s="11"/>
      <c r="J2" s="11"/>
      <c r="L2" s="11" t="s">
        <v>6</v>
      </c>
      <c r="M2" s="11"/>
      <c r="N2" s="11"/>
      <c r="O2" s="11"/>
    </row>
    <row r="3" spans="2:15" ht="58" x14ac:dyDescent="0.35">
      <c r="B3" s="2" t="s">
        <v>0</v>
      </c>
      <c r="C3" s="3" t="s">
        <v>1</v>
      </c>
      <c r="D3" s="3" t="s">
        <v>2</v>
      </c>
      <c r="E3" s="2" t="s">
        <v>3</v>
      </c>
      <c r="G3" s="2" t="s">
        <v>0</v>
      </c>
      <c r="H3" s="3" t="s">
        <v>1</v>
      </c>
      <c r="I3" s="3" t="s">
        <v>2</v>
      </c>
      <c r="J3" s="2" t="s">
        <v>3</v>
      </c>
      <c r="L3" s="2" t="s">
        <v>0</v>
      </c>
      <c r="M3" s="3" t="s">
        <v>1</v>
      </c>
      <c r="N3" s="3" t="s">
        <v>2</v>
      </c>
      <c r="O3" s="2" t="s">
        <v>3</v>
      </c>
    </row>
    <row r="4" spans="2:15" x14ac:dyDescent="0.35">
      <c r="B4" s="2">
        <v>1</v>
      </c>
      <c r="C4" s="2">
        <v>23</v>
      </c>
      <c r="D4" s="2">
        <v>81</v>
      </c>
      <c r="E4" s="2">
        <f>(79/D4)</f>
        <v>0.97530864197530864</v>
      </c>
      <c r="G4" s="2">
        <v>1</v>
      </c>
      <c r="H4" s="2">
        <v>26</v>
      </c>
      <c r="I4" s="2">
        <v>81</v>
      </c>
      <c r="J4" s="2">
        <f>77/I4</f>
        <v>0.95061728395061729</v>
      </c>
      <c r="L4" s="2">
        <v>1</v>
      </c>
      <c r="M4" s="2">
        <v>24</v>
      </c>
      <c r="N4" s="2">
        <v>81</v>
      </c>
      <c r="O4" s="2">
        <f>79/N4</f>
        <v>0.97530864197530864</v>
      </c>
    </row>
    <row r="5" spans="2:15" x14ac:dyDescent="0.35">
      <c r="B5" s="2">
        <v>2</v>
      </c>
      <c r="C5" s="2">
        <v>25</v>
      </c>
      <c r="D5" s="2">
        <v>81</v>
      </c>
      <c r="E5" s="2">
        <f>76/D5</f>
        <v>0.93827160493827155</v>
      </c>
      <c r="G5" s="2">
        <v>2</v>
      </c>
      <c r="H5" s="2">
        <v>24</v>
      </c>
      <c r="I5" s="2">
        <v>81</v>
      </c>
      <c r="J5" s="2">
        <f>77/I5</f>
        <v>0.95061728395061729</v>
      </c>
      <c r="L5" s="2">
        <v>2</v>
      </c>
      <c r="M5" s="2">
        <v>24</v>
      </c>
      <c r="N5" s="2">
        <v>81</v>
      </c>
      <c r="O5" s="2">
        <f>80/N5</f>
        <v>0.98765432098765427</v>
      </c>
    </row>
    <row r="6" spans="2:15" x14ac:dyDescent="0.35">
      <c r="B6" s="2">
        <v>3</v>
      </c>
      <c r="C6" s="2">
        <v>23</v>
      </c>
      <c r="D6" s="2">
        <v>81</v>
      </c>
      <c r="E6" s="2">
        <f>78/D6</f>
        <v>0.96296296296296291</v>
      </c>
      <c r="G6" s="2">
        <v>3</v>
      </c>
      <c r="H6" s="2">
        <v>22</v>
      </c>
      <c r="I6" s="2">
        <v>81</v>
      </c>
      <c r="J6" s="2">
        <f>80/I6</f>
        <v>0.98765432098765427</v>
      </c>
      <c r="L6" s="2">
        <v>3</v>
      </c>
      <c r="M6" s="2">
        <v>25</v>
      </c>
      <c r="N6" s="2">
        <v>81</v>
      </c>
      <c r="O6" s="2">
        <f>78/N6</f>
        <v>0.96296296296296291</v>
      </c>
    </row>
    <row r="7" spans="2:15" x14ac:dyDescent="0.35">
      <c r="B7" s="2">
        <v>4</v>
      </c>
      <c r="C7" s="2">
        <v>23</v>
      </c>
      <c r="D7" s="2">
        <v>81</v>
      </c>
      <c r="E7" s="2">
        <f>78/D7</f>
        <v>0.96296296296296291</v>
      </c>
      <c r="G7" s="2">
        <v>4</v>
      </c>
      <c r="H7" s="2">
        <v>24</v>
      </c>
      <c r="I7" s="2">
        <v>81</v>
      </c>
      <c r="J7" s="2">
        <f>78/I7</f>
        <v>0.96296296296296291</v>
      </c>
      <c r="L7" s="2">
        <v>4</v>
      </c>
      <c r="M7" s="2">
        <v>23</v>
      </c>
      <c r="N7" s="2">
        <v>81</v>
      </c>
      <c r="O7" s="2">
        <f>78/N7</f>
        <v>0.96296296296296291</v>
      </c>
    </row>
    <row r="8" spans="2:15" x14ac:dyDescent="0.35">
      <c r="B8" s="2">
        <v>5</v>
      </c>
      <c r="C8" s="2">
        <v>24</v>
      </c>
      <c r="D8" s="2">
        <v>81</v>
      </c>
      <c r="E8" s="2">
        <f>78/D8</f>
        <v>0.96296296296296291</v>
      </c>
      <c r="G8" s="2">
        <v>5</v>
      </c>
      <c r="H8" s="2">
        <v>24</v>
      </c>
      <c r="I8" s="2">
        <v>81</v>
      </c>
      <c r="J8" s="2">
        <f>76/I8</f>
        <v>0.93827160493827155</v>
      </c>
      <c r="L8" s="2">
        <v>5</v>
      </c>
      <c r="M8" s="2">
        <v>24</v>
      </c>
      <c r="N8" s="2">
        <v>81</v>
      </c>
      <c r="O8" s="2">
        <f>78/N8</f>
        <v>0.96296296296296291</v>
      </c>
    </row>
    <row r="9" spans="2:15" x14ac:dyDescent="0.35">
      <c r="B9" s="2">
        <v>6</v>
      </c>
      <c r="C9" s="2">
        <v>25</v>
      </c>
      <c r="D9" s="2">
        <v>81</v>
      </c>
      <c r="E9" s="2">
        <f>74/D9</f>
        <v>0.9135802469135802</v>
      </c>
      <c r="G9" s="2">
        <v>6</v>
      </c>
      <c r="H9" s="2">
        <v>22</v>
      </c>
      <c r="I9" s="2">
        <v>81</v>
      </c>
      <c r="J9" s="2">
        <f>76/I9</f>
        <v>0.93827160493827155</v>
      </c>
      <c r="L9" s="2">
        <v>6</v>
      </c>
      <c r="M9" s="2">
        <v>23</v>
      </c>
      <c r="N9" s="2">
        <v>81</v>
      </c>
      <c r="O9" s="2">
        <f>77/N9</f>
        <v>0.95061728395061729</v>
      </c>
    </row>
    <row r="10" spans="2:15" x14ac:dyDescent="0.35">
      <c r="B10" s="2">
        <v>7</v>
      </c>
      <c r="C10" s="2">
        <v>24</v>
      </c>
      <c r="D10" s="2">
        <v>81</v>
      </c>
      <c r="E10" s="2">
        <f>79/D10</f>
        <v>0.97530864197530864</v>
      </c>
      <c r="G10" s="2">
        <v>7</v>
      </c>
      <c r="H10" s="2">
        <v>25</v>
      </c>
      <c r="I10" s="2">
        <v>81</v>
      </c>
      <c r="J10" s="2">
        <f>72/I10</f>
        <v>0.88888888888888884</v>
      </c>
      <c r="L10" s="2">
        <v>7</v>
      </c>
      <c r="M10" s="2">
        <v>22</v>
      </c>
      <c r="N10" s="2">
        <v>81</v>
      </c>
      <c r="O10" s="2">
        <f>76/N10</f>
        <v>0.93827160493827155</v>
      </c>
    </row>
    <row r="11" spans="2:15" x14ac:dyDescent="0.35">
      <c r="B11" s="2">
        <v>8</v>
      </c>
      <c r="C11" s="2">
        <v>23</v>
      </c>
      <c r="D11" s="2">
        <v>81</v>
      </c>
      <c r="E11" s="2">
        <f>74/D11</f>
        <v>0.9135802469135802</v>
      </c>
      <c r="G11" s="2">
        <v>8</v>
      </c>
      <c r="H11" s="2">
        <v>24</v>
      </c>
      <c r="I11" s="2">
        <v>81</v>
      </c>
      <c r="J11" s="2">
        <f>78/I11</f>
        <v>0.96296296296296291</v>
      </c>
      <c r="L11" s="2">
        <v>8</v>
      </c>
      <c r="M11" s="2">
        <v>23</v>
      </c>
      <c r="N11" s="2">
        <v>81</v>
      </c>
      <c r="O11" s="2">
        <f>78/N11</f>
        <v>0.96296296296296291</v>
      </c>
    </row>
    <row r="12" spans="2:15" x14ac:dyDescent="0.35">
      <c r="B12" s="2">
        <v>9</v>
      </c>
      <c r="C12" s="2">
        <v>26</v>
      </c>
      <c r="D12" s="2">
        <v>81</v>
      </c>
      <c r="E12" s="2">
        <f>75/D12</f>
        <v>0.92592592592592593</v>
      </c>
      <c r="G12" s="2">
        <v>9</v>
      </c>
      <c r="H12" s="2">
        <v>24</v>
      </c>
      <c r="I12" s="2">
        <v>81</v>
      </c>
      <c r="J12" s="2">
        <f>77/I12</f>
        <v>0.95061728395061729</v>
      </c>
      <c r="L12" s="2">
        <v>9</v>
      </c>
      <c r="M12" s="2">
        <v>23</v>
      </c>
      <c r="N12" s="2">
        <v>81</v>
      </c>
      <c r="O12" s="2">
        <f>78/N12</f>
        <v>0.96296296296296291</v>
      </c>
    </row>
    <row r="13" spans="2:15" x14ac:dyDescent="0.35">
      <c r="B13" s="2">
        <v>10</v>
      </c>
      <c r="C13" s="2">
        <v>23</v>
      </c>
      <c r="D13" s="2">
        <v>81</v>
      </c>
      <c r="E13" s="2">
        <f>78/D13</f>
        <v>0.96296296296296291</v>
      </c>
      <c r="G13" s="2">
        <v>10</v>
      </c>
      <c r="H13" s="2">
        <v>24</v>
      </c>
      <c r="I13" s="2">
        <v>81</v>
      </c>
      <c r="J13" s="2">
        <f>75/I13</f>
        <v>0.92592592592592593</v>
      </c>
      <c r="L13" s="2">
        <v>10</v>
      </c>
      <c r="M13" s="2">
        <v>21</v>
      </c>
      <c r="N13" s="2">
        <v>81</v>
      </c>
      <c r="O13" s="2">
        <f>78/N13</f>
        <v>0.96296296296296291</v>
      </c>
    </row>
    <row r="14" spans="2:15" x14ac:dyDescent="0.35">
      <c r="B14" s="2">
        <v>11</v>
      </c>
      <c r="C14" s="2">
        <v>24</v>
      </c>
      <c r="D14" s="2">
        <v>81</v>
      </c>
      <c r="E14" s="2">
        <f>78/D14</f>
        <v>0.96296296296296291</v>
      </c>
      <c r="G14" s="2">
        <v>11</v>
      </c>
      <c r="H14" s="2">
        <v>22</v>
      </c>
      <c r="I14" s="2">
        <v>81</v>
      </c>
      <c r="J14" s="2">
        <f>79/I14</f>
        <v>0.97530864197530864</v>
      </c>
      <c r="L14" s="2">
        <v>11</v>
      </c>
      <c r="M14" s="2">
        <v>21</v>
      </c>
      <c r="N14" s="2">
        <v>81</v>
      </c>
      <c r="O14" s="2">
        <f>79/N14</f>
        <v>0.97530864197530864</v>
      </c>
    </row>
    <row r="15" spans="2:15" x14ac:dyDescent="0.35">
      <c r="B15" s="2">
        <v>12</v>
      </c>
      <c r="C15" s="2">
        <v>22</v>
      </c>
      <c r="D15" s="2">
        <v>81</v>
      </c>
      <c r="E15" s="2">
        <f>78/D15</f>
        <v>0.96296296296296291</v>
      </c>
      <c r="G15" s="2">
        <v>12</v>
      </c>
      <c r="H15" s="2">
        <v>24</v>
      </c>
      <c r="I15" s="2">
        <v>81</v>
      </c>
      <c r="J15" s="2">
        <f>77/I15</f>
        <v>0.95061728395061729</v>
      </c>
      <c r="L15" s="2">
        <v>12</v>
      </c>
      <c r="M15" s="2">
        <v>24</v>
      </c>
      <c r="N15" s="2">
        <v>81</v>
      </c>
      <c r="O15" s="2">
        <f>78/N15</f>
        <v>0.96296296296296291</v>
      </c>
    </row>
    <row r="16" spans="2:15" x14ac:dyDescent="0.35">
      <c r="B16" s="2">
        <v>13</v>
      </c>
      <c r="C16" s="2">
        <v>24</v>
      </c>
      <c r="D16" s="2">
        <v>81</v>
      </c>
      <c r="E16" s="2">
        <f>80/D16</f>
        <v>0.98765432098765427</v>
      </c>
      <c r="G16" s="2">
        <v>13</v>
      </c>
      <c r="H16" s="2">
        <v>25</v>
      </c>
      <c r="I16" s="2">
        <v>81</v>
      </c>
      <c r="J16" s="2">
        <f>77/I16</f>
        <v>0.95061728395061729</v>
      </c>
      <c r="L16" s="2">
        <v>13</v>
      </c>
      <c r="M16" s="2">
        <v>21</v>
      </c>
      <c r="N16" s="2">
        <v>81</v>
      </c>
      <c r="O16" s="2">
        <f>76/N16</f>
        <v>0.93827160493827155</v>
      </c>
    </row>
    <row r="17" spans="2:15" x14ac:dyDescent="0.35">
      <c r="B17" s="2">
        <v>14</v>
      </c>
      <c r="C17" s="2">
        <v>22</v>
      </c>
      <c r="D17" s="2">
        <v>81</v>
      </c>
      <c r="E17" s="2">
        <f>78/D17</f>
        <v>0.96296296296296291</v>
      </c>
      <c r="G17" s="2">
        <v>14</v>
      </c>
      <c r="H17" s="2">
        <v>24</v>
      </c>
      <c r="I17" s="2">
        <v>81</v>
      </c>
      <c r="J17" s="2">
        <f>79/I17</f>
        <v>0.97530864197530864</v>
      </c>
      <c r="L17" s="2">
        <v>14</v>
      </c>
      <c r="M17" s="2">
        <v>22</v>
      </c>
      <c r="N17" s="2">
        <v>81</v>
      </c>
      <c r="O17" s="2">
        <f>78/N17</f>
        <v>0.96296296296296291</v>
      </c>
    </row>
    <row r="18" spans="2:15" x14ac:dyDescent="0.35">
      <c r="B18" s="2">
        <v>15</v>
      </c>
      <c r="C18" s="2">
        <v>24</v>
      </c>
      <c r="D18" s="2">
        <v>81</v>
      </c>
      <c r="E18" s="2">
        <f>78/D18</f>
        <v>0.96296296296296291</v>
      </c>
      <c r="G18" s="2">
        <v>15</v>
      </c>
      <c r="H18" s="2">
        <v>25</v>
      </c>
      <c r="I18" s="2">
        <v>81</v>
      </c>
      <c r="J18" s="2">
        <f>79/I18</f>
        <v>0.97530864197530864</v>
      </c>
      <c r="L18" s="2">
        <v>15</v>
      </c>
      <c r="M18" s="2">
        <v>23</v>
      </c>
      <c r="N18" s="2">
        <v>81</v>
      </c>
      <c r="O18" s="2">
        <f>81/N18</f>
        <v>1</v>
      </c>
    </row>
    <row r="19" spans="2:15" x14ac:dyDescent="0.35">
      <c r="B19" s="2">
        <v>16</v>
      </c>
      <c r="C19" s="2">
        <v>24</v>
      </c>
      <c r="D19" s="2">
        <v>81</v>
      </c>
      <c r="E19" s="2">
        <f>78/D19</f>
        <v>0.96296296296296291</v>
      </c>
      <c r="G19" s="2">
        <v>16</v>
      </c>
      <c r="H19" s="2">
        <v>23</v>
      </c>
      <c r="I19" s="2">
        <v>81</v>
      </c>
      <c r="J19" s="2">
        <f>81/I19</f>
        <v>1</v>
      </c>
      <c r="L19" s="2">
        <v>16</v>
      </c>
      <c r="M19" s="2">
        <v>24</v>
      </c>
      <c r="N19" s="2">
        <v>81</v>
      </c>
      <c r="O19" s="2">
        <f>78/N19</f>
        <v>0.96296296296296291</v>
      </c>
    </row>
    <row r="20" spans="2:15" x14ac:dyDescent="0.35">
      <c r="B20" s="2">
        <v>17</v>
      </c>
      <c r="C20" s="2">
        <v>24</v>
      </c>
      <c r="D20" s="2">
        <v>81</v>
      </c>
      <c r="E20" s="2">
        <f>80/D20</f>
        <v>0.98765432098765427</v>
      </c>
      <c r="G20" s="2">
        <v>17</v>
      </c>
      <c r="H20" s="2">
        <v>25</v>
      </c>
      <c r="I20" s="2">
        <v>81</v>
      </c>
      <c r="J20" s="2">
        <f>78/I20</f>
        <v>0.96296296296296291</v>
      </c>
      <c r="L20" s="2">
        <v>17</v>
      </c>
      <c r="M20" s="2">
        <v>22</v>
      </c>
      <c r="N20" s="2">
        <v>81</v>
      </c>
      <c r="O20" s="2">
        <f>80/N20</f>
        <v>0.98765432098765427</v>
      </c>
    </row>
    <row r="21" spans="2:15" x14ac:dyDescent="0.35">
      <c r="B21" s="2">
        <v>18</v>
      </c>
      <c r="C21" s="2">
        <v>24</v>
      </c>
      <c r="D21" s="2">
        <v>81</v>
      </c>
      <c r="E21" s="2">
        <f>81/D21</f>
        <v>1</v>
      </c>
      <c r="G21" s="2">
        <v>18</v>
      </c>
      <c r="H21" s="2">
        <v>23</v>
      </c>
      <c r="I21" s="2">
        <v>81</v>
      </c>
      <c r="J21" s="2">
        <f>79/I21</f>
        <v>0.97530864197530864</v>
      </c>
      <c r="L21" s="2">
        <v>18</v>
      </c>
      <c r="M21" s="2">
        <v>23</v>
      </c>
      <c r="N21" s="2">
        <v>81</v>
      </c>
      <c r="O21" s="2">
        <f>81/N21</f>
        <v>1</v>
      </c>
    </row>
    <row r="22" spans="2:15" x14ac:dyDescent="0.35">
      <c r="B22" s="2">
        <v>19</v>
      </c>
      <c r="C22" s="6">
        <v>25</v>
      </c>
      <c r="D22" s="2">
        <v>81</v>
      </c>
      <c r="E22" s="2">
        <f>77/D22</f>
        <v>0.95061728395061729</v>
      </c>
      <c r="G22" s="2">
        <v>19</v>
      </c>
      <c r="H22" s="6">
        <v>22</v>
      </c>
      <c r="I22" s="2">
        <v>81</v>
      </c>
      <c r="J22" s="2">
        <f>80/I22</f>
        <v>0.98765432098765427</v>
      </c>
      <c r="L22" s="2">
        <v>19</v>
      </c>
      <c r="M22" s="2">
        <v>24</v>
      </c>
      <c r="N22" s="2">
        <v>81</v>
      </c>
      <c r="O22" s="2">
        <f>77/N22</f>
        <v>0.95061728395061729</v>
      </c>
    </row>
    <row r="23" spans="2:15" x14ac:dyDescent="0.35">
      <c r="B23" s="2">
        <v>20</v>
      </c>
      <c r="C23" s="2">
        <v>23</v>
      </c>
      <c r="D23" s="2">
        <v>81</v>
      </c>
      <c r="E23" s="2">
        <f>79/D23</f>
        <v>0.97530864197530864</v>
      </c>
      <c r="G23" s="2">
        <v>20</v>
      </c>
      <c r="H23" s="2">
        <v>23</v>
      </c>
      <c r="I23" s="2">
        <v>81</v>
      </c>
      <c r="J23" s="2">
        <f>80/I23</f>
        <v>0.98765432098765427</v>
      </c>
      <c r="L23" s="2">
        <v>20</v>
      </c>
      <c r="M23" s="2">
        <v>24</v>
      </c>
      <c r="N23" s="2">
        <v>81</v>
      </c>
      <c r="O23" s="2">
        <f>80/N23</f>
        <v>0.98765432098765427</v>
      </c>
    </row>
    <row r="24" spans="2:15" x14ac:dyDescent="0.35">
      <c r="B24" s="2">
        <v>21</v>
      </c>
      <c r="C24" s="2">
        <v>24</v>
      </c>
      <c r="D24" s="2">
        <v>81</v>
      </c>
      <c r="E24" s="2">
        <f>80/D24</f>
        <v>0.98765432098765427</v>
      </c>
      <c r="G24" s="2">
        <v>21</v>
      </c>
      <c r="H24" s="2">
        <v>24</v>
      </c>
      <c r="I24" s="2">
        <v>81</v>
      </c>
      <c r="J24" s="2">
        <f>79/I24</f>
        <v>0.97530864197530864</v>
      </c>
      <c r="L24" s="2">
        <v>21</v>
      </c>
      <c r="M24" s="2">
        <v>22</v>
      </c>
      <c r="N24" s="2">
        <v>81</v>
      </c>
      <c r="O24" s="2">
        <f>79/N24</f>
        <v>0.97530864197530864</v>
      </c>
    </row>
    <row r="25" spans="2:15" x14ac:dyDescent="0.35">
      <c r="B25" s="2">
        <v>22</v>
      </c>
      <c r="C25" s="2">
        <v>23</v>
      </c>
      <c r="D25" s="2">
        <v>81</v>
      </c>
      <c r="E25" s="2">
        <f>80/D25</f>
        <v>0.98765432098765427</v>
      </c>
      <c r="G25" s="2">
        <v>22</v>
      </c>
      <c r="H25" s="2">
        <v>25</v>
      </c>
      <c r="I25" s="2">
        <v>81</v>
      </c>
      <c r="J25" s="2">
        <f>78/I25</f>
        <v>0.96296296296296291</v>
      </c>
      <c r="L25" s="2">
        <v>22</v>
      </c>
      <c r="M25" s="2">
        <v>23</v>
      </c>
      <c r="N25" s="2">
        <v>81</v>
      </c>
      <c r="O25" s="2">
        <f>78/N25</f>
        <v>0.96296296296296291</v>
      </c>
    </row>
    <row r="26" spans="2:15" x14ac:dyDescent="0.35">
      <c r="B26" s="2">
        <v>23</v>
      </c>
      <c r="C26" s="2">
        <v>23</v>
      </c>
      <c r="D26" s="2">
        <v>81</v>
      </c>
      <c r="E26" s="2">
        <f>77/D26</f>
        <v>0.95061728395061729</v>
      </c>
      <c r="G26" s="2">
        <v>23</v>
      </c>
      <c r="H26" s="2">
        <v>23</v>
      </c>
      <c r="I26" s="2">
        <v>81</v>
      </c>
      <c r="J26" s="2">
        <f>77/I26</f>
        <v>0.95061728395061729</v>
      </c>
      <c r="L26" s="2">
        <v>23</v>
      </c>
      <c r="M26" s="2">
        <v>23</v>
      </c>
      <c r="N26" s="2">
        <v>81</v>
      </c>
      <c r="O26" s="2">
        <f>78/N26</f>
        <v>0.96296296296296291</v>
      </c>
    </row>
    <row r="27" spans="2:15" x14ac:dyDescent="0.35">
      <c r="B27" s="2">
        <v>24</v>
      </c>
      <c r="C27" s="2">
        <v>23</v>
      </c>
      <c r="D27" s="2">
        <v>81</v>
      </c>
      <c r="E27" s="2">
        <f>78/D27</f>
        <v>0.96296296296296291</v>
      </c>
      <c r="G27" s="2">
        <v>24</v>
      </c>
      <c r="H27" s="2">
        <v>25</v>
      </c>
      <c r="I27" s="2">
        <v>81</v>
      </c>
      <c r="J27" s="2">
        <f>79/I27</f>
        <v>0.97530864197530864</v>
      </c>
      <c r="L27" s="2">
        <v>24</v>
      </c>
      <c r="M27" s="2">
        <v>24</v>
      </c>
      <c r="N27" s="2">
        <v>81</v>
      </c>
      <c r="O27" s="2">
        <f>76/N27</f>
        <v>0.93827160493827155</v>
      </c>
    </row>
    <row r="28" spans="2:15" x14ac:dyDescent="0.35">
      <c r="B28" s="2">
        <v>25</v>
      </c>
      <c r="C28" s="2">
        <v>24</v>
      </c>
      <c r="D28" s="2">
        <v>81</v>
      </c>
      <c r="E28" s="2">
        <f>80/D28</f>
        <v>0.98765432098765427</v>
      </c>
      <c r="G28" s="2">
        <v>25</v>
      </c>
      <c r="H28" s="2">
        <v>22</v>
      </c>
      <c r="I28" s="2">
        <v>81</v>
      </c>
      <c r="J28" s="2">
        <f>80/I28</f>
        <v>0.98765432098765427</v>
      </c>
      <c r="L28" s="2">
        <v>25</v>
      </c>
      <c r="M28" s="2">
        <v>23</v>
      </c>
      <c r="N28" s="2">
        <v>81</v>
      </c>
      <c r="O28" s="2">
        <f>78/N28</f>
        <v>0.96296296296296291</v>
      </c>
    </row>
    <row r="29" spans="2:15" x14ac:dyDescent="0.35">
      <c r="B29" s="2">
        <v>26</v>
      </c>
      <c r="C29" s="2">
        <v>25</v>
      </c>
      <c r="D29" s="2">
        <v>81</v>
      </c>
      <c r="E29" s="2">
        <f>76/D29</f>
        <v>0.93827160493827155</v>
      </c>
      <c r="G29" s="2">
        <v>26</v>
      </c>
      <c r="H29" s="2">
        <v>23</v>
      </c>
      <c r="I29" s="2">
        <v>81</v>
      </c>
      <c r="J29" s="2">
        <f>79/I29</f>
        <v>0.97530864197530864</v>
      </c>
      <c r="L29" s="2">
        <v>26</v>
      </c>
      <c r="M29" s="2">
        <v>23</v>
      </c>
      <c r="N29" s="2">
        <v>81</v>
      </c>
      <c r="O29" s="2">
        <f>78/N29</f>
        <v>0.96296296296296291</v>
      </c>
    </row>
    <row r="30" spans="2:15" x14ac:dyDescent="0.35">
      <c r="B30" s="2">
        <v>27</v>
      </c>
      <c r="C30" s="2">
        <v>25</v>
      </c>
      <c r="D30" s="2">
        <v>81</v>
      </c>
      <c r="E30" s="2">
        <f>79/D30</f>
        <v>0.97530864197530864</v>
      </c>
      <c r="G30" s="2">
        <v>27</v>
      </c>
      <c r="H30" s="2">
        <v>24</v>
      </c>
      <c r="I30" s="2">
        <v>81</v>
      </c>
      <c r="J30" s="2">
        <f>79/I30</f>
        <v>0.97530864197530864</v>
      </c>
      <c r="L30" s="2">
        <v>27</v>
      </c>
      <c r="M30" s="2">
        <v>22</v>
      </c>
      <c r="N30" s="2">
        <v>81</v>
      </c>
      <c r="O30" s="2">
        <f>78/N30</f>
        <v>0.96296296296296291</v>
      </c>
    </row>
    <row r="31" spans="2:15" x14ac:dyDescent="0.35">
      <c r="B31" s="2">
        <v>28</v>
      </c>
      <c r="C31" s="2">
        <v>24</v>
      </c>
      <c r="D31" s="2">
        <v>81</v>
      </c>
      <c r="E31" s="2">
        <f>77/D31</f>
        <v>0.95061728395061729</v>
      </c>
      <c r="G31" s="2">
        <v>28</v>
      </c>
      <c r="H31" s="2">
        <v>22</v>
      </c>
      <c r="I31" s="2">
        <v>81</v>
      </c>
      <c r="J31" s="2">
        <f>79/I31</f>
        <v>0.97530864197530864</v>
      </c>
      <c r="L31" s="2">
        <v>28</v>
      </c>
      <c r="M31" s="2">
        <v>24</v>
      </c>
      <c r="N31" s="2">
        <v>81</v>
      </c>
      <c r="O31" s="2">
        <f>78/N31</f>
        <v>0.96296296296296291</v>
      </c>
    </row>
    <row r="32" spans="2:15" x14ac:dyDescent="0.35">
      <c r="B32" s="2">
        <v>29</v>
      </c>
      <c r="C32" s="2">
        <v>22</v>
      </c>
      <c r="D32" s="2">
        <v>81</v>
      </c>
      <c r="E32" s="2">
        <f>78/D32</f>
        <v>0.96296296296296291</v>
      </c>
      <c r="G32" s="2">
        <v>29</v>
      </c>
      <c r="H32" s="2">
        <v>25</v>
      </c>
      <c r="I32" s="2">
        <v>81</v>
      </c>
      <c r="J32" s="2">
        <f>79/I32</f>
        <v>0.97530864197530864</v>
      </c>
      <c r="L32" s="2">
        <v>29</v>
      </c>
      <c r="M32" s="2">
        <v>24</v>
      </c>
      <c r="N32" s="2">
        <v>81</v>
      </c>
      <c r="O32" s="2">
        <f>80/N32</f>
        <v>0.98765432098765427</v>
      </c>
    </row>
    <row r="33" spans="2:15" x14ac:dyDescent="0.35">
      <c r="B33" s="2">
        <v>30</v>
      </c>
      <c r="C33" s="2">
        <v>23</v>
      </c>
      <c r="D33" s="2">
        <v>81</v>
      </c>
      <c r="E33" s="2">
        <f>78/D33</f>
        <v>0.96296296296296291</v>
      </c>
      <c r="G33" s="2">
        <v>30</v>
      </c>
      <c r="H33" s="2">
        <v>23</v>
      </c>
      <c r="I33" s="2">
        <v>81</v>
      </c>
      <c r="J33" s="2">
        <f>78/I33</f>
        <v>0.96296296296296291</v>
      </c>
      <c r="L33" s="2">
        <v>30</v>
      </c>
      <c r="M33" s="2">
        <v>22</v>
      </c>
      <c r="N33" s="2">
        <v>81</v>
      </c>
      <c r="O33" s="2">
        <f>76/N33</f>
        <v>0.93827160493827155</v>
      </c>
    </row>
    <row r="34" spans="2:15" x14ac:dyDescent="0.35">
      <c r="B34" s="2">
        <v>31</v>
      </c>
      <c r="C34" s="2">
        <v>25</v>
      </c>
      <c r="D34" s="2">
        <v>81</v>
      </c>
      <c r="E34" s="2">
        <f>79/D34</f>
        <v>0.97530864197530864</v>
      </c>
      <c r="G34" s="2">
        <v>31</v>
      </c>
      <c r="H34" s="2">
        <v>24</v>
      </c>
      <c r="I34" s="2">
        <v>81</v>
      </c>
      <c r="J34" s="2">
        <f>77/I34</f>
        <v>0.95061728395061729</v>
      </c>
      <c r="L34" s="2">
        <v>31</v>
      </c>
      <c r="M34" s="2">
        <v>23</v>
      </c>
      <c r="N34" s="2">
        <v>81</v>
      </c>
      <c r="O34" s="2">
        <f>80/N34</f>
        <v>0.98765432098765427</v>
      </c>
    </row>
    <row r="35" spans="2:15" x14ac:dyDescent="0.35">
      <c r="B35" s="2">
        <v>32</v>
      </c>
      <c r="C35" s="2">
        <v>23</v>
      </c>
      <c r="D35" s="2">
        <v>81</v>
      </c>
      <c r="E35" s="2">
        <f>76/D35</f>
        <v>0.93827160493827155</v>
      </c>
      <c r="G35" s="2">
        <v>32</v>
      </c>
      <c r="H35" s="2">
        <v>24</v>
      </c>
      <c r="I35" s="2">
        <v>81</v>
      </c>
      <c r="J35" s="2">
        <f>74/I35</f>
        <v>0.9135802469135802</v>
      </c>
      <c r="L35" s="2">
        <v>32</v>
      </c>
      <c r="M35" s="2">
        <v>21</v>
      </c>
      <c r="N35" s="2">
        <v>81</v>
      </c>
      <c r="O35" s="2">
        <f>78/N35</f>
        <v>0.96296296296296291</v>
      </c>
    </row>
    <row r="36" spans="2:15" x14ac:dyDescent="0.35">
      <c r="B36" s="2">
        <v>33</v>
      </c>
      <c r="C36" s="2">
        <v>23</v>
      </c>
      <c r="D36" s="2">
        <v>81</v>
      </c>
      <c r="E36" s="2">
        <f>75/D36</f>
        <v>0.92592592592592593</v>
      </c>
      <c r="G36" s="2">
        <v>33</v>
      </c>
      <c r="H36" s="2">
        <v>23</v>
      </c>
      <c r="I36" s="2">
        <v>81</v>
      </c>
      <c r="J36" s="2">
        <f>75/I36</f>
        <v>0.92592592592592593</v>
      </c>
      <c r="L36" s="2">
        <v>33</v>
      </c>
      <c r="M36" s="2">
        <v>23</v>
      </c>
      <c r="N36" s="2">
        <v>81</v>
      </c>
      <c r="O36" s="2">
        <f>80/N36</f>
        <v>0.98765432098765427</v>
      </c>
    </row>
    <row r="37" spans="2:15" x14ac:dyDescent="0.35">
      <c r="B37" s="2">
        <v>34</v>
      </c>
      <c r="C37" s="2">
        <v>22</v>
      </c>
      <c r="D37" s="2">
        <v>81</v>
      </c>
      <c r="E37" s="2">
        <f>75/D37</f>
        <v>0.92592592592592593</v>
      </c>
      <c r="G37" s="2">
        <v>34</v>
      </c>
      <c r="H37" s="2">
        <v>25</v>
      </c>
      <c r="I37" s="2">
        <v>81</v>
      </c>
      <c r="J37" s="2">
        <f>80/I37</f>
        <v>0.98765432098765427</v>
      </c>
      <c r="L37" s="2">
        <v>34</v>
      </c>
      <c r="M37" s="2">
        <v>22</v>
      </c>
      <c r="N37" s="2">
        <v>81</v>
      </c>
      <c r="O37" s="2">
        <f>79/N37</f>
        <v>0.97530864197530864</v>
      </c>
    </row>
    <row r="38" spans="2:15" x14ac:dyDescent="0.35">
      <c r="B38" s="2">
        <v>35</v>
      </c>
      <c r="C38" s="2">
        <v>24</v>
      </c>
      <c r="D38" s="2">
        <v>81</v>
      </c>
      <c r="E38" s="2">
        <f>81/D38</f>
        <v>1</v>
      </c>
      <c r="G38" s="2">
        <v>35</v>
      </c>
      <c r="H38" s="2">
        <v>23</v>
      </c>
      <c r="I38" s="2">
        <v>81</v>
      </c>
      <c r="J38" s="2">
        <f>80/I38</f>
        <v>0.98765432098765427</v>
      </c>
      <c r="L38" s="2">
        <v>35</v>
      </c>
      <c r="M38" s="2">
        <v>24</v>
      </c>
      <c r="N38" s="2">
        <v>81</v>
      </c>
      <c r="O38" s="2">
        <f>77/N38</f>
        <v>0.95061728395061729</v>
      </c>
    </row>
    <row r="39" spans="2:15" x14ac:dyDescent="0.35">
      <c r="B39" s="2">
        <v>36</v>
      </c>
      <c r="C39" s="2">
        <v>26</v>
      </c>
      <c r="D39" s="2">
        <v>81</v>
      </c>
      <c r="E39" s="2">
        <f>76/D39</f>
        <v>0.93827160493827155</v>
      </c>
      <c r="G39" s="2">
        <v>36</v>
      </c>
      <c r="H39" s="2">
        <v>22</v>
      </c>
      <c r="I39" s="2">
        <v>81</v>
      </c>
      <c r="J39" s="2">
        <f>77/I39</f>
        <v>0.95061728395061729</v>
      </c>
      <c r="L39" s="2">
        <v>36</v>
      </c>
      <c r="M39" s="2">
        <v>23</v>
      </c>
      <c r="N39" s="2">
        <v>81</v>
      </c>
      <c r="O39" s="2">
        <f>74/N39</f>
        <v>0.9135802469135802</v>
      </c>
    </row>
    <row r="40" spans="2:15" x14ac:dyDescent="0.35">
      <c r="B40" s="2">
        <v>37</v>
      </c>
      <c r="C40" s="2">
        <v>23</v>
      </c>
      <c r="D40" s="2">
        <v>81</v>
      </c>
      <c r="E40" s="2">
        <f>77/D40</f>
        <v>0.95061728395061729</v>
      </c>
      <c r="G40" s="2">
        <v>37</v>
      </c>
      <c r="H40" s="2">
        <v>24</v>
      </c>
      <c r="I40" s="2">
        <v>81</v>
      </c>
      <c r="J40" s="2">
        <f>74/I40</f>
        <v>0.9135802469135802</v>
      </c>
      <c r="L40" s="2">
        <v>37</v>
      </c>
      <c r="M40" s="2">
        <v>23</v>
      </c>
      <c r="N40" s="2">
        <v>81</v>
      </c>
      <c r="O40" s="2">
        <f>79/N40</f>
        <v>0.97530864197530864</v>
      </c>
    </row>
    <row r="41" spans="2:15" x14ac:dyDescent="0.35">
      <c r="B41" s="2">
        <v>38</v>
      </c>
      <c r="C41" s="2">
        <v>18</v>
      </c>
      <c r="D41" s="2">
        <v>81</v>
      </c>
      <c r="E41" s="2">
        <f>79/D41</f>
        <v>0.97530864197530864</v>
      </c>
      <c r="G41" s="2">
        <v>38</v>
      </c>
      <c r="H41" s="2">
        <v>23</v>
      </c>
      <c r="I41" s="2">
        <v>81</v>
      </c>
      <c r="J41" s="2">
        <f>70/I41</f>
        <v>0.86419753086419748</v>
      </c>
      <c r="L41" s="2">
        <v>38</v>
      </c>
      <c r="M41" s="2">
        <v>23</v>
      </c>
      <c r="N41" s="2">
        <v>81</v>
      </c>
      <c r="O41" s="2">
        <f>78/N41</f>
        <v>0.96296296296296291</v>
      </c>
    </row>
    <row r="42" spans="2:15" x14ac:dyDescent="0.35">
      <c r="B42" s="2">
        <v>39</v>
      </c>
      <c r="C42" s="2">
        <v>24</v>
      </c>
      <c r="D42" s="2">
        <v>81</v>
      </c>
      <c r="E42" s="2">
        <f>79/D42</f>
        <v>0.97530864197530864</v>
      </c>
      <c r="G42" s="2">
        <v>39</v>
      </c>
      <c r="H42" s="2">
        <v>25</v>
      </c>
      <c r="I42" s="2">
        <v>81</v>
      </c>
      <c r="J42" s="2">
        <f>80/I42</f>
        <v>0.98765432098765427</v>
      </c>
      <c r="L42" s="2">
        <v>39</v>
      </c>
      <c r="M42" s="2">
        <v>22</v>
      </c>
      <c r="N42" s="2">
        <v>81</v>
      </c>
      <c r="O42" s="2">
        <f>81/N42</f>
        <v>1</v>
      </c>
    </row>
    <row r="43" spans="2:15" x14ac:dyDescent="0.35">
      <c r="B43" s="2">
        <v>40</v>
      </c>
      <c r="C43" s="2">
        <v>22</v>
      </c>
      <c r="D43" s="2">
        <v>81</v>
      </c>
      <c r="E43" s="2">
        <f>80/D43</f>
        <v>0.98765432098765427</v>
      </c>
      <c r="G43" s="2">
        <v>40</v>
      </c>
      <c r="H43" s="2">
        <v>23</v>
      </c>
      <c r="I43" s="2">
        <v>81</v>
      </c>
      <c r="J43" s="2">
        <f>81/I43</f>
        <v>1</v>
      </c>
      <c r="L43" s="2">
        <v>40</v>
      </c>
      <c r="M43" s="2">
        <v>23</v>
      </c>
      <c r="N43" s="2">
        <v>81</v>
      </c>
      <c r="O43" s="2">
        <f>78/N43</f>
        <v>0.96296296296296291</v>
      </c>
    </row>
    <row r="44" spans="2:15" x14ac:dyDescent="0.35">
      <c r="B44" s="2">
        <v>41</v>
      </c>
      <c r="C44" s="2">
        <v>25</v>
      </c>
      <c r="D44" s="2">
        <v>81</v>
      </c>
      <c r="E44" s="2">
        <f>79/D44</f>
        <v>0.97530864197530864</v>
      </c>
      <c r="G44" s="2">
        <v>41</v>
      </c>
      <c r="H44" s="2">
        <v>24</v>
      </c>
      <c r="I44" s="2">
        <v>81</v>
      </c>
      <c r="J44" s="2">
        <f>79/I44</f>
        <v>0.97530864197530864</v>
      </c>
      <c r="L44" s="2">
        <v>41</v>
      </c>
      <c r="M44" s="2">
        <v>24</v>
      </c>
      <c r="N44" s="2">
        <v>81</v>
      </c>
      <c r="O44" s="2">
        <f>79/N44</f>
        <v>0.97530864197530864</v>
      </c>
    </row>
    <row r="45" spans="2:15" x14ac:dyDescent="0.35">
      <c r="B45" s="2">
        <v>42</v>
      </c>
      <c r="C45" s="2">
        <v>25</v>
      </c>
      <c r="D45" s="2">
        <v>81</v>
      </c>
      <c r="E45" s="2">
        <f>79/D45</f>
        <v>0.97530864197530864</v>
      </c>
      <c r="G45" s="2">
        <v>42</v>
      </c>
      <c r="H45" s="2">
        <v>24</v>
      </c>
      <c r="I45" s="2">
        <v>81</v>
      </c>
      <c r="J45" s="2">
        <f>80/I45</f>
        <v>0.98765432098765427</v>
      </c>
      <c r="L45" s="2">
        <v>42</v>
      </c>
      <c r="M45" s="2">
        <v>22</v>
      </c>
      <c r="N45" s="2">
        <v>81</v>
      </c>
      <c r="O45" s="2">
        <f>79/N45</f>
        <v>0.97530864197530864</v>
      </c>
    </row>
    <row r="46" spans="2:15" x14ac:dyDescent="0.35">
      <c r="B46" s="2">
        <v>43</v>
      </c>
      <c r="C46" s="2">
        <v>24</v>
      </c>
      <c r="D46" s="2">
        <v>81</v>
      </c>
      <c r="E46" s="2">
        <f>78/D46</f>
        <v>0.96296296296296291</v>
      </c>
      <c r="G46" s="2">
        <v>43</v>
      </c>
      <c r="H46" s="2">
        <v>23</v>
      </c>
      <c r="I46" s="2">
        <v>81</v>
      </c>
      <c r="J46" s="2">
        <f>78/I46</f>
        <v>0.96296296296296291</v>
      </c>
      <c r="L46" s="2">
        <v>43</v>
      </c>
      <c r="M46" s="2">
        <v>22</v>
      </c>
      <c r="N46" s="2">
        <v>81</v>
      </c>
      <c r="O46" s="2">
        <f>78/N46</f>
        <v>0.96296296296296291</v>
      </c>
    </row>
    <row r="47" spans="2:15" x14ac:dyDescent="0.35">
      <c r="B47" s="2">
        <v>44</v>
      </c>
      <c r="C47" s="2">
        <v>23</v>
      </c>
      <c r="D47" s="2">
        <v>81</v>
      </c>
      <c r="E47" s="2">
        <f>80/D47</f>
        <v>0.98765432098765427</v>
      </c>
      <c r="G47" s="2">
        <v>44</v>
      </c>
      <c r="H47" s="2">
        <v>23</v>
      </c>
      <c r="I47" s="2">
        <v>81</v>
      </c>
      <c r="J47" s="2">
        <f>75/I47</f>
        <v>0.92592592592592593</v>
      </c>
      <c r="L47" s="2">
        <v>44</v>
      </c>
      <c r="M47" s="2">
        <v>21</v>
      </c>
      <c r="N47" s="2">
        <v>81</v>
      </c>
      <c r="O47" s="2">
        <f>80/N47</f>
        <v>0.98765432098765427</v>
      </c>
    </row>
    <row r="48" spans="2:15" x14ac:dyDescent="0.35">
      <c r="B48" s="2">
        <v>45</v>
      </c>
      <c r="C48" s="2">
        <v>23</v>
      </c>
      <c r="D48" s="2">
        <v>81</v>
      </c>
      <c r="E48" s="2">
        <f>79/D48</f>
        <v>0.97530864197530864</v>
      </c>
      <c r="G48" s="2">
        <v>45</v>
      </c>
      <c r="H48" s="2">
        <v>25</v>
      </c>
      <c r="I48" s="2">
        <v>81</v>
      </c>
      <c r="J48" s="2">
        <f>80/I48</f>
        <v>0.98765432098765427</v>
      </c>
      <c r="L48" s="2">
        <v>45</v>
      </c>
      <c r="M48" s="2">
        <v>21</v>
      </c>
      <c r="N48" s="2">
        <v>81</v>
      </c>
      <c r="O48" s="2">
        <f>78/N48</f>
        <v>0.96296296296296291</v>
      </c>
    </row>
    <row r="49" spans="2:15" x14ac:dyDescent="0.35">
      <c r="B49" s="2">
        <v>46</v>
      </c>
      <c r="C49" s="2">
        <v>25</v>
      </c>
      <c r="D49" s="2">
        <v>81</v>
      </c>
      <c r="E49" s="2">
        <f>81/D49</f>
        <v>1</v>
      </c>
      <c r="G49" s="2">
        <v>46</v>
      </c>
      <c r="H49" s="2">
        <v>23</v>
      </c>
      <c r="I49" s="2">
        <v>81</v>
      </c>
      <c r="J49" s="2">
        <f>80/I49</f>
        <v>0.98765432098765427</v>
      </c>
      <c r="L49" s="2">
        <v>46</v>
      </c>
      <c r="M49" s="2">
        <v>25</v>
      </c>
      <c r="N49" s="2">
        <v>81</v>
      </c>
      <c r="O49" s="2">
        <f>78/N49</f>
        <v>0.96296296296296291</v>
      </c>
    </row>
    <row r="50" spans="2:15" x14ac:dyDescent="0.35">
      <c r="B50" s="2">
        <v>47</v>
      </c>
      <c r="C50" s="2">
        <v>25</v>
      </c>
      <c r="D50" s="2">
        <v>81</v>
      </c>
      <c r="E50" s="2">
        <f>79/D50</f>
        <v>0.97530864197530864</v>
      </c>
      <c r="G50" s="2">
        <v>47</v>
      </c>
      <c r="H50" s="2">
        <v>23</v>
      </c>
      <c r="I50" s="2">
        <v>81</v>
      </c>
      <c r="J50" s="2">
        <f>78/I50</f>
        <v>0.96296296296296291</v>
      </c>
      <c r="L50" s="2">
        <v>47</v>
      </c>
      <c r="M50" s="2">
        <v>26</v>
      </c>
      <c r="N50" s="2">
        <v>81</v>
      </c>
      <c r="O50" s="2">
        <f>79/N50</f>
        <v>0.97530864197530864</v>
      </c>
    </row>
    <row r="51" spans="2:15" x14ac:dyDescent="0.35">
      <c r="B51" s="2">
        <v>48</v>
      </c>
      <c r="C51" s="2">
        <v>24</v>
      </c>
      <c r="D51" s="2">
        <v>81</v>
      </c>
      <c r="E51" s="2">
        <f>80/D51</f>
        <v>0.98765432098765427</v>
      </c>
      <c r="G51" s="2">
        <v>48</v>
      </c>
      <c r="H51" s="2">
        <v>23</v>
      </c>
      <c r="I51" s="2">
        <v>81</v>
      </c>
      <c r="J51" s="2">
        <f>80/I51</f>
        <v>0.98765432098765427</v>
      </c>
      <c r="L51" s="2">
        <v>48</v>
      </c>
      <c r="M51" s="2">
        <v>23</v>
      </c>
      <c r="N51" s="2">
        <v>81</v>
      </c>
      <c r="O51" s="2">
        <f>78/N51</f>
        <v>0.96296296296296291</v>
      </c>
    </row>
    <row r="52" spans="2:15" x14ac:dyDescent="0.35">
      <c r="B52" s="2">
        <v>49</v>
      </c>
      <c r="C52" s="2">
        <v>24</v>
      </c>
      <c r="D52" s="2">
        <v>81</v>
      </c>
      <c r="E52" s="2">
        <f>78/D52</f>
        <v>0.96296296296296291</v>
      </c>
      <c r="G52" s="2">
        <v>49</v>
      </c>
      <c r="H52" s="2">
        <v>24</v>
      </c>
      <c r="I52" s="2">
        <v>81</v>
      </c>
      <c r="J52" s="2">
        <f>79/I52</f>
        <v>0.97530864197530864</v>
      </c>
      <c r="L52" s="2">
        <v>49</v>
      </c>
      <c r="M52" s="2">
        <v>23</v>
      </c>
      <c r="N52" s="2">
        <v>81</v>
      </c>
      <c r="O52" s="2">
        <f>77/N52</f>
        <v>0.95061728395061729</v>
      </c>
    </row>
    <row r="53" spans="2:15" x14ac:dyDescent="0.35">
      <c r="B53" s="2">
        <v>50</v>
      </c>
      <c r="C53" s="2">
        <v>23</v>
      </c>
      <c r="D53" s="2">
        <v>81</v>
      </c>
      <c r="E53" s="2">
        <f>76/81</f>
        <v>0.93827160493827155</v>
      </c>
      <c r="G53" s="2">
        <v>50</v>
      </c>
      <c r="H53" s="2">
        <v>23</v>
      </c>
      <c r="I53" s="2">
        <v>81</v>
      </c>
      <c r="J53" s="2">
        <f>80/I53</f>
        <v>0.98765432098765427</v>
      </c>
      <c r="L53" s="2">
        <v>50</v>
      </c>
      <c r="M53" s="2">
        <v>24</v>
      </c>
      <c r="N53" s="2">
        <v>81</v>
      </c>
      <c r="O53" s="2">
        <f>75/N53</f>
        <v>0.92592592592592593</v>
      </c>
    </row>
    <row r="54" spans="2:15" x14ac:dyDescent="0.35">
      <c r="C54" s="2">
        <f>AVERAGE(C4:C53)</f>
        <v>23.64</v>
      </c>
      <c r="E54" s="13">
        <f>AVERAGE(E4:E53)</f>
        <v>0.96419753086419779</v>
      </c>
      <c r="H54" s="4">
        <f>AVERAGE(H4:H53)</f>
        <v>23.64</v>
      </c>
      <c r="J54" s="4">
        <f>AVERAGE(J4:J53)</f>
        <v>0.96271604938271593</v>
      </c>
      <c r="M54" s="2">
        <f>AVERAGE(M4:M53)</f>
        <v>22.96</v>
      </c>
      <c r="O54" s="2">
        <f>AVERAGE(O4:O53)</f>
        <v>0.96592592592592608</v>
      </c>
    </row>
    <row r="58" spans="2:15" x14ac:dyDescent="0.35">
      <c r="G58" s="5"/>
    </row>
    <row r="59" spans="2:15" x14ac:dyDescent="0.35">
      <c r="H59" s="14"/>
    </row>
  </sheetData>
  <mergeCells count="3">
    <mergeCell ref="L2:O2"/>
    <mergeCell ref="G2:J2"/>
    <mergeCell ref="B2:E2"/>
  </mergeCells>
  <pageMargins left="0.7" right="0.7" top="0.75" bottom="0.75" header="0.3" footer="0.3"/>
  <pageSetup paperSize="9" orientation="portrait" r:id="rId1"/>
  <ignoredErrors>
    <ignoredError sqref="E10 E16 J28 E43 E49 J50 J52 O16 O14 O27 O33 O50 O47 O42 O35 O1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78C4C-846E-43B4-8487-2F4D7660670E}">
  <dimension ref="B2:R54"/>
  <sheetViews>
    <sheetView showGridLines="0" zoomScale="65" workbookViewId="0">
      <selection activeCell="W49" sqref="W49"/>
    </sheetView>
  </sheetViews>
  <sheetFormatPr defaultRowHeight="14.5" x14ac:dyDescent="0.35"/>
  <cols>
    <col min="1" max="1" width="8.7265625" style="7"/>
    <col min="2" max="2" width="9.6328125" style="7" bestFit="1" customWidth="1"/>
    <col min="3" max="3" width="10.1796875" style="7" bestFit="1" customWidth="1"/>
    <col min="4" max="4" width="11.453125" style="7" bestFit="1" customWidth="1"/>
    <col min="5" max="5" width="10.36328125" style="7" customWidth="1"/>
    <col min="6" max="6" width="13.1796875" style="7" bestFit="1" customWidth="1"/>
    <col min="7" max="7" width="8.7265625" style="7"/>
    <col min="8" max="8" width="8.81640625" style="7" bestFit="1" customWidth="1"/>
    <col min="9" max="10" width="11.54296875" style="7" bestFit="1" customWidth="1"/>
    <col min="11" max="11" width="10.453125" style="7" bestFit="1" customWidth="1"/>
    <col min="12" max="12" width="13.1796875" style="7" bestFit="1" customWidth="1"/>
    <col min="13" max="13" width="8.7265625" style="7"/>
    <col min="14" max="14" width="8.81640625" style="7" bestFit="1" customWidth="1"/>
    <col min="15" max="15" width="10.90625" style="7" bestFit="1" customWidth="1"/>
    <col min="16" max="16" width="11.453125" style="7" bestFit="1" customWidth="1"/>
    <col min="17" max="17" width="10.453125" style="7" bestFit="1" customWidth="1"/>
    <col min="18" max="18" width="13.1796875" style="7" customWidth="1"/>
    <col min="19" max="16384" width="8.7265625" style="7"/>
  </cols>
  <sheetData>
    <row r="2" spans="2:18" ht="14.5" customHeight="1" x14ac:dyDescent="0.35">
      <c r="B2" s="12" t="s">
        <v>4</v>
      </c>
      <c r="C2" s="12"/>
      <c r="D2" s="12"/>
      <c r="E2" s="12"/>
      <c r="F2" s="12"/>
      <c r="H2" s="12" t="s">
        <v>5</v>
      </c>
      <c r="I2" s="12"/>
      <c r="J2" s="12"/>
      <c r="K2" s="12"/>
      <c r="L2" s="12"/>
      <c r="N2" s="12" t="s">
        <v>6</v>
      </c>
      <c r="O2" s="12"/>
      <c r="P2" s="12"/>
      <c r="Q2" s="12"/>
      <c r="R2" s="12"/>
    </row>
    <row r="3" spans="2:18" ht="43.5" x14ac:dyDescent="0.35">
      <c r="B3" s="3" t="s">
        <v>0</v>
      </c>
      <c r="C3" s="3" t="s">
        <v>7</v>
      </c>
      <c r="D3" s="3" t="s">
        <v>8</v>
      </c>
      <c r="E3" s="3" t="s">
        <v>9</v>
      </c>
      <c r="F3" s="3" t="s">
        <v>10</v>
      </c>
      <c r="H3" s="3" t="s">
        <v>0</v>
      </c>
      <c r="I3" s="3" t="s">
        <v>7</v>
      </c>
      <c r="J3" s="3" t="s">
        <v>8</v>
      </c>
      <c r="K3" s="3" t="s">
        <v>9</v>
      </c>
      <c r="L3" s="3" t="s">
        <v>10</v>
      </c>
      <c r="N3" s="3" t="s">
        <v>0</v>
      </c>
      <c r="O3" s="3" t="s">
        <v>7</v>
      </c>
      <c r="P3" s="3" t="s">
        <v>8</v>
      </c>
      <c r="Q3" s="3" t="s">
        <v>9</v>
      </c>
      <c r="R3" s="3" t="s">
        <v>10</v>
      </c>
    </row>
    <row r="4" spans="2:18" x14ac:dyDescent="0.35">
      <c r="B4" s="3">
        <v>1</v>
      </c>
      <c r="C4" s="6">
        <v>8649</v>
      </c>
      <c r="D4" s="6">
        <v>8590</v>
      </c>
      <c r="E4" s="6">
        <v>58</v>
      </c>
      <c r="F4" s="3" t="s">
        <v>4</v>
      </c>
      <c r="H4" s="3">
        <v>1</v>
      </c>
      <c r="I4" s="3">
        <v>16624</v>
      </c>
      <c r="J4" s="3">
        <v>16568</v>
      </c>
      <c r="K4" s="3">
        <v>55</v>
      </c>
      <c r="L4" s="3" t="s">
        <v>4</v>
      </c>
      <c r="N4" s="3">
        <v>1</v>
      </c>
      <c r="O4" s="3">
        <v>49784</v>
      </c>
      <c r="P4" s="3">
        <v>49726</v>
      </c>
      <c r="Q4" s="3">
        <v>57</v>
      </c>
      <c r="R4" s="3" t="s">
        <v>4</v>
      </c>
    </row>
    <row r="5" spans="2:18" x14ac:dyDescent="0.35">
      <c r="B5" s="3">
        <v>2</v>
      </c>
      <c r="C5" s="8">
        <v>11988</v>
      </c>
      <c r="D5" s="8">
        <v>11931</v>
      </c>
      <c r="E5" s="8">
        <v>56</v>
      </c>
      <c r="F5" s="3" t="s">
        <v>4</v>
      </c>
      <c r="H5" s="3">
        <v>2</v>
      </c>
      <c r="I5" s="3">
        <v>292824</v>
      </c>
      <c r="J5" s="3">
        <v>292766</v>
      </c>
      <c r="K5" s="3">
        <v>57</v>
      </c>
      <c r="L5" s="3" t="s">
        <v>6</v>
      </c>
      <c r="N5" s="3">
        <v>2</v>
      </c>
      <c r="O5" s="3">
        <v>723905</v>
      </c>
      <c r="P5" s="3">
        <v>723847</v>
      </c>
      <c r="Q5" s="3">
        <v>57</v>
      </c>
      <c r="R5" s="3" t="s">
        <v>6</v>
      </c>
    </row>
    <row r="6" spans="2:18" x14ac:dyDescent="0.35">
      <c r="B6" s="3">
        <v>3</v>
      </c>
      <c r="C6" s="8">
        <v>37939</v>
      </c>
      <c r="D6" s="8">
        <v>37880</v>
      </c>
      <c r="E6" s="8">
        <v>58</v>
      </c>
      <c r="F6" s="3" t="s">
        <v>4</v>
      </c>
      <c r="H6" s="3">
        <v>3</v>
      </c>
      <c r="I6" s="3">
        <v>600548</v>
      </c>
      <c r="J6" s="3">
        <v>600488</v>
      </c>
      <c r="K6" s="3">
        <v>59</v>
      </c>
      <c r="L6" s="3" t="s">
        <v>6</v>
      </c>
      <c r="N6" s="3">
        <v>3</v>
      </c>
      <c r="O6" s="3">
        <v>740</v>
      </c>
      <c r="P6" s="3">
        <v>683</v>
      </c>
      <c r="Q6" s="3">
        <v>56</v>
      </c>
      <c r="R6" s="3" t="s">
        <v>4</v>
      </c>
    </row>
    <row r="7" spans="2:18" x14ac:dyDescent="0.35">
      <c r="B7" s="3">
        <v>4</v>
      </c>
      <c r="C7" s="8">
        <v>12182</v>
      </c>
      <c r="D7" s="8">
        <v>12123</v>
      </c>
      <c r="E7" s="8">
        <v>58</v>
      </c>
      <c r="F7" s="3" t="s">
        <v>4</v>
      </c>
      <c r="H7" s="3">
        <v>4</v>
      </c>
      <c r="I7" s="3">
        <v>21515</v>
      </c>
      <c r="J7" s="3">
        <v>21457</v>
      </c>
      <c r="K7" s="3">
        <v>57</v>
      </c>
      <c r="L7" s="3" t="s">
        <v>4</v>
      </c>
      <c r="N7" s="3">
        <v>4</v>
      </c>
      <c r="O7" s="3">
        <v>257173</v>
      </c>
      <c r="P7" s="3">
        <v>257114</v>
      </c>
      <c r="Q7" s="3">
        <v>58</v>
      </c>
      <c r="R7" s="3" t="s">
        <v>5</v>
      </c>
    </row>
    <row r="8" spans="2:18" x14ac:dyDescent="0.35">
      <c r="B8" s="3">
        <v>5</v>
      </c>
      <c r="C8" s="8">
        <v>11404</v>
      </c>
      <c r="D8" s="8">
        <v>11348</v>
      </c>
      <c r="E8" s="8">
        <v>55</v>
      </c>
      <c r="F8" s="3" t="s">
        <v>4</v>
      </c>
      <c r="H8" s="3">
        <v>5</v>
      </c>
      <c r="I8" s="3">
        <v>187778</v>
      </c>
      <c r="J8" s="3">
        <v>187718</v>
      </c>
      <c r="K8" s="3">
        <v>58</v>
      </c>
      <c r="L8" s="3" t="s">
        <v>5</v>
      </c>
      <c r="N8" s="3">
        <v>5</v>
      </c>
      <c r="O8" s="3">
        <v>2322</v>
      </c>
      <c r="P8" s="3">
        <v>2264</v>
      </c>
      <c r="Q8" s="3">
        <v>57</v>
      </c>
      <c r="R8" s="3" t="s">
        <v>4</v>
      </c>
    </row>
    <row r="9" spans="2:18" x14ac:dyDescent="0.35">
      <c r="B9" s="3">
        <v>6</v>
      </c>
      <c r="C9" s="8">
        <v>1946</v>
      </c>
      <c r="D9" s="8">
        <v>1889</v>
      </c>
      <c r="E9" s="8">
        <v>56</v>
      </c>
      <c r="F9" s="3" t="s">
        <v>4</v>
      </c>
      <c r="H9" s="3">
        <v>6</v>
      </c>
      <c r="I9" s="3">
        <v>125492</v>
      </c>
      <c r="J9" s="3">
        <v>125432</v>
      </c>
      <c r="K9" s="3">
        <v>59</v>
      </c>
      <c r="L9" s="3" t="s">
        <v>4</v>
      </c>
      <c r="N9" s="3">
        <v>6</v>
      </c>
      <c r="O9" s="3">
        <v>762589</v>
      </c>
      <c r="P9" s="3">
        <v>762530</v>
      </c>
      <c r="Q9" s="3">
        <v>58</v>
      </c>
      <c r="R9" s="3" t="s">
        <v>6</v>
      </c>
    </row>
    <row r="10" spans="2:18" x14ac:dyDescent="0.35">
      <c r="B10" s="3">
        <v>7</v>
      </c>
      <c r="C10" s="8">
        <v>357</v>
      </c>
      <c r="D10" s="8">
        <v>299</v>
      </c>
      <c r="E10" s="8">
        <v>57</v>
      </c>
      <c r="F10" s="3" t="s">
        <v>4</v>
      </c>
      <c r="H10" s="3">
        <v>7</v>
      </c>
      <c r="I10" s="3">
        <v>555124</v>
      </c>
      <c r="J10" s="3">
        <v>555067</v>
      </c>
      <c r="K10" s="3">
        <v>56</v>
      </c>
      <c r="L10" s="3" t="s">
        <v>6</v>
      </c>
      <c r="N10" s="3">
        <v>7</v>
      </c>
      <c r="O10" s="3">
        <v>11393</v>
      </c>
      <c r="P10" s="3">
        <v>11333</v>
      </c>
      <c r="Q10" s="3">
        <v>59</v>
      </c>
      <c r="R10" s="3" t="s">
        <v>4</v>
      </c>
    </row>
    <row r="11" spans="2:18" x14ac:dyDescent="0.35">
      <c r="B11" s="3">
        <v>8</v>
      </c>
      <c r="C11" s="8">
        <v>3254</v>
      </c>
      <c r="D11" s="8">
        <v>3195</v>
      </c>
      <c r="E11" s="8">
        <v>58</v>
      </c>
      <c r="F11" s="3" t="s">
        <v>4</v>
      </c>
      <c r="H11" s="3">
        <v>8</v>
      </c>
      <c r="I11" s="3">
        <v>1917</v>
      </c>
      <c r="J11" s="3">
        <v>1859</v>
      </c>
      <c r="K11" s="3">
        <v>57</v>
      </c>
      <c r="L11" s="3" t="s">
        <v>4</v>
      </c>
      <c r="N11" s="3">
        <v>8</v>
      </c>
      <c r="O11" s="3">
        <v>130724</v>
      </c>
      <c r="P11" s="3">
        <v>130665</v>
      </c>
      <c r="Q11" s="3">
        <v>58</v>
      </c>
      <c r="R11" s="3" t="s">
        <v>4</v>
      </c>
    </row>
    <row r="12" spans="2:18" x14ac:dyDescent="0.35">
      <c r="B12" s="3">
        <v>9</v>
      </c>
      <c r="C12" s="8">
        <v>3052</v>
      </c>
      <c r="D12" s="8">
        <v>2996</v>
      </c>
      <c r="E12" s="8">
        <v>55</v>
      </c>
      <c r="F12" s="3" t="s">
        <v>4</v>
      </c>
      <c r="H12" s="3">
        <v>9</v>
      </c>
      <c r="I12" s="3">
        <v>1222</v>
      </c>
      <c r="J12" s="3">
        <v>1164</v>
      </c>
      <c r="K12" s="3">
        <v>57</v>
      </c>
      <c r="L12" s="3" t="s">
        <v>4</v>
      </c>
      <c r="N12" s="3">
        <v>9</v>
      </c>
      <c r="O12" s="3">
        <v>15986</v>
      </c>
      <c r="P12" s="3">
        <v>15927</v>
      </c>
      <c r="Q12" s="3">
        <v>58</v>
      </c>
      <c r="R12" s="3" t="s">
        <v>4</v>
      </c>
    </row>
    <row r="13" spans="2:18" x14ac:dyDescent="0.35">
      <c r="B13" s="3">
        <v>10</v>
      </c>
      <c r="C13" s="8">
        <v>1001695</v>
      </c>
      <c r="D13" s="8">
        <v>1001636</v>
      </c>
      <c r="E13" s="8">
        <v>58</v>
      </c>
      <c r="F13" s="3" t="s">
        <v>6</v>
      </c>
      <c r="H13" s="3">
        <v>10</v>
      </c>
      <c r="I13" s="3">
        <v>30130</v>
      </c>
      <c r="J13" s="3">
        <v>30072</v>
      </c>
      <c r="K13" s="3">
        <v>57</v>
      </c>
      <c r="L13" s="3" t="s">
        <v>4</v>
      </c>
      <c r="N13" s="3">
        <v>10</v>
      </c>
      <c r="O13" s="3">
        <v>7236</v>
      </c>
      <c r="P13" s="3">
        <v>7175</v>
      </c>
      <c r="Q13" s="3">
        <v>60</v>
      </c>
      <c r="R13" s="3" t="s">
        <v>4</v>
      </c>
    </row>
    <row r="14" spans="2:18" x14ac:dyDescent="0.35">
      <c r="B14" s="3">
        <v>11</v>
      </c>
      <c r="C14" s="8">
        <v>436539</v>
      </c>
      <c r="D14" s="8">
        <v>436481</v>
      </c>
      <c r="E14" s="8">
        <v>57</v>
      </c>
      <c r="F14" s="3" t="s">
        <v>6</v>
      </c>
      <c r="H14" s="3">
        <v>11</v>
      </c>
      <c r="I14" s="3">
        <v>744911</v>
      </c>
      <c r="J14" s="3">
        <v>744852</v>
      </c>
      <c r="K14" s="3">
        <v>58</v>
      </c>
      <c r="L14" s="3" t="s">
        <v>6</v>
      </c>
      <c r="N14" s="3">
        <v>11</v>
      </c>
      <c r="O14" s="3">
        <v>1413354</v>
      </c>
      <c r="P14" s="3">
        <v>1413293</v>
      </c>
      <c r="Q14" s="3">
        <v>60</v>
      </c>
      <c r="R14" s="3" t="s">
        <v>6</v>
      </c>
    </row>
    <row r="15" spans="2:18" x14ac:dyDescent="0.35">
      <c r="B15" s="3">
        <v>12</v>
      </c>
      <c r="C15" s="8">
        <v>49230</v>
      </c>
      <c r="D15" s="8">
        <v>49170</v>
      </c>
      <c r="E15" s="8">
        <v>59</v>
      </c>
      <c r="F15" s="3" t="s">
        <v>4</v>
      </c>
      <c r="H15" s="3">
        <v>12</v>
      </c>
      <c r="I15" s="3">
        <v>2029721</v>
      </c>
      <c r="J15" s="3">
        <v>2029663</v>
      </c>
      <c r="K15" s="3">
        <v>57</v>
      </c>
      <c r="L15" s="3" t="s">
        <v>6</v>
      </c>
      <c r="N15" s="3">
        <v>12</v>
      </c>
      <c r="O15" s="3">
        <v>7497</v>
      </c>
      <c r="P15" s="3">
        <v>7439</v>
      </c>
      <c r="Q15" s="3">
        <v>57</v>
      </c>
      <c r="R15" s="3" t="s">
        <v>4</v>
      </c>
    </row>
    <row r="16" spans="2:18" x14ac:dyDescent="0.35">
      <c r="B16" s="3">
        <v>13</v>
      </c>
      <c r="C16" s="8">
        <v>3103</v>
      </c>
      <c r="D16" s="8">
        <v>3045</v>
      </c>
      <c r="E16" s="8">
        <v>57</v>
      </c>
      <c r="F16" s="3" t="s">
        <v>4</v>
      </c>
      <c r="H16" s="3">
        <v>13</v>
      </c>
      <c r="I16" s="3">
        <v>11720</v>
      </c>
      <c r="J16" s="3">
        <v>11663</v>
      </c>
      <c r="K16" s="3">
        <v>56</v>
      </c>
      <c r="L16" s="3" t="s">
        <v>4</v>
      </c>
      <c r="N16" s="3">
        <v>13</v>
      </c>
      <c r="O16" s="3">
        <v>32693</v>
      </c>
      <c r="P16" s="3">
        <v>32632</v>
      </c>
      <c r="Q16" s="3">
        <v>60</v>
      </c>
      <c r="R16" s="3" t="s">
        <v>4</v>
      </c>
    </row>
    <row r="17" spans="2:18" x14ac:dyDescent="0.35">
      <c r="B17" s="3">
        <v>14</v>
      </c>
      <c r="C17" s="8">
        <v>510573</v>
      </c>
      <c r="D17" s="8">
        <v>510513</v>
      </c>
      <c r="E17" s="8">
        <v>59</v>
      </c>
      <c r="F17" s="3" t="s">
        <v>6</v>
      </c>
      <c r="H17" s="3">
        <v>14</v>
      </c>
      <c r="I17" s="3">
        <v>1667803</v>
      </c>
      <c r="J17" s="3">
        <v>1667745</v>
      </c>
      <c r="K17" s="3">
        <v>57</v>
      </c>
      <c r="L17" s="3" t="s">
        <v>6</v>
      </c>
      <c r="N17" s="3">
        <v>14</v>
      </c>
      <c r="O17" s="3">
        <v>75449</v>
      </c>
      <c r="P17" s="3">
        <v>75389</v>
      </c>
      <c r="Q17" s="3">
        <v>59</v>
      </c>
      <c r="R17" s="3" t="s">
        <v>4</v>
      </c>
    </row>
    <row r="18" spans="2:18" x14ac:dyDescent="0.35">
      <c r="B18" s="3">
        <v>15</v>
      </c>
      <c r="C18" s="8">
        <v>4916</v>
      </c>
      <c r="D18" s="8">
        <v>4858</v>
      </c>
      <c r="E18" s="8">
        <v>57</v>
      </c>
      <c r="F18" s="3" t="s">
        <v>4</v>
      </c>
      <c r="H18" s="3">
        <v>15</v>
      </c>
      <c r="I18" s="3">
        <v>109919</v>
      </c>
      <c r="J18" s="3">
        <v>109862</v>
      </c>
      <c r="K18" s="3">
        <v>56</v>
      </c>
      <c r="L18" s="3" t="s">
        <v>4</v>
      </c>
      <c r="N18" s="3">
        <v>15</v>
      </c>
      <c r="O18" s="3">
        <v>2744</v>
      </c>
      <c r="P18" s="3">
        <v>2685</v>
      </c>
      <c r="Q18" s="3">
        <v>58</v>
      </c>
      <c r="R18" s="3" t="s">
        <v>4</v>
      </c>
    </row>
    <row r="19" spans="2:18" x14ac:dyDescent="0.35">
      <c r="B19" s="3">
        <v>16</v>
      </c>
      <c r="C19" s="8">
        <v>6436</v>
      </c>
      <c r="D19" s="8">
        <v>6378</v>
      </c>
      <c r="E19" s="8">
        <v>57</v>
      </c>
      <c r="F19" s="3" t="s">
        <v>4</v>
      </c>
      <c r="H19" s="3">
        <v>16</v>
      </c>
      <c r="I19" s="3">
        <v>199475</v>
      </c>
      <c r="J19" s="3">
        <v>199416</v>
      </c>
      <c r="K19" s="3">
        <v>58</v>
      </c>
      <c r="L19" s="3" t="s">
        <v>5</v>
      </c>
      <c r="N19" s="3">
        <v>16</v>
      </c>
      <c r="O19" s="3">
        <v>45170</v>
      </c>
      <c r="P19" s="3">
        <v>45112</v>
      </c>
      <c r="Q19" s="3">
        <v>57</v>
      </c>
      <c r="R19" s="3" t="s">
        <v>4</v>
      </c>
    </row>
    <row r="20" spans="2:18" x14ac:dyDescent="0.35">
      <c r="B20" s="3">
        <v>17</v>
      </c>
      <c r="C20" s="8">
        <v>6505</v>
      </c>
      <c r="D20" s="8">
        <v>6447</v>
      </c>
      <c r="E20" s="8">
        <v>57</v>
      </c>
      <c r="F20" s="3" t="s">
        <v>4</v>
      </c>
      <c r="H20" s="3">
        <v>17</v>
      </c>
      <c r="I20" s="3">
        <v>30283</v>
      </c>
      <c r="J20" s="3">
        <v>30226</v>
      </c>
      <c r="K20" s="3">
        <v>56</v>
      </c>
      <c r="L20" s="3" t="s">
        <v>4</v>
      </c>
      <c r="N20" s="3">
        <v>17</v>
      </c>
      <c r="O20" s="3">
        <v>270208</v>
      </c>
      <c r="P20" s="3">
        <v>270148</v>
      </c>
      <c r="Q20" s="3">
        <v>59</v>
      </c>
      <c r="R20" s="3" t="s">
        <v>5</v>
      </c>
    </row>
    <row r="21" spans="2:18" x14ac:dyDescent="0.35">
      <c r="B21" s="3">
        <v>18</v>
      </c>
      <c r="C21" s="8">
        <v>203611</v>
      </c>
      <c r="D21" s="8">
        <v>203553</v>
      </c>
      <c r="E21" s="8">
        <v>57</v>
      </c>
      <c r="F21" s="3" t="s">
        <v>5</v>
      </c>
      <c r="H21" s="3">
        <v>18</v>
      </c>
      <c r="I21" s="3">
        <v>3510</v>
      </c>
      <c r="J21" s="3">
        <v>3451</v>
      </c>
      <c r="K21" s="3">
        <v>58</v>
      </c>
      <c r="L21" s="3" t="s">
        <v>4</v>
      </c>
      <c r="N21" s="3">
        <v>18</v>
      </c>
      <c r="O21" s="3">
        <v>223228</v>
      </c>
      <c r="P21" s="3">
        <v>223169</v>
      </c>
      <c r="Q21" s="3">
        <v>58</v>
      </c>
      <c r="R21" s="3" t="s">
        <v>5</v>
      </c>
    </row>
    <row r="22" spans="2:18" x14ac:dyDescent="0.35">
      <c r="B22" s="3">
        <v>19</v>
      </c>
      <c r="C22" s="8">
        <v>4006</v>
      </c>
      <c r="D22" s="8">
        <v>3949</v>
      </c>
      <c r="E22" s="8">
        <v>56</v>
      </c>
      <c r="F22" s="3" t="s">
        <v>4</v>
      </c>
      <c r="H22" s="3">
        <v>19</v>
      </c>
      <c r="I22" s="3">
        <v>1632187</v>
      </c>
      <c r="J22" s="3">
        <v>1632127</v>
      </c>
      <c r="K22" s="3">
        <v>59</v>
      </c>
      <c r="L22" s="3" t="s">
        <v>6</v>
      </c>
      <c r="N22" s="3">
        <v>19</v>
      </c>
      <c r="O22" s="3">
        <v>25971</v>
      </c>
      <c r="P22" s="3">
        <v>25913</v>
      </c>
      <c r="Q22" s="3">
        <v>57</v>
      </c>
      <c r="R22" s="3" t="s">
        <v>4</v>
      </c>
    </row>
    <row r="23" spans="2:18" x14ac:dyDescent="0.35">
      <c r="B23" s="3">
        <v>20</v>
      </c>
      <c r="C23" s="8">
        <v>12484</v>
      </c>
      <c r="D23" s="8">
        <v>12425</v>
      </c>
      <c r="E23" s="8">
        <v>58</v>
      </c>
      <c r="F23" s="3" t="s">
        <v>4</v>
      </c>
      <c r="H23" s="3">
        <v>20</v>
      </c>
      <c r="I23" s="3">
        <v>97756</v>
      </c>
      <c r="J23" s="3">
        <v>97697</v>
      </c>
      <c r="K23" s="3">
        <v>58</v>
      </c>
      <c r="L23" s="3" t="s">
        <v>4</v>
      </c>
      <c r="N23" s="3">
        <v>20</v>
      </c>
      <c r="O23" s="3">
        <v>2851108</v>
      </c>
      <c r="P23" s="3">
        <v>2851049</v>
      </c>
      <c r="Q23" s="3">
        <v>58</v>
      </c>
      <c r="R23" s="3" t="s">
        <v>6</v>
      </c>
    </row>
    <row r="24" spans="2:18" x14ac:dyDescent="0.35">
      <c r="B24" s="3">
        <v>21</v>
      </c>
      <c r="C24" s="8">
        <v>87682</v>
      </c>
      <c r="D24" s="8">
        <v>87624</v>
      </c>
      <c r="E24" s="8">
        <v>57</v>
      </c>
      <c r="F24" s="3" t="s">
        <v>4</v>
      </c>
      <c r="H24" s="3">
        <v>21</v>
      </c>
      <c r="I24" s="3">
        <v>30805</v>
      </c>
      <c r="J24" s="3">
        <v>30747</v>
      </c>
      <c r="K24" s="3">
        <v>57</v>
      </c>
      <c r="L24" s="3" t="s">
        <v>4</v>
      </c>
      <c r="N24" s="3">
        <v>21</v>
      </c>
      <c r="O24" s="3">
        <v>235743</v>
      </c>
      <c r="P24" s="3">
        <v>235683</v>
      </c>
      <c r="Q24" s="3">
        <v>59</v>
      </c>
      <c r="R24" s="3" t="s">
        <v>5</v>
      </c>
    </row>
    <row r="25" spans="2:18" x14ac:dyDescent="0.35">
      <c r="B25" s="3">
        <v>22</v>
      </c>
      <c r="C25" s="8">
        <v>5306</v>
      </c>
      <c r="D25" s="8">
        <v>5247</v>
      </c>
      <c r="E25" s="8">
        <v>58</v>
      </c>
      <c r="F25" s="3" t="s">
        <v>4</v>
      </c>
      <c r="H25" s="3">
        <v>22</v>
      </c>
      <c r="I25" s="3">
        <v>14832</v>
      </c>
      <c r="J25" s="3">
        <v>14775</v>
      </c>
      <c r="K25" s="3">
        <v>56</v>
      </c>
      <c r="L25" s="3" t="s">
        <v>4</v>
      </c>
      <c r="N25" s="3">
        <v>22</v>
      </c>
      <c r="O25" s="3">
        <v>94297</v>
      </c>
      <c r="P25" s="3">
        <v>94238</v>
      </c>
      <c r="Q25" s="3">
        <v>58</v>
      </c>
      <c r="R25" s="3" t="s">
        <v>4</v>
      </c>
    </row>
    <row r="26" spans="2:18" x14ac:dyDescent="0.35">
      <c r="B26" s="3">
        <v>23</v>
      </c>
      <c r="C26" s="8">
        <v>30587</v>
      </c>
      <c r="D26" s="8">
        <v>30528</v>
      </c>
      <c r="E26" s="8">
        <v>58</v>
      </c>
      <c r="F26" s="3" t="s">
        <v>4</v>
      </c>
      <c r="H26" s="3">
        <v>23</v>
      </c>
      <c r="I26" s="3">
        <v>645330</v>
      </c>
      <c r="J26" s="3">
        <v>645271</v>
      </c>
      <c r="K26" s="3">
        <v>58</v>
      </c>
      <c r="L26" s="3" t="s">
        <v>6</v>
      </c>
      <c r="N26" s="3">
        <v>23</v>
      </c>
      <c r="O26" s="3">
        <v>37205</v>
      </c>
      <c r="P26" s="3">
        <v>37146</v>
      </c>
      <c r="Q26" s="3">
        <v>58</v>
      </c>
      <c r="R26" s="3" t="s">
        <v>4</v>
      </c>
    </row>
    <row r="27" spans="2:18" x14ac:dyDescent="0.35">
      <c r="B27" s="3">
        <v>24</v>
      </c>
      <c r="C27" s="8">
        <v>3998</v>
      </c>
      <c r="D27" s="8">
        <v>3939</v>
      </c>
      <c r="E27" s="8">
        <v>58</v>
      </c>
      <c r="F27" s="3" t="s">
        <v>4</v>
      </c>
      <c r="H27" s="3">
        <v>24</v>
      </c>
      <c r="I27" s="3">
        <v>12172</v>
      </c>
      <c r="J27" s="3">
        <v>12115</v>
      </c>
      <c r="K27" s="3">
        <v>56</v>
      </c>
      <c r="L27" s="3" t="s">
        <v>4</v>
      </c>
      <c r="N27" s="3">
        <v>24</v>
      </c>
      <c r="O27" s="3">
        <v>14999</v>
      </c>
      <c r="P27" s="3">
        <v>14941</v>
      </c>
      <c r="Q27" s="3">
        <v>57</v>
      </c>
      <c r="R27" s="3" t="s">
        <v>4</v>
      </c>
    </row>
    <row r="28" spans="2:18" x14ac:dyDescent="0.35">
      <c r="B28" s="3">
        <v>25</v>
      </c>
      <c r="C28" s="8">
        <v>181580</v>
      </c>
      <c r="D28" s="8">
        <v>181522</v>
      </c>
      <c r="E28" s="8">
        <v>57</v>
      </c>
      <c r="F28" s="3" t="s">
        <v>5</v>
      </c>
      <c r="H28" s="3">
        <v>25</v>
      </c>
      <c r="I28" s="3">
        <v>64220</v>
      </c>
      <c r="J28" s="3">
        <v>64160</v>
      </c>
      <c r="K28" s="3">
        <v>59</v>
      </c>
      <c r="L28" s="3" t="s">
        <v>4</v>
      </c>
      <c r="N28" s="3">
        <v>25</v>
      </c>
      <c r="O28" s="3">
        <v>1629269</v>
      </c>
      <c r="P28" s="3">
        <v>1629210</v>
      </c>
      <c r="Q28" s="3">
        <v>58</v>
      </c>
      <c r="R28" s="3" t="s">
        <v>6</v>
      </c>
    </row>
    <row r="29" spans="2:18" x14ac:dyDescent="0.35">
      <c r="B29" s="3">
        <v>26</v>
      </c>
      <c r="C29" s="8">
        <v>37885</v>
      </c>
      <c r="D29" s="8">
        <v>37827</v>
      </c>
      <c r="E29" s="8">
        <v>57</v>
      </c>
      <c r="F29" s="3" t="s">
        <v>4</v>
      </c>
      <c r="H29" s="3">
        <v>26</v>
      </c>
      <c r="I29" s="3">
        <v>162556</v>
      </c>
      <c r="J29" s="3">
        <v>162497</v>
      </c>
      <c r="K29" s="3">
        <v>58</v>
      </c>
      <c r="L29" s="3" t="s">
        <v>5</v>
      </c>
      <c r="N29" s="3">
        <v>26</v>
      </c>
      <c r="O29" s="3">
        <v>646055</v>
      </c>
      <c r="P29" s="3">
        <v>645996</v>
      </c>
      <c r="Q29" s="3">
        <v>58</v>
      </c>
      <c r="R29" s="3" t="s">
        <v>6</v>
      </c>
    </row>
    <row r="30" spans="2:18" x14ac:dyDescent="0.35">
      <c r="B30" s="3">
        <v>27</v>
      </c>
      <c r="C30" s="8">
        <v>2591</v>
      </c>
      <c r="D30" s="8">
        <v>2534</v>
      </c>
      <c r="E30" s="8">
        <v>56</v>
      </c>
      <c r="F30" s="3" t="s">
        <v>4</v>
      </c>
      <c r="H30" s="3">
        <v>27</v>
      </c>
      <c r="I30" s="3">
        <v>341759</v>
      </c>
      <c r="J30" s="3">
        <v>341701</v>
      </c>
      <c r="K30" s="3">
        <v>57</v>
      </c>
      <c r="L30" s="3" t="s">
        <v>6</v>
      </c>
      <c r="N30" s="3">
        <v>27</v>
      </c>
      <c r="O30" s="3">
        <v>46976</v>
      </c>
      <c r="P30" s="3">
        <v>46916</v>
      </c>
      <c r="Q30" s="3">
        <v>59</v>
      </c>
      <c r="R30" s="3" t="s">
        <v>4</v>
      </c>
    </row>
    <row r="31" spans="2:18" x14ac:dyDescent="0.35">
      <c r="B31" s="3">
        <v>28</v>
      </c>
      <c r="C31" s="8">
        <v>370940</v>
      </c>
      <c r="D31" s="8">
        <v>370882</v>
      </c>
      <c r="E31" s="8">
        <v>57</v>
      </c>
      <c r="F31" s="3" t="s">
        <v>6</v>
      </c>
      <c r="H31" s="3">
        <v>28</v>
      </c>
      <c r="I31" s="3">
        <v>42851</v>
      </c>
      <c r="J31" s="3">
        <v>42791</v>
      </c>
      <c r="K31" s="3">
        <v>59</v>
      </c>
      <c r="L31" s="3" t="s">
        <v>4</v>
      </c>
      <c r="N31" s="3">
        <v>28</v>
      </c>
      <c r="O31" s="3">
        <v>3493</v>
      </c>
      <c r="P31" s="3">
        <v>3435</v>
      </c>
      <c r="Q31" s="3">
        <v>57</v>
      </c>
      <c r="R31" s="3" t="s">
        <v>4</v>
      </c>
    </row>
    <row r="32" spans="2:18" x14ac:dyDescent="0.35">
      <c r="B32" s="3">
        <v>29</v>
      </c>
      <c r="C32" s="8">
        <v>2536</v>
      </c>
      <c r="D32" s="8">
        <v>2476</v>
      </c>
      <c r="E32" s="8">
        <v>59</v>
      </c>
      <c r="F32" s="3" t="s">
        <v>4</v>
      </c>
      <c r="H32" s="3">
        <v>29</v>
      </c>
      <c r="I32" s="3">
        <v>505475</v>
      </c>
      <c r="J32" s="3">
        <v>505418</v>
      </c>
      <c r="K32" s="3">
        <v>56</v>
      </c>
      <c r="L32" s="3" t="s">
        <v>6</v>
      </c>
      <c r="N32" s="3">
        <v>29</v>
      </c>
      <c r="O32" s="3">
        <v>174896</v>
      </c>
      <c r="P32" s="3">
        <v>174838</v>
      </c>
      <c r="Q32" s="3">
        <v>57</v>
      </c>
      <c r="R32" s="3" t="s">
        <v>5</v>
      </c>
    </row>
    <row r="33" spans="2:18" x14ac:dyDescent="0.35">
      <c r="B33" s="3">
        <v>30</v>
      </c>
      <c r="C33" s="8">
        <v>1263</v>
      </c>
      <c r="D33" s="8">
        <v>1204</v>
      </c>
      <c r="E33" s="8">
        <v>58</v>
      </c>
      <c r="F33" s="3" t="s">
        <v>4</v>
      </c>
      <c r="H33" s="3">
        <v>30</v>
      </c>
      <c r="I33" s="3">
        <v>491404</v>
      </c>
      <c r="J33" s="3">
        <v>491345</v>
      </c>
      <c r="K33" s="3">
        <v>58</v>
      </c>
      <c r="L33" s="3" t="s">
        <v>6</v>
      </c>
      <c r="N33" s="3">
        <v>30</v>
      </c>
      <c r="O33" s="3">
        <v>32226</v>
      </c>
      <c r="P33" s="3">
        <v>32166</v>
      </c>
      <c r="Q33" s="3">
        <v>59</v>
      </c>
      <c r="R33" s="3" t="s">
        <v>4</v>
      </c>
    </row>
    <row r="34" spans="2:18" x14ac:dyDescent="0.35">
      <c r="B34" s="3">
        <v>31</v>
      </c>
      <c r="C34" s="8">
        <v>327019</v>
      </c>
      <c r="D34" s="8">
        <v>326962</v>
      </c>
      <c r="E34" s="8">
        <v>56</v>
      </c>
      <c r="F34" s="3" t="s">
        <v>6</v>
      </c>
      <c r="H34" s="3">
        <v>31</v>
      </c>
      <c r="I34" s="3">
        <v>44754</v>
      </c>
      <c r="J34" s="3">
        <v>44696</v>
      </c>
      <c r="K34" s="3">
        <v>57</v>
      </c>
      <c r="L34" s="3" t="s">
        <v>4</v>
      </c>
      <c r="N34" s="3">
        <v>31</v>
      </c>
      <c r="O34" s="3">
        <v>9689</v>
      </c>
      <c r="P34" s="3">
        <v>9630</v>
      </c>
      <c r="Q34" s="3">
        <v>58</v>
      </c>
      <c r="R34" s="3" t="s">
        <v>4</v>
      </c>
    </row>
    <row r="35" spans="2:18" x14ac:dyDescent="0.35">
      <c r="B35" s="3">
        <v>32</v>
      </c>
      <c r="C35" s="8">
        <v>1423431</v>
      </c>
      <c r="D35" s="8">
        <v>1423372</v>
      </c>
      <c r="E35" s="8">
        <v>58</v>
      </c>
      <c r="F35" s="3" t="s">
        <v>6</v>
      </c>
      <c r="H35" s="3">
        <v>32</v>
      </c>
      <c r="I35" s="3">
        <v>26885</v>
      </c>
      <c r="J35" s="3">
        <v>26827</v>
      </c>
      <c r="K35" s="3">
        <v>57</v>
      </c>
      <c r="L35" s="3" t="s">
        <v>4</v>
      </c>
      <c r="N35" s="3">
        <v>32</v>
      </c>
      <c r="O35" s="3">
        <v>1184506</v>
      </c>
      <c r="P35" s="3">
        <v>1184444</v>
      </c>
      <c r="Q35" s="3">
        <v>61</v>
      </c>
      <c r="R35" s="3" t="s">
        <v>6</v>
      </c>
    </row>
    <row r="36" spans="2:18" x14ac:dyDescent="0.35">
      <c r="B36" s="3">
        <v>33</v>
      </c>
      <c r="C36" s="8">
        <v>28386</v>
      </c>
      <c r="D36" s="8">
        <v>28327</v>
      </c>
      <c r="E36" s="8">
        <v>58</v>
      </c>
      <c r="F36" s="3" t="s">
        <v>4</v>
      </c>
      <c r="H36" s="3">
        <v>33</v>
      </c>
      <c r="I36" s="3">
        <v>24509</v>
      </c>
      <c r="J36" s="3">
        <v>24450</v>
      </c>
      <c r="K36" s="3">
        <v>58</v>
      </c>
      <c r="L36" s="3" t="s">
        <v>4</v>
      </c>
      <c r="N36" s="3">
        <v>33</v>
      </c>
      <c r="O36" s="3">
        <v>19061</v>
      </c>
      <c r="P36" s="3">
        <v>19002</v>
      </c>
      <c r="Q36" s="3">
        <v>58</v>
      </c>
      <c r="R36" s="3" t="s">
        <v>4</v>
      </c>
    </row>
    <row r="37" spans="2:18" x14ac:dyDescent="0.35">
      <c r="B37" s="3">
        <v>34</v>
      </c>
      <c r="C37" s="8">
        <v>65014</v>
      </c>
      <c r="D37" s="8">
        <v>64954</v>
      </c>
      <c r="E37" s="8">
        <v>59</v>
      </c>
      <c r="F37" s="3" t="s">
        <v>4</v>
      </c>
      <c r="H37" s="3">
        <v>34</v>
      </c>
      <c r="I37" s="3">
        <v>11382</v>
      </c>
      <c r="J37" s="3">
        <v>11325</v>
      </c>
      <c r="K37" s="3">
        <v>56</v>
      </c>
      <c r="L37" s="3" t="s">
        <v>4</v>
      </c>
      <c r="N37" s="3">
        <v>34</v>
      </c>
      <c r="O37" s="3">
        <v>38970</v>
      </c>
      <c r="P37" s="3">
        <v>38910</v>
      </c>
      <c r="Q37" s="3">
        <v>59</v>
      </c>
      <c r="R37" s="3" t="s">
        <v>4</v>
      </c>
    </row>
    <row r="38" spans="2:18" x14ac:dyDescent="0.35">
      <c r="B38" s="3">
        <v>35</v>
      </c>
      <c r="C38" s="8">
        <v>7940</v>
      </c>
      <c r="D38" s="8">
        <v>7882</v>
      </c>
      <c r="E38" s="8">
        <v>57</v>
      </c>
      <c r="F38" s="3" t="s">
        <v>4</v>
      </c>
      <c r="H38" s="3">
        <v>35</v>
      </c>
      <c r="I38" s="3">
        <v>778111</v>
      </c>
      <c r="J38" s="3">
        <v>778052</v>
      </c>
      <c r="K38" s="3">
        <v>58</v>
      </c>
      <c r="L38" s="3" t="s">
        <v>6</v>
      </c>
      <c r="N38" s="3">
        <v>35</v>
      </c>
      <c r="O38" s="3">
        <v>34341</v>
      </c>
      <c r="P38" s="3">
        <v>34283</v>
      </c>
      <c r="Q38" s="3">
        <v>57</v>
      </c>
      <c r="R38" s="3" t="s">
        <v>4</v>
      </c>
    </row>
    <row r="39" spans="2:18" x14ac:dyDescent="0.35">
      <c r="B39" s="3">
        <v>36</v>
      </c>
      <c r="C39" s="8">
        <v>2130</v>
      </c>
      <c r="D39" s="8">
        <v>2074</v>
      </c>
      <c r="E39" s="8">
        <v>55</v>
      </c>
      <c r="F39" s="3" t="s">
        <v>4</v>
      </c>
      <c r="H39" s="3">
        <v>36</v>
      </c>
      <c r="I39" s="3">
        <v>47923</v>
      </c>
      <c r="J39" s="3">
        <v>47863</v>
      </c>
      <c r="K39" s="3">
        <v>59</v>
      </c>
      <c r="L39" s="3" t="s">
        <v>4</v>
      </c>
      <c r="N39" s="3">
        <v>36</v>
      </c>
      <c r="O39" s="3">
        <v>173311</v>
      </c>
      <c r="P39" s="3">
        <v>173252</v>
      </c>
      <c r="Q39" s="3">
        <v>58</v>
      </c>
      <c r="R39" s="3" t="s">
        <v>5</v>
      </c>
    </row>
    <row r="40" spans="2:18" x14ac:dyDescent="0.35">
      <c r="B40" s="3">
        <v>37</v>
      </c>
      <c r="C40" s="8">
        <v>233470</v>
      </c>
      <c r="D40" s="8">
        <v>233411</v>
      </c>
      <c r="E40" s="8">
        <v>58</v>
      </c>
      <c r="F40" s="3" t="s">
        <v>5</v>
      </c>
      <c r="H40" s="3">
        <v>37</v>
      </c>
      <c r="I40" s="3">
        <v>5845</v>
      </c>
      <c r="J40" s="3">
        <v>5787</v>
      </c>
      <c r="K40" s="3">
        <v>57</v>
      </c>
      <c r="L40" s="3" t="s">
        <v>4</v>
      </c>
      <c r="N40" s="3">
        <v>37</v>
      </c>
      <c r="O40" s="3">
        <v>625327</v>
      </c>
      <c r="P40" s="3">
        <v>625268</v>
      </c>
      <c r="Q40" s="3">
        <v>58</v>
      </c>
      <c r="R40" s="3" t="s">
        <v>6</v>
      </c>
    </row>
    <row r="41" spans="2:18" x14ac:dyDescent="0.35">
      <c r="B41" s="3">
        <v>38</v>
      </c>
      <c r="C41" s="8">
        <v>1005</v>
      </c>
      <c r="D41" s="8">
        <v>941</v>
      </c>
      <c r="E41" s="8">
        <v>63</v>
      </c>
      <c r="F41" s="3" t="s">
        <v>4</v>
      </c>
      <c r="H41" s="3">
        <v>38</v>
      </c>
      <c r="I41" s="3">
        <v>3045</v>
      </c>
      <c r="J41" s="3">
        <v>2986</v>
      </c>
      <c r="K41" s="3">
        <v>58</v>
      </c>
      <c r="L41" s="3" t="s">
        <v>4</v>
      </c>
      <c r="N41" s="3">
        <v>38</v>
      </c>
      <c r="O41" s="3">
        <v>64600</v>
      </c>
      <c r="P41" s="3">
        <v>64541</v>
      </c>
      <c r="Q41" s="3">
        <v>58</v>
      </c>
      <c r="R41" s="3" t="s">
        <v>4</v>
      </c>
    </row>
    <row r="42" spans="2:18" x14ac:dyDescent="0.35">
      <c r="B42" s="3">
        <v>39</v>
      </c>
      <c r="C42" s="8">
        <v>90251</v>
      </c>
      <c r="D42" s="8">
        <v>90193</v>
      </c>
      <c r="E42" s="8">
        <v>57</v>
      </c>
      <c r="F42" s="3" t="s">
        <v>4</v>
      </c>
      <c r="H42" s="3">
        <v>39</v>
      </c>
      <c r="I42" s="3">
        <v>23769</v>
      </c>
      <c r="J42" s="3">
        <v>23712</v>
      </c>
      <c r="K42" s="3">
        <v>56</v>
      </c>
      <c r="L42" s="3" t="s">
        <v>4</v>
      </c>
      <c r="N42" s="3">
        <v>39</v>
      </c>
      <c r="O42" s="3">
        <v>8191</v>
      </c>
      <c r="P42" s="3">
        <v>8131</v>
      </c>
      <c r="Q42" s="3">
        <v>59</v>
      </c>
      <c r="R42" s="3" t="s">
        <v>4</v>
      </c>
    </row>
    <row r="43" spans="2:18" x14ac:dyDescent="0.35">
      <c r="B43" s="3">
        <v>40</v>
      </c>
      <c r="C43" s="8">
        <v>63837</v>
      </c>
      <c r="D43" s="8">
        <v>63778</v>
      </c>
      <c r="E43" s="8">
        <v>58</v>
      </c>
      <c r="F43" s="3" t="s">
        <v>4</v>
      </c>
      <c r="H43" s="3">
        <v>40</v>
      </c>
      <c r="I43" s="3">
        <v>311472</v>
      </c>
      <c r="J43" s="3">
        <v>311413</v>
      </c>
      <c r="K43" s="3">
        <v>58</v>
      </c>
      <c r="L43" s="3" t="s">
        <v>6</v>
      </c>
      <c r="N43" s="3">
        <v>40</v>
      </c>
      <c r="O43" s="3">
        <v>488217</v>
      </c>
      <c r="P43" s="3">
        <v>488158</v>
      </c>
      <c r="Q43" s="3">
        <v>58</v>
      </c>
      <c r="R43" s="3" t="s">
        <v>6</v>
      </c>
    </row>
    <row r="44" spans="2:18" x14ac:dyDescent="0.35">
      <c r="B44" s="3">
        <v>41</v>
      </c>
      <c r="C44" s="8">
        <v>4872</v>
      </c>
      <c r="D44" s="8">
        <v>4815</v>
      </c>
      <c r="E44" s="8">
        <v>56</v>
      </c>
      <c r="F44" s="3" t="s">
        <v>4</v>
      </c>
      <c r="H44" s="3">
        <v>41</v>
      </c>
      <c r="I44" s="3">
        <v>25183</v>
      </c>
      <c r="J44" s="3">
        <v>25125</v>
      </c>
      <c r="K44" s="3">
        <v>57</v>
      </c>
      <c r="L44" s="3" t="s">
        <v>4</v>
      </c>
      <c r="N44" s="3">
        <v>41</v>
      </c>
      <c r="O44" s="3">
        <v>4645</v>
      </c>
      <c r="P44" s="3">
        <v>4587</v>
      </c>
      <c r="Q44" s="3">
        <v>57</v>
      </c>
      <c r="R44" s="3" t="s">
        <v>4</v>
      </c>
    </row>
    <row r="45" spans="2:18" x14ac:dyDescent="0.35">
      <c r="B45" s="3">
        <v>42</v>
      </c>
      <c r="C45" s="8">
        <v>3323</v>
      </c>
      <c r="D45" s="8">
        <v>3266</v>
      </c>
      <c r="E45" s="8">
        <v>56</v>
      </c>
      <c r="F45" s="3" t="s">
        <v>4</v>
      </c>
      <c r="H45" s="3">
        <v>42</v>
      </c>
      <c r="I45" s="3">
        <v>8443</v>
      </c>
      <c r="J45" s="3">
        <v>8385</v>
      </c>
      <c r="K45" s="3">
        <v>57</v>
      </c>
      <c r="L45" s="3" t="s">
        <v>4</v>
      </c>
      <c r="N45" s="3">
        <v>42</v>
      </c>
      <c r="O45" s="3">
        <v>304835</v>
      </c>
      <c r="P45" s="3">
        <v>304775</v>
      </c>
      <c r="Q45" s="3">
        <v>59</v>
      </c>
      <c r="R45" s="3" t="s">
        <v>6</v>
      </c>
    </row>
    <row r="46" spans="2:18" x14ac:dyDescent="0.35">
      <c r="B46" s="3">
        <v>43</v>
      </c>
      <c r="C46" s="8">
        <v>13157</v>
      </c>
      <c r="D46" s="8">
        <v>13099</v>
      </c>
      <c r="E46" s="8">
        <v>57</v>
      </c>
      <c r="F46" s="3" t="s">
        <v>4</v>
      </c>
      <c r="H46" s="3">
        <v>43</v>
      </c>
      <c r="I46" s="3">
        <v>103187</v>
      </c>
      <c r="J46" s="3">
        <v>103128</v>
      </c>
      <c r="K46" s="3">
        <v>58</v>
      </c>
      <c r="L46" s="3" t="s">
        <v>4</v>
      </c>
      <c r="N46" s="3">
        <v>43</v>
      </c>
      <c r="O46" s="3">
        <v>134048</v>
      </c>
      <c r="P46" s="3">
        <v>133988</v>
      </c>
      <c r="Q46" s="3">
        <v>59</v>
      </c>
      <c r="R46" s="3" t="s">
        <v>4</v>
      </c>
    </row>
    <row r="47" spans="2:18" x14ac:dyDescent="0.35">
      <c r="B47" s="3">
        <v>44</v>
      </c>
      <c r="C47" s="8">
        <v>3694</v>
      </c>
      <c r="D47" s="8">
        <v>3635</v>
      </c>
      <c r="E47" s="8">
        <v>58</v>
      </c>
      <c r="F47" s="3" t="s">
        <v>4</v>
      </c>
      <c r="H47" s="3">
        <v>44</v>
      </c>
      <c r="I47" s="3">
        <v>59395</v>
      </c>
      <c r="J47" s="3">
        <v>59336</v>
      </c>
      <c r="K47" s="3">
        <v>58</v>
      </c>
      <c r="L47" s="3" t="s">
        <v>6</v>
      </c>
      <c r="N47" s="3">
        <v>44</v>
      </c>
      <c r="O47" s="3">
        <v>522875</v>
      </c>
      <c r="P47" s="3">
        <v>522814</v>
      </c>
      <c r="Q47" s="3">
        <v>60</v>
      </c>
      <c r="R47" s="3" t="s">
        <v>6</v>
      </c>
    </row>
    <row r="48" spans="2:18" x14ac:dyDescent="0.35">
      <c r="B48" s="3">
        <v>45</v>
      </c>
      <c r="C48" s="8">
        <v>974</v>
      </c>
      <c r="D48" s="8">
        <v>915</v>
      </c>
      <c r="E48" s="8">
        <v>58</v>
      </c>
      <c r="F48" s="3" t="s">
        <v>4</v>
      </c>
      <c r="H48" s="3">
        <v>45</v>
      </c>
      <c r="I48" s="3">
        <v>42865</v>
      </c>
      <c r="J48" s="3">
        <v>42808</v>
      </c>
      <c r="K48" s="3">
        <v>56</v>
      </c>
      <c r="L48" s="3" t="s">
        <v>4</v>
      </c>
      <c r="N48" s="3">
        <v>45</v>
      </c>
      <c r="O48" s="3">
        <v>31541</v>
      </c>
      <c r="P48" s="3">
        <v>31480</v>
      </c>
      <c r="Q48" s="3">
        <v>60</v>
      </c>
      <c r="R48" s="3" t="s">
        <v>4</v>
      </c>
    </row>
    <row r="49" spans="2:18" x14ac:dyDescent="0.35">
      <c r="B49" s="3">
        <v>46</v>
      </c>
      <c r="C49" s="8">
        <v>4991</v>
      </c>
      <c r="D49" s="8">
        <v>4934</v>
      </c>
      <c r="E49" s="8">
        <v>56</v>
      </c>
      <c r="F49" s="3" t="s">
        <v>4</v>
      </c>
      <c r="H49" s="3">
        <v>46</v>
      </c>
      <c r="I49" s="3">
        <v>23732</v>
      </c>
      <c r="J49" s="3">
        <v>23672</v>
      </c>
      <c r="K49" s="3">
        <v>59</v>
      </c>
      <c r="L49" s="3" t="s">
        <v>5</v>
      </c>
      <c r="N49" s="3">
        <v>46</v>
      </c>
      <c r="O49" s="3">
        <v>1577</v>
      </c>
      <c r="P49" s="3">
        <v>1520</v>
      </c>
      <c r="Q49" s="3">
        <v>56</v>
      </c>
      <c r="R49" s="3" t="s">
        <v>4</v>
      </c>
    </row>
    <row r="50" spans="2:18" x14ac:dyDescent="0.35">
      <c r="B50" s="3">
        <v>47</v>
      </c>
      <c r="C50" s="8">
        <v>479</v>
      </c>
      <c r="D50" s="8">
        <v>422</v>
      </c>
      <c r="E50" s="8">
        <v>56</v>
      </c>
      <c r="F50" s="3" t="s">
        <v>4</v>
      </c>
      <c r="H50" s="3">
        <v>47</v>
      </c>
      <c r="I50" s="3">
        <v>9062</v>
      </c>
      <c r="J50" s="3">
        <v>9004</v>
      </c>
      <c r="K50" s="3">
        <v>57</v>
      </c>
      <c r="L50" s="3" t="s">
        <v>4</v>
      </c>
      <c r="N50" s="3">
        <v>47</v>
      </c>
      <c r="O50" s="3">
        <v>11653</v>
      </c>
      <c r="P50" s="3">
        <v>11597</v>
      </c>
      <c r="Q50" s="3">
        <v>55</v>
      </c>
      <c r="R50" s="3" t="s">
        <v>4</v>
      </c>
    </row>
    <row r="51" spans="2:18" x14ac:dyDescent="0.35">
      <c r="B51" s="3">
        <v>48</v>
      </c>
      <c r="C51" s="8">
        <v>575</v>
      </c>
      <c r="D51" s="8">
        <v>517</v>
      </c>
      <c r="E51" s="8">
        <v>57</v>
      </c>
      <c r="F51" s="3" t="s">
        <v>4</v>
      </c>
      <c r="H51" s="3">
        <v>48</v>
      </c>
      <c r="I51" s="3">
        <v>152190</v>
      </c>
      <c r="J51" s="3">
        <v>152131</v>
      </c>
      <c r="K51" s="3">
        <v>58</v>
      </c>
      <c r="L51" s="3" t="s">
        <v>5</v>
      </c>
      <c r="N51" s="3">
        <v>48</v>
      </c>
      <c r="O51" s="3">
        <v>1554641</v>
      </c>
      <c r="P51" s="3">
        <v>1554582</v>
      </c>
      <c r="Q51" s="3">
        <v>58</v>
      </c>
      <c r="R51" s="3" t="s">
        <v>6</v>
      </c>
    </row>
    <row r="52" spans="2:18" x14ac:dyDescent="0.35">
      <c r="B52" s="3">
        <v>49</v>
      </c>
      <c r="C52" s="8">
        <v>11878</v>
      </c>
      <c r="D52" s="8">
        <v>11820</v>
      </c>
      <c r="E52" s="8">
        <v>57</v>
      </c>
      <c r="F52" s="3" t="s">
        <v>4</v>
      </c>
      <c r="H52" s="3">
        <v>49</v>
      </c>
      <c r="I52" s="3">
        <v>37318</v>
      </c>
      <c r="J52" s="3">
        <v>37260</v>
      </c>
      <c r="K52" s="3">
        <v>57</v>
      </c>
      <c r="L52" s="3" t="s">
        <v>4</v>
      </c>
      <c r="N52" s="3">
        <v>49</v>
      </c>
      <c r="O52" s="3">
        <v>155776</v>
      </c>
      <c r="P52" s="3">
        <v>155717</v>
      </c>
      <c r="Q52" s="3">
        <v>58</v>
      </c>
      <c r="R52" s="3" t="s">
        <v>5</v>
      </c>
    </row>
    <row r="53" spans="2:18" x14ac:dyDescent="0.35">
      <c r="B53" s="3">
        <v>50</v>
      </c>
      <c r="C53" s="8">
        <v>35004</v>
      </c>
      <c r="D53" s="8">
        <v>34945</v>
      </c>
      <c r="E53" s="8">
        <v>58</v>
      </c>
      <c r="F53" s="3" t="s">
        <v>4</v>
      </c>
      <c r="H53" s="3">
        <v>50</v>
      </c>
      <c r="I53" s="3">
        <v>14167</v>
      </c>
      <c r="J53" s="3">
        <v>14108</v>
      </c>
      <c r="K53" s="3">
        <v>58</v>
      </c>
      <c r="L53" s="3" t="s">
        <v>4</v>
      </c>
      <c r="N53" s="3">
        <v>50</v>
      </c>
      <c r="O53" s="3">
        <v>24670</v>
      </c>
      <c r="P53" s="3">
        <v>24612</v>
      </c>
      <c r="Q53" s="3">
        <v>57</v>
      </c>
      <c r="R53" s="3" t="s">
        <v>4</v>
      </c>
    </row>
    <row r="54" spans="2:18" x14ac:dyDescent="0.35">
      <c r="C54" s="9">
        <f>AVERAGE(C4:C53)</f>
        <v>107513.34</v>
      </c>
      <c r="D54" s="9">
        <f>AVERAGE(D4:D53)</f>
        <v>107455.02</v>
      </c>
      <c r="E54" s="9">
        <f>AVERAGE(E4:E53)</f>
        <v>57.32</v>
      </c>
      <c r="F54" s="7">
        <f>COUNTIF(F4:F53, "Easy")/50</f>
        <v>0.82</v>
      </c>
      <c r="I54" s="7">
        <f>AVERAGE(I4:I53)</f>
        <v>248502</v>
      </c>
      <c r="J54" s="7">
        <f>AVERAGE(J4:J53)</f>
        <v>248443.62</v>
      </c>
      <c r="K54" s="7">
        <f>AVERAGE(K4:K53)</f>
        <v>57.36</v>
      </c>
      <c r="L54" s="7">
        <f>COUNTIF(L4:L53, "Moderate")/50</f>
        <v>0.1</v>
      </c>
      <c r="O54" s="7">
        <f>AVERAGE(O4:O53)</f>
        <v>304338.14</v>
      </c>
      <c r="P54" s="10">
        <f>AVERAGE(P4:P53)</f>
        <v>304279.06</v>
      </c>
      <c r="Q54" s="10">
        <f>AVERAGE(Q4:Q53)</f>
        <v>58.08</v>
      </c>
      <c r="R54" s="7">
        <f>COUNTIF(R4:R53, "Hard")/50</f>
        <v>0.24</v>
      </c>
    </row>
  </sheetData>
  <mergeCells count="3">
    <mergeCell ref="B2:F2"/>
    <mergeCell ref="H2:L2"/>
    <mergeCell ref="N2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D8F63-818E-4763-AF43-DF485B85A69D}">
  <dimension ref="B2:I30"/>
  <sheetViews>
    <sheetView showGridLines="0" zoomScale="68" workbookViewId="0">
      <selection activeCell="J33" sqref="J33"/>
    </sheetView>
  </sheetViews>
  <sheetFormatPr defaultRowHeight="14.5" x14ac:dyDescent="0.35"/>
  <cols>
    <col min="1" max="1" width="12.6328125" style="1" bestFit="1" customWidth="1"/>
    <col min="2" max="2" width="13.6328125" style="1" bestFit="1" customWidth="1"/>
    <col min="3" max="3" width="11.26953125" style="1" bestFit="1" customWidth="1"/>
    <col min="4" max="4" width="8.7265625" style="1"/>
    <col min="5" max="5" width="19.36328125" style="1" bestFit="1" customWidth="1"/>
    <col min="6" max="6" width="11.26953125" style="1" bestFit="1" customWidth="1"/>
    <col min="7" max="7" width="8.7265625" style="1"/>
    <col min="8" max="8" width="22.6328125" style="1" bestFit="1" customWidth="1"/>
    <col min="9" max="9" width="11.26953125" style="1" bestFit="1" customWidth="1"/>
    <col min="10" max="16384" width="8.7265625" style="1"/>
  </cols>
  <sheetData>
    <row r="2" spans="2:9" x14ac:dyDescent="0.35">
      <c r="B2" s="11" t="s">
        <v>4</v>
      </c>
      <c r="C2" s="11"/>
      <c r="E2" s="11" t="s">
        <v>4</v>
      </c>
      <c r="F2" s="11"/>
      <c r="H2" s="11" t="s">
        <v>4</v>
      </c>
      <c r="I2" s="11"/>
    </row>
    <row r="3" spans="2:9" x14ac:dyDescent="0.35">
      <c r="B3" s="2" t="s">
        <v>10</v>
      </c>
      <c r="C3" s="2" t="s">
        <v>19</v>
      </c>
      <c r="E3" s="2" t="s">
        <v>7</v>
      </c>
      <c r="F3" s="2" t="s">
        <v>19</v>
      </c>
      <c r="H3" s="6" t="s">
        <v>33</v>
      </c>
      <c r="I3" s="2" t="s">
        <v>19</v>
      </c>
    </row>
    <row r="4" spans="2:9" x14ac:dyDescent="0.35">
      <c r="B4" s="2" t="s">
        <v>4</v>
      </c>
      <c r="C4" s="2">
        <v>41</v>
      </c>
      <c r="E4" s="6" t="s">
        <v>11</v>
      </c>
      <c r="F4" s="2">
        <v>41</v>
      </c>
      <c r="H4" s="6" t="s">
        <v>11</v>
      </c>
      <c r="I4" s="2">
        <v>41</v>
      </c>
    </row>
    <row r="5" spans="2:9" x14ac:dyDescent="0.35">
      <c r="B5" s="2" t="s">
        <v>5</v>
      </c>
      <c r="C5" s="2">
        <v>3</v>
      </c>
      <c r="E5" s="6" t="s">
        <v>12</v>
      </c>
      <c r="F5" s="2">
        <v>1</v>
      </c>
      <c r="H5" s="6" t="s">
        <v>12</v>
      </c>
      <c r="I5" s="2">
        <v>1</v>
      </c>
    </row>
    <row r="6" spans="2:9" x14ac:dyDescent="0.35">
      <c r="B6" s="2" t="s">
        <v>6</v>
      </c>
      <c r="C6" s="2">
        <v>6</v>
      </c>
      <c r="E6" s="6" t="s">
        <v>13</v>
      </c>
      <c r="F6" s="2">
        <v>2</v>
      </c>
      <c r="H6" s="6" t="s">
        <v>13</v>
      </c>
      <c r="I6" s="2">
        <v>2</v>
      </c>
    </row>
    <row r="7" spans="2:9" x14ac:dyDescent="0.35">
      <c r="E7" s="6" t="s">
        <v>14</v>
      </c>
      <c r="F7" s="2">
        <v>2</v>
      </c>
      <c r="H7" s="6" t="s">
        <v>14</v>
      </c>
      <c r="I7" s="2">
        <v>2</v>
      </c>
    </row>
    <row r="8" spans="2:9" x14ac:dyDescent="0.35">
      <c r="E8" s="6" t="s">
        <v>15</v>
      </c>
      <c r="F8" s="2">
        <v>1</v>
      </c>
      <c r="H8" s="6" t="s">
        <v>15</v>
      </c>
      <c r="I8" s="2">
        <v>1</v>
      </c>
    </row>
    <row r="9" spans="2:9" x14ac:dyDescent="0.35">
      <c r="E9" s="6" t="s">
        <v>16</v>
      </c>
      <c r="F9" s="2">
        <v>1</v>
      </c>
      <c r="H9" s="6" t="s">
        <v>16</v>
      </c>
      <c r="I9" s="2">
        <v>1</v>
      </c>
    </row>
    <row r="10" spans="2:9" x14ac:dyDescent="0.35">
      <c r="E10" s="6" t="s">
        <v>17</v>
      </c>
      <c r="F10" s="2">
        <v>1</v>
      </c>
      <c r="H10" s="6" t="s">
        <v>17</v>
      </c>
      <c r="I10" s="2">
        <v>1</v>
      </c>
    </row>
    <row r="11" spans="2:9" x14ac:dyDescent="0.35">
      <c r="E11" s="6" t="s">
        <v>18</v>
      </c>
      <c r="F11" s="2">
        <v>1</v>
      </c>
      <c r="H11" s="6" t="s">
        <v>18</v>
      </c>
      <c r="I11" s="2">
        <v>1</v>
      </c>
    </row>
    <row r="13" spans="2:9" x14ac:dyDescent="0.35">
      <c r="B13" s="11" t="s">
        <v>5</v>
      </c>
      <c r="C13" s="11"/>
      <c r="E13" s="11" t="s">
        <v>5</v>
      </c>
      <c r="F13" s="11"/>
      <c r="H13" s="11" t="s">
        <v>5</v>
      </c>
      <c r="I13" s="11"/>
    </row>
    <row r="14" spans="2:9" x14ac:dyDescent="0.35">
      <c r="B14" s="2" t="s">
        <v>10</v>
      </c>
      <c r="C14" s="2" t="s">
        <v>19</v>
      </c>
      <c r="E14" s="6" t="s">
        <v>7</v>
      </c>
      <c r="F14" s="2" t="s">
        <v>19</v>
      </c>
      <c r="H14" s="6" t="s">
        <v>33</v>
      </c>
      <c r="I14" s="2" t="s">
        <v>19</v>
      </c>
    </row>
    <row r="15" spans="2:9" x14ac:dyDescent="0.35">
      <c r="B15" s="2" t="s">
        <v>5</v>
      </c>
      <c r="C15" s="2">
        <v>5</v>
      </c>
      <c r="E15" s="2" t="s">
        <v>20</v>
      </c>
      <c r="F15" s="2">
        <v>37</v>
      </c>
      <c r="H15" s="2" t="s">
        <v>20</v>
      </c>
      <c r="I15" s="2">
        <v>37</v>
      </c>
    </row>
    <row r="16" spans="2:9" x14ac:dyDescent="0.35">
      <c r="B16" s="2" t="s">
        <v>4</v>
      </c>
      <c r="C16" s="2">
        <v>31</v>
      </c>
      <c r="E16" s="2" t="s">
        <v>21</v>
      </c>
      <c r="F16" s="2">
        <v>3</v>
      </c>
      <c r="H16" s="2" t="s">
        <v>21</v>
      </c>
      <c r="I16" s="2">
        <v>3</v>
      </c>
    </row>
    <row r="17" spans="2:9" x14ac:dyDescent="0.35">
      <c r="B17" s="2" t="s">
        <v>6</v>
      </c>
      <c r="C17" s="2">
        <v>14</v>
      </c>
      <c r="E17" s="2" t="s">
        <v>22</v>
      </c>
      <c r="F17" s="2">
        <v>3</v>
      </c>
      <c r="H17" s="2" t="s">
        <v>22</v>
      </c>
      <c r="I17" s="2">
        <v>3</v>
      </c>
    </row>
    <row r="18" spans="2:9" x14ac:dyDescent="0.35">
      <c r="E18" s="2" t="s">
        <v>23</v>
      </c>
      <c r="F18" s="2">
        <v>4</v>
      </c>
      <c r="H18" s="2" t="s">
        <v>23</v>
      </c>
      <c r="I18" s="2">
        <v>4</v>
      </c>
    </row>
    <row r="19" spans="2:9" x14ac:dyDescent="0.35">
      <c r="E19" s="2" t="s">
        <v>24</v>
      </c>
      <c r="F19" s="2">
        <v>2</v>
      </c>
      <c r="H19" s="2" t="s">
        <v>24</v>
      </c>
      <c r="I19" s="2">
        <v>2</v>
      </c>
    </row>
    <row r="20" spans="2:9" x14ac:dyDescent="0.35">
      <c r="E20" s="2" t="s">
        <v>25</v>
      </c>
      <c r="F20" s="2">
        <v>1</v>
      </c>
      <c r="H20" s="2" t="s">
        <v>25</v>
      </c>
      <c r="I20" s="2">
        <v>1</v>
      </c>
    </row>
    <row r="22" spans="2:9" x14ac:dyDescent="0.35">
      <c r="B22" s="11" t="s">
        <v>6</v>
      </c>
      <c r="C22" s="11"/>
      <c r="E22" s="11" t="s">
        <v>6</v>
      </c>
      <c r="F22" s="11"/>
      <c r="H22" s="11" t="s">
        <v>6</v>
      </c>
      <c r="I22" s="11"/>
    </row>
    <row r="23" spans="2:9" x14ac:dyDescent="0.35">
      <c r="B23" s="2" t="s">
        <v>10</v>
      </c>
      <c r="C23" s="2" t="s">
        <v>19</v>
      </c>
      <c r="E23" s="2" t="s">
        <v>7</v>
      </c>
      <c r="F23" s="2" t="s">
        <v>19</v>
      </c>
      <c r="H23" s="2" t="s">
        <v>33</v>
      </c>
      <c r="I23" s="2" t="s">
        <v>19</v>
      </c>
    </row>
    <row r="24" spans="2:9" x14ac:dyDescent="0.35">
      <c r="B24" s="2" t="s">
        <v>6</v>
      </c>
      <c r="C24" s="2">
        <v>12</v>
      </c>
      <c r="E24" s="2" t="s">
        <v>26</v>
      </c>
      <c r="F24" s="2">
        <v>38</v>
      </c>
      <c r="H24" s="2" t="s">
        <v>26</v>
      </c>
      <c r="I24" s="2">
        <v>38</v>
      </c>
    </row>
    <row r="25" spans="2:9" x14ac:dyDescent="0.35">
      <c r="B25" s="2" t="s">
        <v>4</v>
      </c>
      <c r="C25" s="2">
        <v>31</v>
      </c>
      <c r="E25" s="2" t="s">
        <v>27</v>
      </c>
      <c r="F25" s="2">
        <v>3</v>
      </c>
      <c r="H25" s="2" t="s">
        <v>27</v>
      </c>
      <c r="I25" s="2">
        <v>3</v>
      </c>
    </row>
    <row r="26" spans="2:9" x14ac:dyDescent="0.35">
      <c r="B26" s="2" t="s">
        <v>5</v>
      </c>
      <c r="C26" s="2">
        <v>7</v>
      </c>
      <c r="E26" s="2" t="s">
        <v>28</v>
      </c>
      <c r="F26" s="2">
        <v>4</v>
      </c>
      <c r="H26" s="2" t="s">
        <v>28</v>
      </c>
      <c r="I26" s="2">
        <v>4</v>
      </c>
    </row>
    <row r="27" spans="2:9" x14ac:dyDescent="0.35">
      <c r="E27" s="2" t="s">
        <v>29</v>
      </c>
      <c r="F27" s="2">
        <v>1</v>
      </c>
      <c r="H27" s="2" t="s">
        <v>29</v>
      </c>
      <c r="I27" s="2">
        <v>1</v>
      </c>
    </row>
    <row r="28" spans="2:9" x14ac:dyDescent="0.35">
      <c r="E28" s="2" t="s">
        <v>30</v>
      </c>
      <c r="F28" s="2">
        <v>1</v>
      </c>
      <c r="H28" s="2" t="s">
        <v>30</v>
      </c>
      <c r="I28" s="2">
        <v>1</v>
      </c>
    </row>
    <row r="29" spans="2:9" x14ac:dyDescent="0.35">
      <c r="E29" s="2" t="s">
        <v>31</v>
      </c>
      <c r="F29" s="2">
        <v>2</v>
      </c>
      <c r="H29" s="2" t="s">
        <v>31</v>
      </c>
      <c r="I29" s="2">
        <v>2</v>
      </c>
    </row>
    <row r="30" spans="2:9" x14ac:dyDescent="0.35">
      <c r="E30" s="2" t="s">
        <v>32</v>
      </c>
      <c r="F30" s="2">
        <v>1</v>
      </c>
      <c r="H30" s="2" t="s">
        <v>32</v>
      </c>
      <c r="I30" s="2">
        <v>1</v>
      </c>
    </row>
  </sheetData>
  <mergeCells count="9">
    <mergeCell ref="B22:C22"/>
    <mergeCell ref="B13:C13"/>
    <mergeCell ref="B2:C2"/>
    <mergeCell ref="H22:I22"/>
    <mergeCell ref="H13:I13"/>
    <mergeCell ref="H2:I2"/>
    <mergeCell ref="E22:F22"/>
    <mergeCell ref="E13:F13"/>
    <mergeCell ref="E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Classification of Digits</vt:lpstr>
      <vt:lpstr>Backtracking Metrics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Kolian</dc:creator>
  <cp:lastModifiedBy>Kolian, Edgar (Student)</cp:lastModifiedBy>
  <cp:lastPrinted>2025-02-09T08:22:23Z</cp:lastPrinted>
  <dcterms:created xsi:type="dcterms:W3CDTF">2015-06-05T18:19:34Z</dcterms:created>
  <dcterms:modified xsi:type="dcterms:W3CDTF">2025-02-19T08:14:27Z</dcterms:modified>
</cp:coreProperties>
</file>