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30" windowHeight="67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/>
  <c r="N5"/>
  <c r="N6"/>
  <c r="N7"/>
  <c r="N8"/>
  <c r="N9"/>
  <c r="N3"/>
  <c r="K4"/>
  <c r="K5"/>
  <c r="K6"/>
  <c r="K7"/>
  <c r="K8"/>
  <c r="K9"/>
  <c r="K3"/>
  <c r="O4"/>
  <c r="O5"/>
  <c r="O6"/>
  <c r="O7"/>
  <c r="O8"/>
  <c r="O9"/>
  <c r="O3"/>
  <c r="J4"/>
  <c r="J5"/>
  <c r="J6"/>
  <c r="J7"/>
  <c r="J8"/>
  <c r="J9"/>
  <c r="J3"/>
  <c r="I4"/>
  <c r="I5"/>
  <c r="I6"/>
  <c r="I7"/>
  <c r="I8"/>
  <c r="I9"/>
  <c r="I3"/>
  <c r="M4" l="1"/>
  <c r="M5"/>
  <c r="M6"/>
  <c r="M7"/>
  <c r="M8"/>
  <c r="M9"/>
  <c r="M3"/>
  <c r="L4"/>
  <c r="L6"/>
  <c r="L8"/>
  <c r="L5"/>
  <c r="L7"/>
  <c r="L9"/>
  <c r="L3"/>
  <c r="H4"/>
  <c r="H5"/>
  <c r="H6"/>
  <c r="H7"/>
  <c r="H8"/>
  <c r="H9"/>
  <c r="H3"/>
</calcChain>
</file>

<file path=xl/sharedStrings.xml><?xml version="1.0" encoding="utf-8"?>
<sst xmlns="http://schemas.openxmlformats.org/spreadsheetml/2006/main" count="17" uniqueCount="17">
  <si>
    <t>Sr.No.</t>
  </si>
  <si>
    <t>Speed</t>
  </si>
  <si>
    <t>Weights</t>
  </si>
  <si>
    <t>W</t>
  </si>
  <si>
    <t>Spring</t>
  </si>
  <si>
    <t>Torque</t>
  </si>
  <si>
    <t>V notch reading</t>
  </si>
  <si>
    <t>Initial</t>
  </si>
  <si>
    <t>Final</t>
  </si>
  <si>
    <t>Head</t>
  </si>
  <si>
    <t>Input power</t>
  </si>
  <si>
    <t>Output power</t>
  </si>
  <si>
    <t>Efficiency</t>
  </si>
  <si>
    <t>Unit power</t>
  </si>
  <si>
    <t>Unit speed</t>
  </si>
  <si>
    <t>Unit discharge</t>
  </si>
  <si>
    <t>Discharge (cumec)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</si>
</sst>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N14" sqref="N14"/>
    </sheetView>
  </sheetViews>
  <sheetFormatPr defaultRowHeight="15"/>
  <cols>
    <col min="9" max="9" width="14" customWidth="1"/>
    <col min="10" max="10" width="14.5703125" customWidth="1"/>
    <col min="11" max="11" width="11.7109375" customWidth="1"/>
    <col min="14" max="14" width="18.7109375" customWidth="1"/>
    <col min="15" max="15" width="16.28515625" customWidth="1"/>
  </cols>
  <sheetData>
    <row r="1" spans="1:15">
      <c r="A1" s="3" t="s">
        <v>0</v>
      </c>
      <c r="B1" s="3" t="s">
        <v>1</v>
      </c>
      <c r="C1" s="3" t="s">
        <v>2</v>
      </c>
      <c r="D1" s="3"/>
      <c r="E1" s="3" t="s">
        <v>5</v>
      </c>
      <c r="F1" s="3" t="s">
        <v>6</v>
      </c>
      <c r="G1" s="3"/>
      <c r="H1" s="3"/>
      <c r="I1" s="4" t="s">
        <v>16</v>
      </c>
      <c r="J1" s="4" t="s">
        <v>10</v>
      </c>
      <c r="K1" s="4" t="s">
        <v>11</v>
      </c>
      <c r="L1" s="3" t="s">
        <v>12</v>
      </c>
      <c r="M1" s="4" t="s">
        <v>13</v>
      </c>
      <c r="N1" s="4" t="s">
        <v>14</v>
      </c>
      <c r="O1" s="4" t="s">
        <v>15</v>
      </c>
    </row>
    <row r="2" spans="1:15">
      <c r="A2" s="3"/>
      <c r="B2" s="3"/>
      <c r="C2" s="2" t="s">
        <v>3</v>
      </c>
      <c r="D2" s="2" t="s">
        <v>4</v>
      </c>
      <c r="E2" s="3"/>
      <c r="F2" s="1" t="s">
        <v>7</v>
      </c>
      <c r="G2" s="1" t="s">
        <v>8</v>
      </c>
      <c r="H2" s="1" t="s">
        <v>9</v>
      </c>
      <c r="I2" s="4"/>
      <c r="J2" s="4"/>
      <c r="K2" s="4"/>
      <c r="L2" s="3"/>
      <c r="M2" s="4"/>
      <c r="N2" s="4"/>
      <c r="O2" s="4"/>
    </row>
    <row r="3" spans="1:15">
      <c r="A3" s="2">
        <v>1</v>
      </c>
      <c r="B3" s="2">
        <v>1950</v>
      </c>
      <c r="C3" s="2">
        <v>1</v>
      </c>
      <c r="D3" s="2">
        <v>0.5</v>
      </c>
      <c r="E3" s="2">
        <v>0.77</v>
      </c>
      <c r="F3" s="2">
        <v>2.6</v>
      </c>
      <c r="G3" s="2">
        <v>10.050000000000001</v>
      </c>
      <c r="H3" s="2">
        <f>G3-F3</f>
        <v>7.4500000000000011</v>
      </c>
      <c r="I3" s="1">
        <f>ROUND((((2/3)*0.64*0.47*(SQRT(2*9.81))*(H3*10^-2)^1.5)),4)</f>
        <v>1.8100000000000002E-2</v>
      </c>
      <c r="J3" s="1">
        <f>ROUND((9810*I3*14),2)</f>
        <v>2485.85</v>
      </c>
      <c r="K3" s="1">
        <f>ROUND(((2*3.143*B3*E3)/60),2)</f>
        <v>157.31</v>
      </c>
      <c r="L3" s="1">
        <f>ROUND(((K3/J3)*100),2)</f>
        <v>6.33</v>
      </c>
      <c r="M3" s="1">
        <f>ROUNDUP((K3/14^1.5),2)</f>
        <v>3.01</v>
      </c>
      <c r="N3" s="1">
        <f>ROUND((B3/(SQRT(14))),2)</f>
        <v>521.16</v>
      </c>
      <c r="O3" s="1">
        <f>ROUND((I3/SQRT(14)),4)</f>
        <v>4.7999999999999996E-3</v>
      </c>
    </row>
    <row r="4" spans="1:15">
      <c r="A4" s="2">
        <v>2</v>
      </c>
      <c r="B4" s="2">
        <v>1750</v>
      </c>
      <c r="C4" s="2">
        <v>3</v>
      </c>
      <c r="D4" s="2">
        <v>1.5</v>
      </c>
      <c r="E4" s="2">
        <v>2.21</v>
      </c>
      <c r="F4" s="2">
        <v>2.6</v>
      </c>
      <c r="G4" s="2">
        <v>10.25</v>
      </c>
      <c r="H4" s="2">
        <f t="shared" ref="H4:H9" si="0">G4-F4</f>
        <v>7.65</v>
      </c>
      <c r="I4" s="1">
        <f t="shared" ref="I4:I9" si="1">ROUND((((2/3)*0.64*0.47*(SQRT(2*9.81))*(H4*10^-2)^1.5)),4)</f>
        <v>1.8800000000000001E-2</v>
      </c>
      <c r="J4" s="1">
        <f t="shared" ref="J4:J9" si="2">ROUND((9810*I4*14),2)</f>
        <v>2581.9899999999998</v>
      </c>
      <c r="K4" s="1">
        <f t="shared" ref="K4:K9" si="3">ROUND(((2*3.143*B4*E4)/60),2)</f>
        <v>405.19</v>
      </c>
      <c r="L4" s="1">
        <f t="shared" ref="L4:L9" si="4">ROUND(((K4/J4)*100),2)</f>
        <v>15.69</v>
      </c>
      <c r="M4" s="1">
        <f t="shared" ref="M4:M9" si="5">ROUNDUP((K4/14^1.5),2)</f>
        <v>7.74</v>
      </c>
      <c r="N4" s="1">
        <f t="shared" ref="N4:N9" si="6">ROUND((B4/(SQRT(14))),2)</f>
        <v>467.71</v>
      </c>
      <c r="O4" s="1">
        <f t="shared" ref="O4:O9" si="7">ROUND((I4/SQRT(14)),4)</f>
        <v>5.0000000000000001E-3</v>
      </c>
    </row>
    <row r="5" spans="1:15">
      <c r="A5" s="2">
        <v>3</v>
      </c>
      <c r="B5" s="2">
        <v>1600</v>
      </c>
      <c r="C5" s="2">
        <v>5</v>
      </c>
      <c r="D5" s="2">
        <v>2.5</v>
      </c>
      <c r="E5" s="2">
        <v>3.67</v>
      </c>
      <c r="F5" s="2">
        <v>2.6</v>
      </c>
      <c r="G5" s="2">
        <v>10.6</v>
      </c>
      <c r="H5" s="2">
        <f t="shared" si="0"/>
        <v>8</v>
      </c>
      <c r="I5" s="1">
        <f t="shared" si="1"/>
        <v>2.01E-2</v>
      </c>
      <c r="J5" s="1">
        <f t="shared" si="2"/>
        <v>2760.53</v>
      </c>
      <c r="K5" s="1">
        <f t="shared" si="3"/>
        <v>615.19000000000005</v>
      </c>
      <c r="L5" s="1">
        <f t="shared" si="4"/>
        <v>22.29</v>
      </c>
      <c r="M5" s="1">
        <f t="shared" si="5"/>
        <v>11.75</v>
      </c>
      <c r="N5" s="1">
        <f t="shared" si="6"/>
        <v>427.62</v>
      </c>
      <c r="O5" s="1">
        <f t="shared" si="7"/>
        <v>5.4000000000000003E-3</v>
      </c>
    </row>
    <row r="6" spans="1:15">
      <c r="A6" s="2">
        <v>4</v>
      </c>
      <c r="B6" s="2">
        <v>1340</v>
      </c>
      <c r="C6" s="2">
        <v>7</v>
      </c>
      <c r="D6" s="2">
        <v>3.5</v>
      </c>
      <c r="E6" s="2">
        <v>5.15</v>
      </c>
      <c r="F6" s="2">
        <v>2.6</v>
      </c>
      <c r="G6" s="2">
        <v>10.8</v>
      </c>
      <c r="H6" s="2">
        <f t="shared" si="0"/>
        <v>8.2000000000000011</v>
      </c>
      <c r="I6" s="1">
        <f t="shared" si="1"/>
        <v>2.0899999999999998E-2</v>
      </c>
      <c r="J6" s="1">
        <f t="shared" si="2"/>
        <v>2870.41</v>
      </c>
      <c r="K6" s="1">
        <f t="shared" si="3"/>
        <v>722.99</v>
      </c>
      <c r="L6" s="1">
        <f t="shared" si="4"/>
        <v>25.19</v>
      </c>
      <c r="M6" s="1">
        <f t="shared" si="5"/>
        <v>13.81</v>
      </c>
      <c r="N6" s="1">
        <f t="shared" si="6"/>
        <v>358.13</v>
      </c>
      <c r="O6" s="1">
        <f t="shared" si="7"/>
        <v>5.5999999999999999E-3</v>
      </c>
    </row>
    <row r="7" spans="1:15">
      <c r="A7" s="2">
        <v>5</v>
      </c>
      <c r="B7" s="2">
        <v>1110</v>
      </c>
      <c r="C7" s="2">
        <v>9</v>
      </c>
      <c r="D7" s="2">
        <v>4.5</v>
      </c>
      <c r="E7" s="2">
        <v>6.62</v>
      </c>
      <c r="F7" s="2">
        <v>2.6</v>
      </c>
      <c r="G7" s="2">
        <v>11.06</v>
      </c>
      <c r="H7" s="2">
        <f t="shared" si="0"/>
        <v>8.4600000000000009</v>
      </c>
      <c r="I7" s="1">
        <f t="shared" si="1"/>
        <v>2.1899999999999999E-2</v>
      </c>
      <c r="J7" s="1">
        <f t="shared" si="2"/>
        <v>3007.75</v>
      </c>
      <c r="K7" s="1">
        <f t="shared" si="3"/>
        <v>769.85</v>
      </c>
      <c r="L7" s="1">
        <f t="shared" si="4"/>
        <v>25.6</v>
      </c>
      <c r="M7" s="1">
        <f t="shared" si="5"/>
        <v>14.7</v>
      </c>
      <c r="N7" s="1">
        <f t="shared" si="6"/>
        <v>296.66000000000003</v>
      </c>
      <c r="O7" s="1">
        <f t="shared" si="7"/>
        <v>5.8999999999999999E-3</v>
      </c>
    </row>
    <row r="8" spans="1:15">
      <c r="A8" s="2">
        <v>6</v>
      </c>
      <c r="B8" s="2">
        <v>970</v>
      </c>
      <c r="C8" s="2">
        <v>10</v>
      </c>
      <c r="D8" s="2">
        <v>5</v>
      </c>
      <c r="E8" s="2">
        <v>7.35</v>
      </c>
      <c r="F8" s="2">
        <v>2.6</v>
      </c>
      <c r="G8" s="2">
        <v>11.1</v>
      </c>
      <c r="H8" s="2">
        <f t="shared" si="0"/>
        <v>8.5</v>
      </c>
      <c r="I8" s="1">
        <f t="shared" si="1"/>
        <v>2.1999999999999999E-2</v>
      </c>
      <c r="J8" s="1">
        <f t="shared" si="2"/>
        <v>3021.48</v>
      </c>
      <c r="K8" s="1">
        <f t="shared" si="3"/>
        <v>746.93</v>
      </c>
      <c r="L8" s="1">
        <f t="shared" si="4"/>
        <v>24.72</v>
      </c>
      <c r="M8" s="1">
        <f t="shared" si="5"/>
        <v>14.26</v>
      </c>
      <c r="N8" s="1">
        <f t="shared" si="6"/>
        <v>259.24</v>
      </c>
      <c r="O8" s="1">
        <f t="shared" si="7"/>
        <v>5.8999999999999999E-3</v>
      </c>
    </row>
    <row r="9" spans="1:15">
      <c r="A9" s="2">
        <v>7</v>
      </c>
      <c r="B9" s="2">
        <v>800</v>
      </c>
      <c r="C9" s="2">
        <v>11</v>
      </c>
      <c r="D9" s="2">
        <v>5.5</v>
      </c>
      <c r="E9" s="2">
        <v>8.1</v>
      </c>
      <c r="F9" s="2">
        <v>2.6</v>
      </c>
      <c r="G9" s="2">
        <v>11.19</v>
      </c>
      <c r="H9" s="2">
        <f t="shared" si="0"/>
        <v>8.59</v>
      </c>
      <c r="I9" s="1">
        <f t="shared" si="1"/>
        <v>2.24E-2</v>
      </c>
      <c r="J9" s="1">
        <f t="shared" si="2"/>
        <v>3076.42</v>
      </c>
      <c r="K9" s="1">
        <f t="shared" si="3"/>
        <v>678.89</v>
      </c>
      <c r="L9" s="1">
        <f t="shared" si="4"/>
        <v>22.07</v>
      </c>
      <c r="M9" s="1">
        <f t="shared" si="5"/>
        <v>12.97</v>
      </c>
      <c r="N9" s="1">
        <f t="shared" si="6"/>
        <v>213.81</v>
      </c>
      <c r="O9" s="1">
        <f t="shared" si="7"/>
        <v>6.0000000000000001E-3</v>
      </c>
    </row>
  </sheetData>
  <mergeCells count="12">
    <mergeCell ref="O1:O2"/>
    <mergeCell ref="I1:I2"/>
    <mergeCell ref="J1:J2"/>
    <mergeCell ref="K1:K2"/>
    <mergeCell ref="L1:L2"/>
    <mergeCell ref="M1:M2"/>
    <mergeCell ref="N1:N2"/>
    <mergeCell ref="A1:A2"/>
    <mergeCell ref="B1:B2"/>
    <mergeCell ref="C1:D1"/>
    <mergeCell ref="E1:E2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</dc:creator>
  <cp:lastModifiedBy>santhosh</cp:lastModifiedBy>
  <dcterms:created xsi:type="dcterms:W3CDTF">2016-06-13T04:47:04Z</dcterms:created>
  <dcterms:modified xsi:type="dcterms:W3CDTF">2016-07-07T10:06:46Z</dcterms:modified>
</cp:coreProperties>
</file>