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li\Desktop\FM PROJECT\"/>
    </mc:Choice>
  </mc:AlternateContent>
  <xr:revisionPtr revIDLastSave="0" documentId="13_ncr:1_{D03084C2-A22A-4210-8477-3CC9E29767CE}" xr6:coauthVersionLast="47" xr6:coauthVersionMax="47" xr10:uidLastSave="{00000000-0000-0000-0000-000000000000}"/>
  <bookViews>
    <workbookView xWindow="-108" yWindow="-108" windowWidth="23256" windowHeight="14616" firstSheet="2" activeTab="2" xr2:uid="{3E006D6F-4D77-4201-B8A7-5D9E2232A516}"/>
  </bookViews>
  <sheets>
    <sheet name="STANDALONE BALANCE SHEET" sheetId="1" r:id="rId1"/>
    <sheet name="CONSOLIDATED BALANCE SHEET" sheetId="2" r:id="rId2"/>
    <sheet name="SHARE PRIC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6" i="1" l="1"/>
  <c r="F66" i="1"/>
  <c r="G69" i="2"/>
  <c r="F69" i="2"/>
  <c r="C69" i="2"/>
  <c r="B69" i="2"/>
  <c r="C66" i="1"/>
  <c r="B66" i="1"/>
  <c r="E88" i="2"/>
  <c r="D88" i="2"/>
  <c r="F22" i="1"/>
  <c r="G22" i="1"/>
  <c r="G28" i="1"/>
  <c r="D73" i="1"/>
  <c r="E73" i="1"/>
  <c r="G35" i="1"/>
  <c r="G36" i="1"/>
  <c r="F35" i="1"/>
  <c r="E92" i="2"/>
  <c r="E91" i="2"/>
  <c r="E90" i="2"/>
  <c r="E87" i="2"/>
  <c r="E86" i="2"/>
  <c r="E85" i="2"/>
  <c r="E84" i="2"/>
  <c r="E83" i="2"/>
  <c r="D92" i="2"/>
  <c r="D91" i="2"/>
  <c r="D90" i="2"/>
  <c r="D87" i="2"/>
  <c r="D86" i="2"/>
  <c r="D85" i="2"/>
  <c r="D84" i="2"/>
  <c r="D83" i="2"/>
  <c r="G41" i="2"/>
  <c r="G40" i="2"/>
  <c r="G33" i="2"/>
  <c r="G27" i="2"/>
  <c r="G19" i="2"/>
  <c r="G13" i="2"/>
  <c r="G9" i="2"/>
  <c r="G8" i="1"/>
  <c r="F41" i="2"/>
  <c r="F40" i="2"/>
  <c r="F33" i="2"/>
  <c r="F27" i="2"/>
  <c r="F19" i="2"/>
  <c r="F13" i="2"/>
  <c r="F9" i="2"/>
  <c r="E81" i="1"/>
  <c r="E80" i="1"/>
  <c r="E79" i="1"/>
  <c r="E77" i="1"/>
  <c r="E76" i="1"/>
  <c r="E75" i="1"/>
  <c r="E74" i="1"/>
  <c r="E72" i="1"/>
  <c r="D81" i="1"/>
  <c r="D80" i="1"/>
  <c r="D79" i="1"/>
  <c r="D77" i="1"/>
  <c r="D76" i="1"/>
  <c r="D75" i="1"/>
  <c r="D74" i="1"/>
  <c r="D72" i="1"/>
  <c r="F36" i="1"/>
  <c r="G18" i="1"/>
  <c r="F28" i="1"/>
  <c r="F18" i="1"/>
  <c r="G12" i="1"/>
  <c r="F12" i="1"/>
  <c r="F8" i="1"/>
</calcChain>
</file>

<file path=xl/sharedStrings.xml><?xml version="1.0" encoding="utf-8"?>
<sst xmlns="http://schemas.openxmlformats.org/spreadsheetml/2006/main" count="231" uniqueCount="113">
  <si>
    <t>INVESTMENT DECISIONS: FIXED ASSETS</t>
  </si>
  <si>
    <t>A.    TANGIBLE ASSETS</t>
  </si>
  <si>
    <t>As on 31 March, 2023</t>
  </si>
  <si>
    <t>As on 31 March, 2023(Total)</t>
  </si>
  <si>
    <t>As on 31 March, 2022</t>
  </si>
  <si>
    <t>As on 31 March, 2022(Total)</t>
  </si>
  <si>
    <t xml:space="preserve">  ABSOLUTE (Formula = Ci - Ei where i = 1,2,3,…)</t>
  </si>
  <si>
    <t>GROWTH RATE (%) (Formula = (Ci -Ei)/(Ei) * 100 where i = 1,2,3,…)</t>
  </si>
  <si>
    <t>I.                PREMISES</t>
  </si>
  <si>
    <t>At cost/valuation as per last balance sheet</t>
  </si>
  <si>
    <t>Additions during the year</t>
  </si>
  <si>
    <t>Deduction during the year</t>
  </si>
  <si>
    <t>Less: Depreciation till date</t>
  </si>
  <si>
    <t>II.              CAPITAL WORK-IN-PROGRESS</t>
  </si>
  <si>
    <t>At cost as per last balance sheet</t>
  </si>
  <si>
    <t>Deductions during the year</t>
  </si>
  <si>
    <t>III.            LAND</t>
  </si>
  <si>
    <t>Less: Amortisation till date</t>
  </si>
  <si>
    <t>IV.            OTHER FIXED ASSETS(INCLUDING FURNITURE AND FIXTURES)</t>
  </si>
  <si>
    <t>a)     Assets given on lease</t>
  </si>
  <si>
    <t>b)     Others</t>
  </si>
  <si>
    <t>B.    INTANGIBLE ASSETS</t>
  </si>
  <si>
    <t>Computer Software</t>
  </si>
  <si>
    <t>TOTAL</t>
  </si>
  <si>
    <t>FINANCING DECISIONS:</t>
  </si>
  <si>
    <t>DEBT</t>
  </si>
  <si>
    <t>DEBT-EQUITY RATIO 2023 (Total Debt / Total Equity)</t>
  </si>
  <si>
    <t>DEBT-EQUITY RATIO 2022 (Total Debt / Total Equity)</t>
  </si>
  <si>
    <r>
      <t>I)</t>
    </r>
    <r>
      <rPr>
        <sz val="7"/>
        <color theme="1"/>
        <rFont val="Times New Roman"/>
        <family val="1"/>
      </rPr>
      <t xml:space="preserve">                </t>
    </r>
    <r>
      <rPr>
        <sz val="12"/>
        <color theme="1"/>
        <rFont val="Times New Roman"/>
        <family val="1"/>
      </rPr>
      <t>Borrowings in India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</si>
  <si>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Reserve Bank Of India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</si>
  <si>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Other Banks</t>
    </r>
  </si>
  <si>
    <t>-</t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</si>
  <si>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Other Institutions and Agencies</t>
    </r>
  </si>
  <si>
    <r>
      <t>d.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Perpetual Bonds- Tier I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</si>
  <si>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Subordinated Bonds- Tier 2</t>
    </r>
  </si>
  <si>
    <r>
      <t>II)</t>
    </r>
    <r>
      <rPr>
        <sz val="7"/>
        <color theme="1"/>
        <rFont val="Times New Roman"/>
        <family val="1"/>
      </rPr>
      <t xml:space="preserve">              </t>
    </r>
    <r>
      <rPr>
        <sz val="12"/>
        <color theme="1"/>
        <rFont val="Times New Roman"/>
        <family val="1"/>
      </rPr>
      <t>Borrowings Outside India</t>
    </r>
  </si>
  <si>
    <t>Secured Borrowings included in I &amp; II above</t>
  </si>
  <si>
    <t>EQUITY</t>
  </si>
  <si>
    <t>-CAPITAL</t>
  </si>
  <si>
    <r>
      <t>I.</t>
    </r>
    <r>
      <rPr>
        <sz val="7"/>
        <color theme="1"/>
        <rFont val="Times New Roman"/>
        <family val="1"/>
      </rPr>
      <t xml:space="preserve">                </t>
    </r>
    <r>
      <rPr>
        <sz val="12"/>
        <color theme="1"/>
        <rFont val="Times New Roman"/>
        <family val="1"/>
      </rPr>
      <t>Authorised :</t>
    </r>
  </si>
  <si>
    <t>10,00,00,00,000 Equity Shares of ₹10 each</t>
  </si>
  <si>
    <t>(Previous Year 10,00,00,00,000 Equity Shares of `10 each)</t>
  </si>
  <si>
    <r>
      <t>II.</t>
    </r>
    <r>
      <rPr>
        <sz val="7"/>
        <color theme="1"/>
        <rFont val="Times New Roman"/>
        <family val="1"/>
      </rPr>
      <t xml:space="preserve">              </t>
    </r>
    <r>
      <rPr>
        <sz val="12"/>
        <color theme="1"/>
        <rFont val="Times New Roman"/>
        <family val="1"/>
      </rPr>
      <t>Issued, Subscribed, called up &amp; Paid up :</t>
    </r>
  </si>
  <si>
    <r>
      <t>i.</t>
    </r>
    <r>
      <rPr>
        <sz val="7"/>
        <color theme="1"/>
        <rFont val="Times New Roman"/>
        <family val="1"/>
      </rPr>
      <t xml:space="preserve">                 </t>
    </r>
    <r>
      <rPr>
        <sz val="12"/>
        <color theme="1"/>
        <rFont val="Times New Roman"/>
        <family val="1"/>
      </rPr>
      <t>570,66,60,850 Equity Shares of ₹10 each, held by Central Government</t>
    </r>
  </si>
  <si>
    <t>(Previous Year 570,66,60,850 Equity Shares)</t>
  </si>
  <si>
    <r>
      <t>ii.</t>
    </r>
    <r>
      <rPr>
        <sz val="7"/>
        <color theme="1"/>
        <rFont val="Times New Roman"/>
        <family val="1"/>
      </rPr>
      <t xml:space="preserve">               </t>
    </r>
    <r>
      <rPr>
        <sz val="12"/>
        <color theme="1"/>
        <rFont val="Times New Roman"/>
        <family val="1"/>
      </rPr>
      <t>112,80,86,616 Equity Shares of ₹10 each, held by Public</t>
    </r>
  </si>
  <si>
    <t>(Previous Year 112,80,86,616 Equity Shares)</t>
  </si>
  <si>
    <t>Less: Calls unpaid</t>
  </si>
  <si>
    <t>Add: Forfeited shares</t>
  </si>
  <si>
    <t xml:space="preserve">TOTAL </t>
  </si>
  <si>
    <t xml:space="preserve">EQUITY </t>
  </si>
  <si>
    <t>-RESERVES &amp; SURPLUS</t>
  </si>
  <si>
    <t>TOTAL EQUITY (CAPITAL + RESERVES &amp; SURPLUS)</t>
  </si>
  <si>
    <t>LIQUIDITY DECISIONS:</t>
  </si>
  <si>
    <t>CURRENT ASSETS</t>
  </si>
  <si>
    <t xml:space="preserve">  ABSOLUTE</t>
  </si>
  <si>
    <t>GROWTH RATE (%)</t>
  </si>
  <si>
    <t>Interest Accrued</t>
  </si>
  <si>
    <t>Tax Paid/ Tax deducted at source (Net of provision)</t>
  </si>
  <si>
    <t>Stationery and stamps</t>
  </si>
  <si>
    <t>Non-Banking assets acquired in satisfaction of claims</t>
  </si>
  <si>
    <t>MAT Credit Entitlement</t>
  </si>
  <si>
    <t>CURRENT LIABILITIES</t>
  </si>
  <si>
    <t>Bills Payable</t>
  </si>
  <si>
    <t>Less: Depreciation till Date</t>
  </si>
  <si>
    <t>IV.            OTHER FIXED ASSETS</t>
  </si>
  <si>
    <t>(Including Furniture and Fixtures)</t>
  </si>
  <si>
    <t>Addition during the year</t>
  </si>
  <si>
    <t>(i) Computer Software</t>
  </si>
  <si>
    <t>Amortisation till Date</t>
  </si>
  <si>
    <t>I)                BORROWINGS IN INDIA</t>
  </si>
  <si>
    <t>a.      Reserve Bank of India</t>
  </si>
  <si>
    <t>b.     Other Banks</t>
  </si>
  <si>
    <t>c.      Other Institutions and Agencies</t>
  </si>
  <si>
    <t>d.     Perpetual Bonds</t>
  </si>
  <si>
    <t>e.      Subordinated Bonds</t>
  </si>
  <si>
    <t>f.      7  years infra bonds</t>
  </si>
  <si>
    <t>II)              BORROWINGS OUTSIDE INDIA</t>
  </si>
  <si>
    <t>Secured Borrowings included in A &amp; B above</t>
  </si>
  <si>
    <r>
      <t>I.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Authorised :</t>
    </r>
  </si>
  <si>
    <t>PREFERENCE SHARE CAPITAL ISSUED BY SUBSIDIARY COMPANY:</t>
  </si>
  <si>
    <t>10,40,03,544 Participatory Non-Redemable Compulsorily convertible Preference Shares of ` 10 Each (Issued by Union Asset Management Company Private Limited, a subsidiary company ) to Dai Ichi Life Holdings Inc on May 17, 2018 for a tenure of 20 years)</t>
  </si>
  <si>
    <t>DEBENTURES AND BONDS</t>
  </si>
  <si>
    <t>DIVIDEND DECISION:</t>
  </si>
  <si>
    <t>DIVIDEND</t>
  </si>
  <si>
    <t>Year ended 31 March, 2023</t>
  </si>
  <si>
    <t>Year ended 31 March, 2022</t>
  </si>
  <si>
    <t>DIVIDEND PAID DURING THE YEAR</t>
  </si>
  <si>
    <t>LIQUIDITY DECISION:</t>
  </si>
  <si>
    <t>ABSOLUTE</t>
  </si>
  <si>
    <t>Tax paid/Tax deducted at source (Net of Provisions)</t>
  </si>
  <si>
    <t>Stationery and Stamps</t>
  </si>
  <si>
    <t>Non-Banking Assets acquired in satisfaction of claims</t>
  </si>
  <si>
    <t>MAT Credit</t>
  </si>
  <si>
    <t>End (2022), (2023)</t>
  </si>
  <si>
    <t>Start (2023), (2022)</t>
  </si>
  <si>
    <t>GROWTH RATE</t>
  </si>
  <si>
    <t>Financial Year 2021-22</t>
  </si>
  <si>
    <t>Financial Year 2022-23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</si>
  <si>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</si>
  <si>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</si>
  <si>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</si>
  <si>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</si>
  <si>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</si>
  <si>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</si>
  <si>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</si>
  <si>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</si>
  <si>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</si>
  <si>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</si>
  <si>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</si>
  <si>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</si>
  <si>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AVERAGE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</si>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</sst>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7"/>
      <color theme="1"/>
      <name val="Times New Roman"/>
      <family val="1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left" vertical="center" wrapText="1" indent="7"/>
    </xf>
    <xf numFmtId="0" fontId="1" fillId="0" borderId="4" xfId="0" applyFont="1" applyBorder="1" applyAlignment="1">
      <alignment horizontal="right" vertical="center" wrapText="1"/>
    </xf>
    <xf numFmtId="0" fontId="1" fillId="0" borderId="3" xfId="0" applyFont="1" applyBorder="1" applyAlignment="1">
      <alignment vertical="center" wrapText="1"/>
    </xf>
    <xf numFmtId="3" fontId="1" fillId="0" borderId="4" xfId="0" applyNumberFormat="1" applyFont="1" applyBorder="1" applyAlignment="1">
      <alignment horizontal="right" vertical="center" wrapText="1"/>
    </xf>
    <xf numFmtId="3" fontId="2" fillId="0" borderId="4" xfId="0" applyNumberFormat="1" applyFont="1" applyBorder="1" applyAlignment="1">
      <alignment horizontal="right" vertical="center" wrapText="1"/>
    </xf>
    <xf numFmtId="0" fontId="1" fillId="0" borderId="3" xfId="0" applyFont="1" applyBorder="1" applyAlignment="1">
      <alignment horizontal="left" vertical="center" wrapText="1" indent="5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/>
    <xf numFmtId="0" fontId="2" fillId="0" borderId="3" xfId="0" applyFont="1" applyBorder="1" applyAlignment="1">
      <alignment horizontal="left" vertical="center" wrapText="1" indent="2"/>
    </xf>
    <xf numFmtId="0" fontId="1" fillId="0" borderId="5" xfId="0" applyFont="1" applyBorder="1" applyAlignment="1">
      <alignment horizontal="right" vertical="center" wrapText="1"/>
    </xf>
    <xf numFmtId="3" fontId="1" fillId="0" borderId="0" xfId="0" applyNumberFormat="1" applyFont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3" fontId="2" fillId="0" borderId="0" xfId="0" applyNumberFormat="1" applyFont="1"/>
    <xf numFmtId="0" fontId="2" fillId="0" borderId="1" xfId="0" applyFont="1" applyBorder="1" applyAlignment="1">
      <alignment horizontal="left" vertical="center" wrapText="1" indent="2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indent="5"/>
    </xf>
    <xf numFmtId="0" fontId="1" fillId="0" borderId="6" xfId="0" applyFont="1" applyBorder="1" applyAlignment="1">
      <alignment horizontal="left" vertical="center" wrapText="1" indent="7"/>
    </xf>
    <xf numFmtId="0" fontId="1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 indent="5"/>
    </xf>
    <xf numFmtId="0" fontId="1" fillId="0" borderId="4" xfId="0" applyFont="1" applyBorder="1" applyAlignment="1">
      <alignment vertical="center" wrapText="1"/>
    </xf>
    <xf numFmtId="3" fontId="2" fillId="0" borderId="4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right" vertical="center" wrapText="1" indent="5"/>
    </xf>
    <xf numFmtId="0" fontId="1" fillId="0" borderId="0" xfId="0" applyFont="1" applyAlignment="1">
      <alignment horizontal="right" wrapText="1"/>
    </xf>
    <xf numFmtId="0" fontId="1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3" xfId="0" applyFont="1" applyBorder="1" applyAlignment="1">
      <alignment vertical="center" wrapText="1"/>
    </xf>
    <xf numFmtId="3" fontId="2" fillId="0" borderId="2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3" fontId="1" fillId="0" borderId="7" xfId="0" applyNumberFormat="1" applyFont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Share Price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'SHARE PRICE'!$B$1</c:f>
              <c:strCache>
                <c:ptCount val="1"/>
                <c:pt idx="0">
                  <c:v>Financial Year 2021-22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'SHARE PRICE'!$A$2:$A$14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'SHARE PRICE'!$B$2:$B$14</c:f>
              <c:numCache>
                <c:formatCode>General</c:formatCode>
                <c:ptCount val="13"/>
                <c:pt idx="0">
                  <c:v>34.200000000000003</c:v>
                </c:pt>
                <c:pt idx="1">
                  <c:v>34.700000000000003</c:v>
                </c:pt>
                <c:pt idx="2">
                  <c:v>38.549999999999997</c:v>
                </c:pt>
                <c:pt idx="3">
                  <c:v>36.85</c:v>
                </c:pt>
                <c:pt idx="4">
                  <c:v>35.4</c:v>
                </c:pt>
                <c:pt idx="5">
                  <c:v>36.25</c:v>
                </c:pt>
                <c:pt idx="6">
                  <c:v>46.15</c:v>
                </c:pt>
                <c:pt idx="7">
                  <c:v>43</c:v>
                </c:pt>
                <c:pt idx="8">
                  <c:v>43.4</c:v>
                </c:pt>
                <c:pt idx="9">
                  <c:v>47.4</c:v>
                </c:pt>
                <c:pt idx="10">
                  <c:v>40.15</c:v>
                </c:pt>
                <c:pt idx="11">
                  <c:v>38.700000000000003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E-49FA-B73E-91E9F0C9C683}"/>
            </c:ext>
          </c:extLst>
        </c:ser>
        <c:ser>
          <c:idx val="1"/>
          <c:order val="1"/>
          <c:tx>
            <c:strRef>
              <c:f>'SHARE PRICE'!$C$1</c:f>
              <c:strCache>
                <c:ptCount val="1"/>
                <c:pt idx="0">
                  <c:v>Financial Year 2022-23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'SHARE PRICE'!$A$2:$A$14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'SHARE PRICE'!$C$2:$C$14</c:f>
              <c:numCache>
                <c:formatCode>General</c:formatCode>
                <c:ptCount val="13"/>
                <c:pt idx="0">
                  <c:v>38.1</c:v>
                </c:pt>
                <c:pt idx="1">
                  <c:v>37.85</c:v>
                </c:pt>
                <c:pt idx="2">
                  <c:v>34.25</c:v>
                </c:pt>
                <c:pt idx="3">
                  <c:v>38.200000000000003</c:v>
                </c:pt>
                <c:pt idx="4">
                  <c:v>42.35</c:v>
                </c:pt>
                <c:pt idx="5">
                  <c:v>44.65</c:v>
                </c:pt>
                <c:pt idx="6">
                  <c:v>53.9</c:v>
                </c:pt>
                <c:pt idx="7">
                  <c:v>81.650000000000006</c:v>
                </c:pt>
                <c:pt idx="8">
                  <c:v>80.400000000000006</c:v>
                </c:pt>
                <c:pt idx="9">
                  <c:v>78.5</c:v>
                </c:pt>
                <c:pt idx="10">
                  <c:v>67.25</c:v>
                </c:pt>
                <c:pt idx="11">
                  <c:v>66.55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E-49FA-B73E-91E9F0C9C6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0925759"/>
        <c:axId val="1330912319"/>
      </c:lineChart>
      <c:catAx>
        <c:axId val="133092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912319"/>
        <c:crosses val="autoZero"/>
        <c:auto val="1"/>
        <c:lblAlgn val="ctr"/>
        <c:lblOffset val="100"/>
        <c:noMultiLvlLbl val="0"/>
      </c:catAx>
      <c:valAx>
        <c:axId val="133091231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3092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2</xdr:row>
      <xdr:rowOff>114300</xdr:rowOff>
    </xdr:from>
    <xdr:to>
      <xdr:col>16</xdr:col>
      <xdr:colOff>419100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911E48-CF01-A2F2-F5CB-E635F7D07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59DB2-4B9A-4E2F-ADD5-8F61BAABF1DF}">
  <dimension ref="A1:G81"/>
  <sheetViews>
    <sheetView topLeftCell="A53" zoomScale="85" zoomScaleNormal="85" workbookViewId="0">
      <selection activeCell="C58" sqref="C58:C59"/>
    </sheetView>
  </sheetViews>
  <sheetFormatPr defaultColWidth="8.88671875" defaultRowHeight="15.6" x14ac:dyDescent="0.3"/>
  <cols>
    <col min="1" max="1" width="27.44140625" style="1" customWidth="1"/>
    <col min="2" max="2" width="22.44140625" style="1" customWidth="1"/>
    <col min="3" max="3" width="19" style="1" customWidth="1"/>
    <col min="4" max="4" width="20.5546875" style="1" customWidth="1"/>
    <col min="5" max="5" width="23.33203125" style="1" customWidth="1"/>
    <col min="6" max="6" width="23.44140625" style="1" customWidth="1"/>
    <col min="7" max="7" width="23.33203125" style="1" customWidth="1"/>
    <col min="8" max="16384" width="8.88671875" style="1"/>
  </cols>
  <sheetData>
    <row r="1" spans="1:7" ht="16.2" thickBot="1" x14ac:dyDescent="0.35">
      <c r="A1" s="10" t="s">
        <v>0</v>
      </c>
    </row>
    <row r="2" spans="1:7" ht="63" thickBot="1" x14ac:dyDescent="0.35">
      <c r="A2" s="17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12" t="s">
        <v>6</v>
      </c>
      <c r="G2" s="22" t="s">
        <v>7</v>
      </c>
    </row>
    <row r="3" spans="1:7" ht="31.8" thickBot="1" x14ac:dyDescent="0.35">
      <c r="A3" s="3" t="s">
        <v>8</v>
      </c>
      <c r="B3" s="4"/>
      <c r="C3" s="4"/>
      <c r="D3" s="4"/>
      <c r="E3" s="4"/>
    </row>
    <row r="4" spans="1:7" ht="31.8" thickBot="1" x14ac:dyDescent="0.35">
      <c r="A4" s="5" t="s">
        <v>9</v>
      </c>
      <c r="B4" s="6">
        <v>80871144</v>
      </c>
      <c r="C4" s="4"/>
      <c r="D4" s="6">
        <v>81536732</v>
      </c>
      <c r="E4" s="4"/>
    </row>
    <row r="5" spans="1:7" ht="16.2" thickBot="1" x14ac:dyDescent="0.35">
      <c r="A5" s="5" t="s">
        <v>10</v>
      </c>
      <c r="B5" s="6">
        <v>21656329</v>
      </c>
      <c r="C5" s="4"/>
      <c r="D5" s="6">
        <v>610204</v>
      </c>
      <c r="E5" s="4"/>
    </row>
    <row r="6" spans="1:7" ht="16.2" thickBot="1" x14ac:dyDescent="0.35">
      <c r="A6" s="5" t="s">
        <v>11</v>
      </c>
      <c r="B6" s="6">
        <v>6716482</v>
      </c>
      <c r="C6" s="4"/>
      <c r="D6" s="6">
        <v>1275792</v>
      </c>
      <c r="E6" s="4"/>
    </row>
    <row r="7" spans="1:7" ht="16.2" thickBot="1" x14ac:dyDescent="0.35">
      <c r="A7" s="5"/>
      <c r="B7" s="6">
        <v>95810991</v>
      </c>
      <c r="C7" s="4"/>
      <c r="D7" s="6">
        <v>80871144</v>
      </c>
      <c r="E7" s="4"/>
    </row>
    <row r="8" spans="1:7" ht="16.2" thickBot="1" x14ac:dyDescent="0.35">
      <c r="A8" s="5" t="s">
        <v>12</v>
      </c>
      <c r="B8" s="6">
        <v>27563468</v>
      </c>
      <c r="C8" s="7">
        <v>68247523</v>
      </c>
      <c r="D8" s="6">
        <v>26331743</v>
      </c>
      <c r="E8" s="7">
        <v>54539401</v>
      </c>
      <c r="F8" s="16">
        <f>(C8-E8)</f>
        <v>13708122</v>
      </c>
      <c r="G8" s="10">
        <f>(C8-E8)/(E8) * 100</f>
        <v>25.134346451659784</v>
      </c>
    </row>
    <row r="9" spans="1:7" ht="47.4" thickBot="1" x14ac:dyDescent="0.35">
      <c r="A9" s="3" t="s">
        <v>13</v>
      </c>
      <c r="B9" s="4"/>
      <c r="C9" s="4"/>
      <c r="D9" s="4"/>
      <c r="E9" s="4"/>
    </row>
    <row r="10" spans="1:7" ht="31.8" thickBot="1" x14ac:dyDescent="0.35">
      <c r="A10" s="5" t="s">
        <v>14</v>
      </c>
      <c r="B10" s="6">
        <v>360997</v>
      </c>
      <c r="C10" s="4"/>
      <c r="D10" s="6">
        <v>622879</v>
      </c>
      <c r="E10" s="4"/>
    </row>
    <row r="11" spans="1:7" ht="16.2" thickBot="1" x14ac:dyDescent="0.35">
      <c r="A11" s="5" t="s">
        <v>10</v>
      </c>
      <c r="B11" s="6">
        <v>108106</v>
      </c>
      <c r="C11" s="4"/>
      <c r="D11" s="6">
        <v>126601</v>
      </c>
      <c r="E11" s="4"/>
    </row>
    <row r="12" spans="1:7" ht="16.2" thickBot="1" x14ac:dyDescent="0.35">
      <c r="A12" s="5" t="s">
        <v>15</v>
      </c>
      <c r="B12" s="6">
        <v>263665</v>
      </c>
      <c r="C12" s="7">
        <v>205438</v>
      </c>
      <c r="D12" s="6">
        <v>388483</v>
      </c>
      <c r="E12" s="7">
        <v>360997</v>
      </c>
      <c r="F12" s="16">
        <f>C12-E12</f>
        <v>-155559</v>
      </c>
      <c r="G12" s="10">
        <f>(C12-E12)/(E12) * 100</f>
        <v>-43.091493835128823</v>
      </c>
    </row>
    <row r="13" spans="1:7" ht="16.2" thickBot="1" x14ac:dyDescent="0.35">
      <c r="A13" s="3" t="s">
        <v>16</v>
      </c>
      <c r="B13" s="4"/>
      <c r="C13" s="4"/>
      <c r="D13" s="4"/>
      <c r="E13" s="4"/>
    </row>
    <row r="14" spans="1:7" ht="31.8" thickBot="1" x14ac:dyDescent="0.35">
      <c r="A14" s="5" t="s">
        <v>14</v>
      </c>
      <c r="B14" s="6">
        <v>2498636</v>
      </c>
      <c r="C14" s="4"/>
      <c r="D14" s="6">
        <v>1245683</v>
      </c>
      <c r="E14" s="4"/>
    </row>
    <row r="15" spans="1:7" ht="16.2" thickBot="1" x14ac:dyDescent="0.35">
      <c r="A15" s="5" t="s">
        <v>10</v>
      </c>
      <c r="B15" s="6">
        <v>1233904</v>
      </c>
      <c r="C15" s="4"/>
      <c r="D15" s="6">
        <v>1308678</v>
      </c>
      <c r="E15" s="4"/>
    </row>
    <row r="16" spans="1:7" ht="16.2" thickBot="1" x14ac:dyDescent="0.35">
      <c r="A16" s="5" t="s">
        <v>15</v>
      </c>
      <c r="B16" s="6">
        <v>97572</v>
      </c>
      <c r="C16" s="4"/>
      <c r="D16" s="6">
        <v>55725</v>
      </c>
      <c r="E16" s="4"/>
    </row>
    <row r="17" spans="1:7" ht="16.2" thickBot="1" x14ac:dyDescent="0.35">
      <c r="A17" s="5"/>
      <c r="B17" s="6">
        <v>3634968</v>
      </c>
      <c r="C17" s="4"/>
      <c r="D17" s="6">
        <v>2498636</v>
      </c>
      <c r="E17" s="4"/>
    </row>
    <row r="18" spans="1:7" ht="16.2" thickBot="1" x14ac:dyDescent="0.35">
      <c r="A18" s="5" t="s">
        <v>17</v>
      </c>
      <c r="B18" s="6">
        <v>702457</v>
      </c>
      <c r="C18" s="7">
        <v>2932511</v>
      </c>
      <c r="D18" s="6">
        <v>452022</v>
      </c>
      <c r="E18" s="7">
        <v>2046614</v>
      </c>
      <c r="F18" s="16">
        <f>C18-E18</f>
        <v>885897</v>
      </c>
      <c r="G18" s="10">
        <f>(C18-E18)/(E18) * 100</f>
        <v>43.285983580684977</v>
      </c>
    </row>
    <row r="19" spans="1:7" ht="78.599999999999994" thickBot="1" x14ac:dyDescent="0.35">
      <c r="A19" s="3" t="s">
        <v>18</v>
      </c>
      <c r="B19" s="4"/>
      <c r="C19" s="4"/>
      <c r="D19" s="4"/>
      <c r="E19" s="4"/>
    </row>
    <row r="20" spans="1:7" ht="31.8" thickBot="1" x14ac:dyDescent="0.35">
      <c r="A20" s="8" t="s">
        <v>19</v>
      </c>
      <c r="B20" s="4"/>
      <c r="C20" s="4"/>
      <c r="D20" s="4"/>
      <c r="E20" s="4"/>
    </row>
    <row r="21" spans="1:7" ht="31.8" thickBot="1" x14ac:dyDescent="0.35">
      <c r="A21" s="5" t="s">
        <v>14</v>
      </c>
      <c r="B21" s="6">
        <v>265352</v>
      </c>
      <c r="C21" s="4"/>
      <c r="D21" s="6">
        <v>265352</v>
      </c>
      <c r="E21" s="4"/>
    </row>
    <row r="22" spans="1:7" ht="16.2" thickBot="1" x14ac:dyDescent="0.35">
      <c r="A22" s="5" t="s">
        <v>12</v>
      </c>
      <c r="B22" s="6">
        <v>265352</v>
      </c>
      <c r="C22" s="15">
        <v>0</v>
      </c>
      <c r="D22" s="6">
        <v>265352</v>
      </c>
      <c r="E22" s="15">
        <v>0</v>
      </c>
      <c r="F22" s="1">
        <f>C1-D1</f>
        <v>0</v>
      </c>
      <c r="G22" s="1" t="e">
        <f>(C22-E22)/(E22) * 100</f>
        <v>#DIV/0!</v>
      </c>
    </row>
    <row r="23" spans="1:7" ht="16.2" thickBot="1" x14ac:dyDescent="0.35">
      <c r="A23" s="8" t="s">
        <v>20</v>
      </c>
      <c r="B23" s="4"/>
      <c r="C23" s="4"/>
      <c r="D23" s="4"/>
      <c r="E23" s="4"/>
    </row>
    <row r="24" spans="1:7" ht="31.8" thickBot="1" x14ac:dyDescent="0.35">
      <c r="A24" s="5" t="s">
        <v>9</v>
      </c>
      <c r="B24" s="6">
        <v>68674933</v>
      </c>
      <c r="C24" s="4"/>
      <c r="D24" s="6">
        <v>64603010</v>
      </c>
      <c r="E24" s="4"/>
    </row>
    <row r="25" spans="1:7" ht="16.2" thickBot="1" x14ac:dyDescent="0.35">
      <c r="A25" s="5" t="s">
        <v>10</v>
      </c>
      <c r="B25" s="6">
        <v>6939880</v>
      </c>
      <c r="C25" s="4"/>
      <c r="D25" s="6">
        <v>4867443</v>
      </c>
      <c r="E25" s="4"/>
    </row>
    <row r="26" spans="1:7" ht="16.2" thickBot="1" x14ac:dyDescent="0.35">
      <c r="A26" s="5" t="s">
        <v>15</v>
      </c>
      <c r="B26" s="6">
        <v>1239295</v>
      </c>
      <c r="C26" s="4"/>
      <c r="D26" s="6">
        <v>795520</v>
      </c>
      <c r="E26" s="4"/>
    </row>
    <row r="27" spans="1:7" ht="16.2" thickBot="1" x14ac:dyDescent="0.35">
      <c r="A27" s="5"/>
      <c r="B27" s="6">
        <v>74375518</v>
      </c>
      <c r="C27" s="9"/>
      <c r="D27" s="6">
        <v>68674933</v>
      </c>
      <c r="E27" s="4"/>
    </row>
    <row r="28" spans="1:7" ht="16.2" thickBot="1" x14ac:dyDescent="0.35">
      <c r="A28" s="5" t="s">
        <v>12</v>
      </c>
      <c r="B28" s="6">
        <v>59353695</v>
      </c>
      <c r="C28" s="7">
        <v>15021823</v>
      </c>
      <c r="D28" s="6">
        <v>56079797</v>
      </c>
      <c r="E28" s="7">
        <v>12595136</v>
      </c>
      <c r="F28" s="16">
        <f>C28-E28</f>
        <v>2426687</v>
      </c>
      <c r="G28" s="10">
        <f>(C28-E28)/(E28) * 100</f>
        <v>19.266858253852917</v>
      </c>
    </row>
    <row r="29" spans="1:7" ht="31.8" thickBot="1" x14ac:dyDescent="0.35">
      <c r="A29" s="11" t="s">
        <v>21</v>
      </c>
      <c r="B29" s="4"/>
      <c r="C29" s="4"/>
      <c r="D29" s="4"/>
      <c r="E29" s="4"/>
    </row>
    <row r="30" spans="1:7" ht="31.8" thickBot="1" x14ac:dyDescent="0.35">
      <c r="A30" s="5" t="s">
        <v>22</v>
      </c>
      <c r="B30" s="4" t="s">
        <v>2</v>
      </c>
      <c r="C30" s="4" t="s">
        <v>3</v>
      </c>
      <c r="D30" s="4" t="s">
        <v>4</v>
      </c>
      <c r="E30" s="4" t="s">
        <v>5</v>
      </c>
    </row>
    <row r="31" spans="1:7" ht="31.8" thickBot="1" x14ac:dyDescent="0.35">
      <c r="A31" s="5" t="s">
        <v>14</v>
      </c>
      <c r="B31" s="6">
        <v>12083338</v>
      </c>
      <c r="C31" s="4"/>
      <c r="D31" s="6">
        <v>11222581</v>
      </c>
      <c r="E31" s="4"/>
    </row>
    <row r="32" spans="1:7" ht="16.2" thickBot="1" x14ac:dyDescent="0.35">
      <c r="A32" s="5" t="s">
        <v>10</v>
      </c>
      <c r="B32" s="6">
        <v>877862</v>
      </c>
      <c r="C32" s="4"/>
      <c r="D32" s="6">
        <v>872637</v>
      </c>
      <c r="E32" s="4"/>
    </row>
    <row r="33" spans="1:7" ht="16.2" thickBot="1" x14ac:dyDescent="0.35">
      <c r="A33" s="5" t="s">
        <v>11</v>
      </c>
      <c r="B33" s="6">
        <v>1150741</v>
      </c>
      <c r="C33" s="4"/>
      <c r="D33" s="6">
        <v>11880</v>
      </c>
      <c r="E33" s="4"/>
    </row>
    <row r="34" spans="1:7" ht="16.2" thickBot="1" x14ac:dyDescent="0.35">
      <c r="A34" s="5"/>
      <c r="B34" s="6">
        <v>11810459</v>
      </c>
      <c r="C34" s="4"/>
      <c r="D34" s="6">
        <v>12083338</v>
      </c>
      <c r="E34" s="4"/>
    </row>
    <row r="35" spans="1:7" ht="16.2" thickBot="1" x14ac:dyDescent="0.35">
      <c r="A35" s="5" t="s">
        <v>12</v>
      </c>
      <c r="B35" s="6">
        <v>9961683</v>
      </c>
      <c r="C35" s="7">
        <v>1848776</v>
      </c>
      <c r="D35" s="6">
        <v>9712448</v>
      </c>
      <c r="E35" s="7">
        <v>2370890</v>
      </c>
      <c r="F35" s="16">
        <f>C35-E35</f>
        <v>-522114</v>
      </c>
      <c r="G35" s="10">
        <f>(C35-E35)/(E35) * 100</f>
        <v>-22.021856771085961</v>
      </c>
    </row>
    <row r="36" spans="1:7" ht="16.2" thickBot="1" x14ac:dyDescent="0.35">
      <c r="A36" s="14" t="s">
        <v>23</v>
      </c>
      <c r="B36" s="15"/>
      <c r="C36" s="7">
        <v>88256071</v>
      </c>
      <c r="D36" s="15"/>
      <c r="E36" s="7">
        <v>71913038</v>
      </c>
      <c r="F36" s="16">
        <f>C36-E36</f>
        <v>16343033</v>
      </c>
      <c r="G36" s="10">
        <f>(C36-E36)/(E36) * 100</f>
        <v>22.726105661118083</v>
      </c>
    </row>
    <row r="37" spans="1:7" x14ac:dyDescent="0.3">
      <c r="F37" s="10"/>
    </row>
    <row r="38" spans="1:7" ht="16.2" thickBot="1" x14ac:dyDescent="0.35">
      <c r="A38" s="10" t="s">
        <v>24</v>
      </c>
    </row>
    <row r="39" spans="1:7" ht="47.4" thickBot="1" x14ac:dyDescent="0.35">
      <c r="A39" s="19" t="s">
        <v>25</v>
      </c>
      <c r="B39" s="2" t="s">
        <v>2</v>
      </c>
      <c r="C39" s="2" t="s">
        <v>3</v>
      </c>
      <c r="D39" s="2" t="s">
        <v>4</v>
      </c>
      <c r="E39" s="2" t="s">
        <v>5</v>
      </c>
      <c r="F39" s="34" t="s">
        <v>26</v>
      </c>
      <c r="G39" s="34" t="s">
        <v>27</v>
      </c>
    </row>
    <row r="40" spans="1:7" ht="47.4" thickBot="1" x14ac:dyDescent="0.35">
      <c r="A40" s="3" t="s">
        <v>28</v>
      </c>
      <c r="B40" s="4"/>
      <c r="C40" s="4"/>
      <c r="D40" s="4"/>
      <c r="E40" s="4"/>
    </row>
    <row r="41" spans="1:7" ht="31.8" thickBot="1" x14ac:dyDescent="0.35">
      <c r="A41" s="8" t="s">
        <v>29</v>
      </c>
      <c r="B41" s="6">
        <v>133820000</v>
      </c>
      <c r="C41" s="4"/>
      <c r="D41" s="6">
        <v>142090000</v>
      </c>
      <c r="E41" s="4"/>
      <c r="F41" s="31"/>
    </row>
    <row r="42" spans="1:7" ht="16.2" thickBot="1" x14ac:dyDescent="0.35">
      <c r="A42" s="8" t="s">
        <v>30</v>
      </c>
      <c r="B42" s="4" t="s">
        <v>31</v>
      </c>
      <c r="C42" s="4"/>
      <c r="D42" s="6">
        <v>19929833</v>
      </c>
      <c r="E42" s="4"/>
      <c r="F42" s="31"/>
    </row>
    <row r="43" spans="1:7" ht="31.8" thickBot="1" x14ac:dyDescent="0.35">
      <c r="A43" s="8" t="s">
        <v>32</v>
      </c>
      <c r="B43" s="6">
        <v>23094294</v>
      </c>
      <c r="C43" s="4"/>
      <c r="D43" s="6">
        <v>29896073</v>
      </c>
      <c r="E43" s="4"/>
      <c r="F43" s="31"/>
    </row>
    <row r="44" spans="1:7" ht="31.8" thickBot="1" x14ac:dyDescent="0.35">
      <c r="A44" s="8" t="s">
        <v>33</v>
      </c>
      <c r="B44" s="6">
        <v>96880000</v>
      </c>
      <c r="C44" s="4"/>
      <c r="D44" s="6">
        <v>87050000</v>
      </c>
      <c r="E44" s="4"/>
      <c r="F44" s="31"/>
    </row>
    <row r="45" spans="1:7" ht="31.8" thickBot="1" x14ac:dyDescent="0.35">
      <c r="A45" s="8" t="s">
        <v>34</v>
      </c>
      <c r="B45" s="6">
        <v>99500000</v>
      </c>
      <c r="C45" s="6">
        <v>353294294</v>
      </c>
      <c r="D45" s="6">
        <v>100500000</v>
      </c>
      <c r="E45" s="6">
        <v>379465906</v>
      </c>
      <c r="F45" s="31"/>
    </row>
    <row r="46" spans="1:7" ht="47.4" thickBot="1" x14ac:dyDescent="0.35">
      <c r="A46" s="3" t="s">
        <v>35</v>
      </c>
      <c r="B46" s="4"/>
      <c r="C46" s="6">
        <v>78080392</v>
      </c>
      <c r="D46" s="4"/>
      <c r="E46" s="6">
        <v>132325069</v>
      </c>
      <c r="F46" s="31"/>
    </row>
    <row r="47" spans="1:7" ht="17.399999999999999" thickBot="1" x14ac:dyDescent="0.35">
      <c r="A47" s="32" t="s">
        <v>23</v>
      </c>
      <c r="B47" s="15"/>
      <c r="C47" s="7">
        <v>431374686</v>
      </c>
      <c r="D47" s="15"/>
      <c r="E47" s="7">
        <v>511790975</v>
      </c>
      <c r="F47" s="31"/>
    </row>
    <row r="48" spans="1:7" ht="31.8" thickBot="1" x14ac:dyDescent="0.35">
      <c r="A48" s="5" t="s">
        <v>36</v>
      </c>
      <c r="B48" s="4"/>
      <c r="C48" s="7">
        <v>139042858</v>
      </c>
      <c r="D48" s="4"/>
      <c r="E48" s="7">
        <v>147029470</v>
      </c>
      <c r="F48" s="31"/>
    </row>
    <row r="49" spans="1:6" ht="16.2" thickBot="1" x14ac:dyDescent="0.35">
      <c r="A49" s="31"/>
      <c r="B49" s="31"/>
      <c r="C49" s="31"/>
      <c r="D49" s="31"/>
      <c r="E49" s="31"/>
      <c r="F49" s="31"/>
    </row>
    <row r="50" spans="1:6" x14ac:dyDescent="0.3">
      <c r="A50" s="29" t="s">
        <v>37</v>
      </c>
      <c r="B50" s="40" t="s">
        <v>2</v>
      </c>
      <c r="C50" s="40" t="s">
        <v>4</v>
      </c>
      <c r="D50" s="31"/>
      <c r="E50" s="31"/>
      <c r="F50" s="31"/>
    </row>
    <row r="51" spans="1:6" ht="16.2" thickBot="1" x14ac:dyDescent="0.35">
      <c r="A51" s="14" t="s">
        <v>38</v>
      </c>
      <c r="B51" s="41"/>
      <c r="C51" s="41"/>
      <c r="D51" s="31"/>
      <c r="E51" s="31"/>
      <c r="F51" s="31"/>
    </row>
    <row r="52" spans="1:6" ht="31.8" thickBot="1" x14ac:dyDescent="0.35">
      <c r="A52" s="3" t="s">
        <v>39</v>
      </c>
      <c r="B52" s="4"/>
      <c r="C52" s="4"/>
      <c r="D52" s="31"/>
      <c r="E52" s="31"/>
      <c r="F52" s="31"/>
    </row>
    <row r="53" spans="1:6" ht="31.2" x14ac:dyDescent="0.3">
      <c r="A53" s="28" t="s">
        <v>40</v>
      </c>
      <c r="B53" s="42">
        <v>100000000</v>
      </c>
      <c r="C53" s="42">
        <v>100000000</v>
      </c>
      <c r="D53" s="31"/>
      <c r="E53" s="31"/>
      <c r="F53" s="31"/>
    </row>
    <row r="54" spans="1:6" ht="47.4" thickBot="1" x14ac:dyDescent="0.35">
      <c r="A54" s="5" t="s">
        <v>41</v>
      </c>
      <c r="B54" s="43"/>
      <c r="C54" s="43"/>
      <c r="D54" s="31"/>
      <c r="E54" s="31"/>
      <c r="F54" s="31"/>
    </row>
    <row r="55" spans="1:6" ht="47.4" thickBot="1" x14ac:dyDescent="0.35">
      <c r="A55" s="3" t="s">
        <v>42</v>
      </c>
      <c r="B55" s="4"/>
      <c r="C55" s="4"/>
      <c r="D55" s="31"/>
      <c r="E55" s="31"/>
      <c r="F55" s="31"/>
    </row>
    <row r="56" spans="1:6" ht="93.6" x14ac:dyDescent="0.3">
      <c r="A56" s="21" t="s">
        <v>43</v>
      </c>
      <c r="B56" s="42">
        <v>57066609</v>
      </c>
      <c r="C56" s="42">
        <v>57066609</v>
      </c>
      <c r="D56" s="31"/>
      <c r="E56" s="31"/>
      <c r="F56" s="31"/>
    </row>
    <row r="57" spans="1:6" ht="47.4" thickBot="1" x14ac:dyDescent="0.35">
      <c r="A57" s="3" t="s">
        <v>44</v>
      </c>
      <c r="B57" s="43"/>
      <c r="C57" s="43"/>
      <c r="D57" s="31"/>
      <c r="E57" s="31"/>
      <c r="F57" s="31"/>
    </row>
    <row r="58" spans="1:6" ht="78" x14ac:dyDescent="0.3">
      <c r="A58" s="21" t="s">
        <v>45</v>
      </c>
      <c r="B58" s="42">
        <v>11280866</v>
      </c>
      <c r="C58" s="42">
        <v>11280866</v>
      </c>
      <c r="D58" s="31"/>
      <c r="E58" s="31"/>
      <c r="F58" s="31"/>
    </row>
    <row r="59" spans="1:6" ht="47.4" thickBot="1" x14ac:dyDescent="0.35">
      <c r="A59" s="3" t="s">
        <v>46</v>
      </c>
      <c r="B59" s="43"/>
      <c r="C59" s="43"/>
      <c r="D59" s="31"/>
      <c r="E59" s="31"/>
      <c r="F59" s="31"/>
    </row>
    <row r="60" spans="1:6" ht="16.2" thickBot="1" x14ac:dyDescent="0.35">
      <c r="A60" s="5" t="s">
        <v>47</v>
      </c>
      <c r="B60" s="4" t="s">
        <v>31</v>
      </c>
      <c r="C60" s="4" t="s">
        <v>31</v>
      </c>
      <c r="D60" s="31"/>
      <c r="E60" s="31"/>
      <c r="F60" s="31"/>
    </row>
    <row r="61" spans="1:6" ht="16.2" thickBot="1" x14ac:dyDescent="0.35">
      <c r="A61" s="5" t="s">
        <v>48</v>
      </c>
      <c r="B61" s="4" t="s">
        <v>31</v>
      </c>
      <c r="C61" s="4" t="s">
        <v>31</v>
      </c>
      <c r="D61" s="31"/>
      <c r="E61" s="31"/>
      <c r="F61" s="31"/>
    </row>
    <row r="62" spans="1:6" ht="16.2" thickBot="1" x14ac:dyDescent="0.35">
      <c r="A62" s="14" t="s">
        <v>49</v>
      </c>
      <c r="B62" s="7">
        <v>68347475</v>
      </c>
      <c r="C62" s="7">
        <v>68347475</v>
      </c>
      <c r="D62" s="31"/>
      <c r="E62" s="31"/>
      <c r="F62" s="31"/>
    </row>
    <row r="63" spans="1:6" x14ac:dyDescent="0.3">
      <c r="A63" s="30" t="s">
        <v>50</v>
      </c>
      <c r="B63" s="38"/>
      <c r="C63" s="38"/>
      <c r="D63" s="31"/>
      <c r="E63" s="31"/>
      <c r="F63" s="31"/>
    </row>
    <row r="64" spans="1:6" ht="16.2" thickBot="1" x14ac:dyDescent="0.35">
      <c r="A64" s="14" t="s">
        <v>51</v>
      </c>
      <c r="B64" s="39"/>
      <c r="C64" s="39"/>
      <c r="D64" s="31"/>
      <c r="E64" s="31"/>
      <c r="F64" s="31"/>
    </row>
    <row r="65" spans="1:7" ht="16.2" thickBot="1" x14ac:dyDescent="0.35">
      <c r="A65" s="14" t="s">
        <v>23</v>
      </c>
      <c r="B65" s="7">
        <v>714994658</v>
      </c>
      <c r="C65" s="7">
        <v>637413875</v>
      </c>
      <c r="D65" s="31"/>
      <c r="E65" s="31"/>
      <c r="F65" s="31"/>
    </row>
    <row r="66" spans="1:7" ht="47.4" thickBot="1" x14ac:dyDescent="0.35">
      <c r="A66" s="19" t="s">
        <v>52</v>
      </c>
      <c r="B66" s="33">
        <f>B62+B65</f>
        <v>783342133</v>
      </c>
      <c r="C66" s="33">
        <f>C62+C65</f>
        <v>705761350</v>
      </c>
      <c r="D66" s="31"/>
      <c r="E66" s="31"/>
      <c r="F66" s="31">
        <f>C47/B66</f>
        <v>0.55068490232734613</v>
      </c>
      <c r="G66" s="35">
        <f>E47/C66</f>
        <v>0.72516152237580023</v>
      </c>
    </row>
    <row r="67" spans="1:7" x14ac:dyDescent="0.3">
      <c r="A67" s="31"/>
      <c r="B67" s="31"/>
      <c r="C67" s="31"/>
      <c r="D67" s="31"/>
      <c r="E67" s="31"/>
      <c r="F67" s="31"/>
    </row>
    <row r="68" spans="1:7" x14ac:dyDescent="0.3">
      <c r="A68" s="31"/>
      <c r="B68" s="31"/>
      <c r="C68" s="31"/>
      <c r="D68" s="31"/>
      <c r="E68" s="31"/>
      <c r="F68" s="31"/>
    </row>
    <row r="70" spans="1:7" ht="16.2" thickBot="1" x14ac:dyDescent="0.35">
      <c r="A70" s="10" t="s">
        <v>53</v>
      </c>
    </row>
    <row r="71" spans="1:7" ht="31.8" thickBot="1" x14ac:dyDescent="0.35">
      <c r="A71" s="19" t="s">
        <v>54</v>
      </c>
      <c r="B71" s="2" t="s">
        <v>2</v>
      </c>
      <c r="C71" s="2" t="s">
        <v>4</v>
      </c>
      <c r="D71" s="18" t="s">
        <v>55</v>
      </c>
      <c r="E71" s="18" t="s">
        <v>56</v>
      </c>
    </row>
    <row r="72" spans="1:7" ht="16.2" thickBot="1" x14ac:dyDescent="0.35">
      <c r="A72" s="5" t="s">
        <v>57</v>
      </c>
      <c r="B72" s="6">
        <v>90848858</v>
      </c>
      <c r="C72" s="6">
        <v>76896049</v>
      </c>
      <c r="D72" s="13">
        <f t="shared" ref="D72:D77" si="0">B72-C72</f>
        <v>13952809</v>
      </c>
      <c r="E72" s="1">
        <f t="shared" ref="E72:E77" si="1">(B72-C72)/(C72) * 100</f>
        <v>18.14502719118898</v>
      </c>
    </row>
    <row r="73" spans="1:7" ht="31.8" thickBot="1" x14ac:dyDescent="0.35">
      <c r="A73" s="5" t="s">
        <v>58</v>
      </c>
      <c r="B73" s="6">
        <v>67341164</v>
      </c>
      <c r="C73" s="6">
        <v>53912604</v>
      </c>
      <c r="D73" s="13">
        <f t="shared" si="0"/>
        <v>13428560</v>
      </c>
      <c r="E73" s="1">
        <f t="shared" si="1"/>
        <v>24.908015943729968</v>
      </c>
    </row>
    <row r="74" spans="1:7" ht="16.2" thickBot="1" x14ac:dyDescent="0.35">
      <c r="A74" s="5" t="s">
        <v>59</v>
      </c>
      <c r="B74" s="6">
        <v>62780</v>
      </c>
      <c r="C74" s="6">
        <v>63349</v>
      </c>
      <c r="D74" s="13">
        <f t="shared" si="0"/>
        <v>-569</v>
      </c>
      <c r="E74" s="1">
        <f t="shared" si="1"/>
        <v>-0.89819886659615777</v>
      </c>
    </row>
    <row r="75" spans="1:7" ht="31.8" thickBot="1" x14ac:dyDescent="0.35">
      <c r="A75" s="5" t="s">
        <v>60</v>
      </c>
      <c r="B75" s="6">
        <v>1334</v>
      </c>
      <c r="C75" s="6">
        <v>1334</v>
      </c>
      <c r="D75" s="13">
        <f t="shared" si="0"/>
        <v>0</v>
      </c>
      <c r="E75" s="1">
        <f t="shared" si="1"/>
        <v>0</v>
      </c>
    </row>
    <row r="76" spans="1:7" ht="16.2" thickBot="1" x14ac:dyDescent="0.35">
      <c r="A76" s="5" t="s">
        <v>61</v>
      </c>
      <c r="B76" s="6">
        <v>45107869</v>
      </c>
      <c r="C76" s="6">
        <v>29677369</v>
      </c>
      <c r="D76" s="13">
        <f t="shared" si="0"/>
        <v>15430500</v>
      </c>
      <c r="E76" s="1">
        <f t="shared" si="1"/>
        <v>51.994164307489655</v>
      </c>
    </row>
    <row r="77" spans="1:7" ht="16.2" thickBot="1" x14ac:dyDescent="0.35">
      <c r="A77" s="14" t="s">
        <v>23</v>
      </c>
      <c r="B77" s="7">
        <v>203362005</v>
      </c>
      <c r="C77" s="7">
        <v>160550705</v>
      </c>
      <c r="D77" s="16">
        <f t="shared" si="0"/>
        <v>42811300</v>
      </c>
      <c r="E77" s="10">
        <f t="shared" si="1"/>
        <v>26.665283095455734</v>
      </c>
    </row>
    <row r="78" spans="1:7" ht="31.8" thickBot="1" x14ac:dyDescent="0.35">
      <c r="A78" s="19" t="s">
        <v>62</v>
      </c>
      <c r="B78" s="2" t="s">
        <v>2</v>
      </c>
      <c r="C78" s="2" t="s">
        <v>4</v>
      </c>
    </row>
    <row r="79" spans="1:7" ht="16.2" thickBot="1" x14ac:dyDescent="0.35">
      <c r="A79" s="5" t="s">
        <v>63</v>
      </c>
      <c r="B79" s="6">
        <v>26497502</v>
      </c>
      <c r="C79" s="6">
        <v>26890202</v>
      </c>
      <c r="D79" s="13">
        <f>B79-C79</f>
        <v>-392700</v>
      </c>
      <c r="E79" s="1">
        <f>(B79-C79)/(C79) * 100</f>
        <v>-1.4603832280620279</v>
      </c>
    </row>
    <row r="80" spans="1:7" ht="16.2" thickBot="1" x14ac:dyDescent="0.35">
      <c r="A80" s="5" t="s">
        <v>57</v>
      </c>
      <c r="B80" s="6">
        <v>59792681</v>
      </c>
      <c r="C80" s="6">
        <v>45233997</v>
      </c>
      <c r="D80" s="13">
        <f>B80-C80</f>
        <v>14558684</v>
      </c>
      <c r="E80" s="1">
        <f>(B80-C80)/(C80) * 100</f>
        <v>32.185269853557266</v>
      </c>
    </row>
    <row r="81" spans="1:5" ht="16.2" thickBot="1" x14ac:dyDescent="0.35">
      <c r="A81" s="14" t="s">
        <v>23</v>
      </c>
      <c r="B81" s="7">
        <v>86290183</v>
      </c>
      <c r="C81" s="7">
        <v>72124199</v>
      </c>
      <c r="D81" s="16">
        <f>B81-C81</f>
        <v>14165984</v>
      </c>
      <c r="E81" s="10">
        <f>(B81-C81)/(C81) * 100</f>
        <v>19.641097157973288</v>
      </c>
    </row>
  </sheetData>
  <mergeCells count="10">
    <mergeCell ref="B63:B64"/>
    <mergeCell ref="C63:C64"/>
    <mergeCell ref="B50:B51"/>
    <mergeCell ref="C50:C51"/>
    <mergeCell ref="B53:B54"/>
    <mergeCell ref="C53:C54"/>
    <mergeCell ref="B56:B57"/>
    <mergeCell ref="C56:C57"/>
    <mergeCell ref="B58:B59"/>
    <mergeCell ref="C58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0AD80-EF47-42ED-B551-AF02F19DC05E}">
  <dimension ref="A1:G92"/>
  <sheetViews>
    <sheetView topLeftCell="A61" zoomScale="87" workbookViewId="0">
      <selection activeCell="C69" sqref="C69"/>
    </sheetView>
  </sheetViews>
  <sheetFormatPr defaultColWidth="8.88671875" defaultRowHeight="15.6" x14ac:dyDescent="0.3"/>
  <cols>
    <col min="1" max="1" width="25.33203125" style="1" customWidth="1"/>
    <col min="2" max="2" width="21.109375" style="1" customWidth="1"/>
    <col min="3" max="3" width="17.44140625" style="1" customWidth="1"/>
    <col min="4" max="4" width="21.6640625" style="1" customWidth="1"/>
    <col min="5" max="5" width="24.5546875" style="1" customWidth="1"/>
    <col min="6" max="6" width="23.6640625" style="1" customWidth="1"/>
    <col min="7" max="7" width="23.44140625" style="1" customWidth="1"/>
    <col min="8" max="16384" width="8.88671875" style="1"/>
  </cols>
  <sheetData>
    <row r="1" spans="1:7" ht="16.2" thickBot="1" x14ac:dyDescent="0.35">
      <c r="A1" s="10" t="s">
        <v>0</v>
      </c>
    </row>
    <row r="2" spans="1:7" ht="63" thickBot="1" x14ac:dyDescent="0.35">
      <c r="A2" s="20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12" t="s">
        <v>6</v>
      </c>
      <c r="G2" s="22" t="s">
        <v>7</v>
      </c>
    </row>
    <row r="3" spans="1:7" ht="31.8" thickBot="1" x14ac:dyDescent="0.35">
      <c r="A3" s="3" t="s">
        <v>8</v>
      </c>
      <c r="B3" s="4"/>
      <c r="C3" s="4"/>
      <c r="D3" s="4"/>
      <c r="E3" s="4"/>
    </row>
    <row r="4" spans="1:7" ht="31.8" thickBot="1" x14ac:dyDescent="0.35">
      <c r="A4" s="5" t="s">
        <v>9</v>
      </c>
      <c r="B4" s="6">
        <v>80982724</v>
      </c>
      <c r="C4" s="4"/>
      <c r="D4" s="6">
        <v>81649772</v>
      </c>
      <c r="E4" s="4"/>
    </row>
    <row r="5" spans="1:7" ht="16.2" thickBot="1" x14ac:dyDescent="0.35">
      <c r="A5" s="5" t="s">
        <v>10</v>
      </c>
      <c r="B5" s="6">
        <v>21626582</v>
      </c>
      <c r="C5" s="4"/>
      <c r="D5" s="6">
        <v>612275</v>
      </c>
      <c r="E5" s="4"/>
    </row>
    <row r="6" spans="1:7" ht="16.2" thickBot="1" x14ac:dyDescent="0.35">
      <c r="A6" s="5"/>
      <c r="B6" s="4"/>
      <c r="C6" s="4"/>
      <c r="D6" s="4"/>
      <c r="E6" s="4"/>
    </row>
    <row r="7" spans="1:7" ht="16.2" thickBot="1" x14ac:dyDescent="0.35">
      <c r="A7" s="5" t="s">
        <v>15</v>
      </c>
      <c r="B7" s="6">
        <v>6717063</v>
      </c>
      <c r="C7" s="4"/>
      <c r="D7" s="6">
        <v>1279323</v>
      </c>
      <c r="E7" s="4"/>
    </row>
    <row r="8" spans="1:7" ht="16.2" thickBot="1" x14ac:dyDescent="0.35">
      <c r="A8" s="5"/>
      <c r="B8" s="6">
        <v>95892243</v>
      </c>
      <c r="C8" s="4"/>
      <c r="D8" s="6">
        <v>80982724</v>
      </c>
      <c r="E8" s="4"/>
    </row>
    <row r="9" spans="1:7" ht="31.8" thickBot="1" x14ac:dyDescent="0.35">
      <c r="A9" s="5" t="s">
        <v>64</v>
      </c>
      <c r="B9" s="6">
        <v>27606610</v>
      </c>
      <c r="C9" s="7">
        <v>68285633</v>
      </c>
      <c r="D9" s="6">
        <v>26408228</v>
      </c>
      <c r="E9" s="7">
        <v>54574496</v>
      </c>
      <c r="F9" s="13">
        <f>C9-E9</f>
        <v>13711137</v>
      </c>
      <c r="G9" s="1">
        <f>(C9-E9)/(E9) * 100</f>
        <v>25.123707967912338</v>
      </c>
    </row>
    <row r="10" spans="1:7" ht="63" thickBot="1" x14ac:dyDescent="0.35">
      <c r="A10" s="3" t="s">
        <v>13</v>
      </c>
      <c r="B10" s="4"/>
      <c r="C10" s="4"/>
      <c r="D10" s="4"/>
      <c r="E10" s="4"/>
    </row>
    <row r="11" spans="1:7" ht="31.8" thickBot="1" x14ac:dyDescent="0.35">
      <c r="A11" s="5" t="s">
        <v>14</v>
      </c>
      <c r="B11" s="6">
        <v>370133</v>
      </c>
      <c r="C11" s="4"/>
      <c r="D11" s="6">
        <v>630768</v>
      </c>
      <c r="E11" s="4"/>
    </row>
    <row r="12" spans="1:7" ht="16.2" thickBot="1" x14ac:dyDescent="0.35">
      <c r="A12" s="5" t="s">
        <v>10</v>
      </c>
      <c r="B12" s="6">
        <v>325262</v>
      </c>
      <c r="C12" s="4"/>
      <c r="D12" s="6">
        <v>187638</v>
      </c>
      <c r="E12" s="4"/>
    </row>
    <row r="13" spans="1:7" ht="16.2" thickBot="1" x14ac:dyDescent="0.35">
      <c r="A13" s="5" t="s">
        <v>15</v>
      </c>
      <c r="B13" s="6">
        <v>473766</v>
      </c>
      <c r="C13" s="7">
        <v>221629</v>
      </c>
      <c r="D13" s="6">
        <v>448273</v>
      </c>
      <c r="E13" s="7">
        <v>370133</v>
      </c>
      <c r="F13" s="13">
        <f>C13-E13</f>
        <v>-148504</v>
      </c>
      <c r="G13" s="1">
        <f>(C13-E13)/(E13) * 100</f>
        <v>-40.121794057811648</v>
      </c>
    </row>
    <row r="14" spans="1:7" ht="31.8" thickBot="1" x14ac:dyDescent="0.35">
      <c r="A14" s="3" t="s">
        <v>16</v>
      </c>
      <c r="B14" s="4"/>
      <c r="C14" s="4"/>
      <c r="D14" s="4"/>
      <c r="E14" s="4"/>
    </row>
    <row r="15" spans="1:7" ht="31.8" thickBot="1" x14ac:dyDescent="0.35">
      <c r="A15" s="5" t="s">
        <v>14</v>
      </c>
      <c r="B15" s="6">
        <v>370133</v>
      </c>
      <c r="C15" s="4"/>
      <c r="D15" s="6">
        <v>630768</v>
      </c>
      <c r="E15" s="4"/>
    </row>
    <row r="16" spans="1:7" ht="16.2" thickBot="1" x14ac:dyDescent="0.35">
      <c r="A16" s="5" t="s">
        <v>10</v>
      </c>
      <c r="B16" s="6">
        <v>1233904</v>
      </c>
      <c r="C16" s="4"/>
      <c r="D16" s="6">
        <v>1308678</v>
      </c>
      <c r="E16" s="4"/>
    </row>
    <row r="17" spans="1:7" ht="16.2" thickBot="1" x14ac:dyDescent="0.35">
      <c r="A17" s="5" t="s">
        <v>15</v>
      </c>
      <c r="B17" s="6">
        <v>97572</v>
      </c>
      <c r="C17" s="4"/>
      <c r="D17" s="6">
        <v>55725</v>
      </c>
      <c r="E17" s="4"/>
    </row>
    <row r="18" spans="1:7" ht="16.2" thickBot="1" x14ac:dyDescent="0.35">
      <c r="A18" s="5"/>
      <c r="B18" s="6">
        <v>3634968</v>
      </c>
      <c r="C18" s="4"/>
      <c r="D18" s="6">
        <v>2498636</v>
      </c>
      <c r="E18" s="4"/>
    </row>
    <row r="19" spans="1:7" ht="31.8" thickBot="1" x14ac:dyDescent="0.35">
      <c r="A19" s="5" t="s">
        <v>64</v>
      </c>
      <c r="B19" s="6">
        <v>702457</v>
      </c>
      <c r="C19" s="7">
        <v>2932511</v>
      </c>
      <c r="D19" s="6">
        <v>452022</v>
      </c>
      <c r="E19" s="7">
        <v>2046614</v>
      </c>
      <c r="F19" s="13">
        <f>C19-E19</f>
        <v>885897</v>
      </c>
      <c r="G19" s="1">
        <f>(C19-E19)/(E19) * 100</f>
        <v>43.285983580684977</v>
      </c>
    </row>
    <row r="20" spans="1:7" ht="46.8" x14ac:dyDescent="0.3">
      <c r="A20" s="21" t="s">
        <v>65</v>
      </c>
      <c r="B20" s="40"/>
      <c r="C20" s="40"/>
      <c r="D20" s="40"/>
      <c r="E20" s="40"/>
    </row>
    <row r="21" spans="1:7" ht="31.8" thickBot="1" x14ac:dyDescent="0.35">
      <c r="A21" s="5" t="s">
        <v>66</v>
      </c>
      <c r="B21" s="41"/>
      <c r="C21" s="41"/>
      <c r="D21" s="41"/>
      <c r="E21" s="41"/>
    </row>
    <row r="22" spans="1:7" ht="31.8" thickBot="1" x14ac:dyDescent="0.35">
      <c r="A22" s="8" t="s">
        <v>19</v>
      </c>
      <c r="B22" s="4"/>
      <c r="C22" s="4"/>
      <c r="D22" s="4"/>
      <c r="E22" s="4"/>
    </row>
    <row r="23" spans="1:7" ht="31.8" thickBot="1" x14ac:dyDescent="0.35">
      <c r="A23" s="5" t="s">
        <v>14</v>
      </c>
      <c r="B23" s="6">
        <v>268478</v>
      </c>
      <c r="C23" s="4"/>
      <c r="D23" s="6">
        <v>268478</v>
      </c>
      <c r="E23" s="4"/>
    </row>
    <row r="24" spans="1:7" ht="16.2" thickBot="1" x14ac:dyDescent="0.35">
      <c r="A24" s="5" t="s">
        <v>67</v>
      </c>
      <c r="B24" s="6">
        <v>45920</v>
      </c>
      <c r="C24" s="4"/>
      <c r="D24" s="4" t="s">
        <v>31</v>
      </c>
      <c r="E24" s="4"/>
    </row>
    <row r="25" spans="1:7" ht="16.2" thickBot="1" x14ac:dyDescent="0.35">
      <c r="A25" s="5" t="s">
        <v>15</v>
      </c>
      <c r="B25" s="4" t="s">
        <v>31</v>
      </c>
      <c r="C25" s="4"/>
      <c r="D25" s="4" t="s">
        <v>31</v>
      </c>
      <c r="E25" s="4"/>
    </row>
    <row r="26" spans="1:7" ht="16.2" thickBot="1" x14ac:dyDescent="0.35">
      <c r="A26" s="5"/>
      <c r="B26" s="6">
        <v>314398</v>
      </c>
      <c r="C26" s="4"/>
      <c r="D26" s="6">
        <v>268478</v>
      </c>
      <c r="E26" s="4"/>
    </row>
    <row r="27" spans="1:7" ht="31.8" thickBot="1" x14ac:dyDescent="0.35">
      <c r="A27" s="5" t="s">
        <v>64</v>
      </c>
      <c r="B27" s="6">
        <v>312863</v>
      </c>
      <c r="C27" s="7">
        <v>1536</v>
      </c>
      <c r="D27" s="6">
        <v>268478</v>
      </c>
      <c r="E27" s="15">
        <v>0</v>
      </c>
      <c r="F27" s="13">
        <f>C27-E27</f>
        <v>1536</v>
      </c>
      <c r="G27" s="1" t="e">
        <f>(C27-E27)/(E27) * 100</f>
        <v>#DIV/0!</v>
      </c>
    </row>
    <row r="28" spans="1:7" ht="16.2" thickBot="1" x14ac:dyDescent="0.35">
      <c r="A28" s="8" t="s">
        <v>20</v>
      </c>
      <c r="B28" s="4"/>
      <c r="C28" s="4"/>
      <c r="D28" s="4"/>
      <c r="E28" s="4"/>
    </row>
    <row r="29" spans="1:7" ht="31.8" thickBot="1" x14ac:dyDescent="0.35">
      <c r="A29" s="5" t="s">
        <v>9</v>
      </c>
      <c r="B29" s="6">
        <v>69059835</v>
      </c>
      <c r="C29" s="4"/>
      <c r="D29" s="6">
        <v>64959025</v>
      </c>
      <c r="E29" s="4"/>
    </row>
    <row r="30" spans="1:7" ht="16.2" thickBot="1" x14ac:dyDescent="0.35">
      <c r="A30" s="5" t="s">
        <v>10</v>
      </c>
      <c r="B30" s="6">
        <v>7001866</v>
      </c>
      <c r="C30" s="4"/>
      <c r="D30" s="6">
        <v>4920419</v>
      </c>
      <c r="E30" s="4"/>
    </row>
    <row r="31" spans="1:7" ht="16.2" thickBot="1" x14ac:dyDescent="0.35">
      <c r="A31" s="5" t="s">
        <v>15</v>
      </c>
      <c r="B31" s="6">
        <v>1254203</v>
      </c>
      <c r="C31" s="4"/>
      <c r="D31" s="6">
        <v>819609</v>
      </c>
      <c r="E31" s="4"/>
    </row>
    <row r="32" spans="1:7" ht="16.2" thickBot="1" x14ac:dyDescent="0.35">
      <c r="A32" s="5"/>
      <c r="B32" s="6">
        <v>74807497</v>
      </c>
      <c r="C32" s="4"/>
      <c r="D32" s="6">
        <v>69059835</v>
      </c>
      <c r="E32" s="4"/>
    </row>
    <row r="33" spans="1:7" ht="31.8" thickBot="1" x14ac:dyDescent="0.35">
      <c r="A33" s="5" t="s">
        <v>64</v>
      </c>
      <c r="B33" s="6">
        <v>59687939</v>
      </c>
      <c r="C33" s="7">
        <v>15119558</v>
      </c>
      <c r="D33" s="6">
        <v>56382534</v>
      </c>
      <c r="E33" s="7">
        <v>12677301</v>
      </c>
      <c r="F33" s="13">
        <f>C33-E33</f>
        <v>2442257</v>
      </c>
      <c r="G33" s="1">
        <f>(C33-E33)/(E33) * 100</f>
        <v>19.264802500153621</v>
      </c>
    </row>
    <row r="34" spans="1:7" ht="47.4" thickBot="1" x14ac:dyDescent="0.35">
      <c r="A34" s="23" t="s">
        <v>21</v>
      </c>
      <c r="B34" s="4"/>
      <c r="C34" s="15"/>
      <c r="D34" s="4"/>
      <c r="E34" s="15"/>
    </row>
    <row r="35" spans="1:7" ht="16.2" thickBot="1" x14ac:dyDescent="0.35">
      <c r="A35" s="5" t="s">
        <v>68</v>
      </c>
      <c r="B35" s="4"/>
      <c r="C35" s="15"/>
      <c r="D35" s="4"/>
      <c r="E35" s="15"/>
    </row>
    <row r="36" spans="1:7" ht="31.8" thickBot="1" x14ac:dyDescent="0.35">
      <c r="A36" s="5" t="s">
        <v>14</v>
      </c>
      <c r="B36" s="6">
        <v>12374205</v>
      </c>
      <c r="C36" s="15"/>
      <c r="D36" s="6">
        <v>11493797</v>
      </c>
      <c r="E36" s="15"/>
    </row>
    <row r="37" spans="1:7" ht="16.2" thickBot="1" x14ac:dyDescent="0.35">
      <c r="A37" s="5" t="s">
        <v>10</v>
      </c>
      <c r="B37" s="6">
        <v>941715</v>
      </c>
      <c r="C37" s="15"/>
      <c r="D37" s="6">
        <v>910278</v>
      </c>
      <c r="E37" s="15"/>
    </row>
    <row r="38" spans="1:7" ht="16.2" thickBot="1" x14ac:dyDescent="0.35">
      <c r="A38" s="5" t="s">
        <v>15</v>
      </c>
      <c r="B38" s="6">
        <v>1151692</v>
      </c>
      <c r="C38" s="15"/>
      <c r="D38" s="6">
        <v>29870</v>
      </c>
      <c r="E38" s="15"/>
    </row>
    <row r="39" spans="1:7" ht="16.2" thickBot="1" x14ac:dyDescent="0.35">
      <c r="A39" s="5"/>
      <c r="B39" s="6">
        <v>12164227</v>
      </c>
      <c r="C39" s="15"/>
      <c r="D39" s="6">
        <v>12374205</v>
      </c>
      <c r="E39" s="15"/>
    </row>
    <row r="40" spans="1:7" ht="16.2" thickBot="1" x14ac:dyDescent="0.35">
      <c r="A40" s="5" t="s">
        <v>69</v>
      </c>
      <c r="B40" s="6">
        <v>10245338</v>
      </c>
      <c r="C40" s="7">
        <v>1918889</v>
      </c>
      <c r="D40" s="6">
        <v>9959654</v>
      </c>
      <c r="E40" s="7">
        <v>2414551</v>
      </c>
      <c r="F40" s="13">
        <f>C40-E40</f>
        <v>-495662</v>
      </c>
      <c r="G40" s="1">
        <f>(C40-E40)/(E40) * 100</f>
        <v>-20.528123034054779</v>
      </c>
    </row>
    <row r="41" spans="1:7" ht="16.2" thickBot="1" x14ac:dyDescent="0.35">
      <c r="A41" s="14" t="s">
        <v>23</v>
      </c>
      <c r="B41" s="4"/>
      <c r="C41" s="7">
        <v>88479756</v>
      </c>
      <c r="D41" s="4"/>
      <c r="E41" s="7">
        <v>72083095</v>
      </c>
      <c r="F41" s="13">
        <f>C41-E41</f>
        <v>16396661</v>
      </c>
      <c r="G41" s="1">
        <f>(C41-E41)/(E41) * 100</f>
        <v>22.746888157341193</v>
      </c>
    </row>
    <row r="43" spans="1:7" ht="16.2" thickBot="1" x14ac:dyDescent="0.35">
      <c r="A43" s="10" t="s">
        <v>24</v>
      </c>
    </row>
    <row r="44" spans="1:7" ht="47.4" thickBot="1" x14ac:dyDescent="0.35">
      <c r="A44" s="19" t="s">
        <v>25</v>
      </c>
      <c r="B44" s="2" t="s">
        <v>2</v>
      </c>
      <c r="C44" s="2" t="s">
        <v>3</v>
      </c>
      <c r="D44" s="2" t="s">
        <v>4</v>
      </c>
      <c r="E44" s="2" t="s">
        <v>5</v>
      </c>
      <c r="F44" s="34" t="s">
        <v>26</v>
      </c>
      <c r="G44" s="34" t="s">
        <v>27</v>
      </c>
    </row>
    <row r="45" spans="1:7" ht="47.4" thickBot="1" x14ac:dyDescent="0.35">
      <c r="A45" s="3" t="s">
        <v>70</v>
      </c>
      <c r="B45" s="4"/>
      <c r="C45" s="4"/>
      <c r="D45" s="4"/>
      <c r="E45" s="4"/>
    </row>
    <row r="46" spans="1:7" ht="31.8" thickBot="1" x14ac:dyDescent="0.35">
      <c r="A46" s="8" t="s">
        <v>71</v>
      </c>
      <c r="B46" s="6">
        <v>133820000</v>
      </c>
      <c r="C46" s="4"/>
      <c r="D46" s="6">
        <v>142090000</v>
      </c>
      <c r="E46" s="4"/>
    </row>
    <row r="47" spans="1:7" ht="16.2" thickBot="1" x14ac:dyDescent="0.35">
      <c r="A47" s="8" t="s">
        <v>72</v>
      </c>
      <c r="B47" s="6">
        <v>75821</v>
      </c>
      <c r="C47" s="4"/>
      <c r="D47" s="6">
        <v>19828213</v>
      </c>
      <c r="E47" s="4"/>
    </row>
    <row r="48" spans="1:7" ht="47.4" thickBot="1" x14ac:dyDescent="0.35">
      <c r="A48" s="8" t="s">
        <v>73</v>
      </c>
      <c r="B48" s="6">
        <v>23463987</v>
      </c>
      <c r="C48" s="4"/>
      <c r="D48" s="6">
        <v>30220231</v>
      </c>
      <c r="E48" s="4"/>
    </row>
    <row r="49" spans="1:5" ht="31.8" thickBot="1" x14ac:dyDescent="0.35">
      <c r="A49" s="8" t="s">
        <v>74</v>
      </c>
      <c r="B49" s="6">
        <v>96880000</v>
      </c>
      <c r="C49" s="4"/>
      <c r="D49" s="6">
        <v>87050000</v>
      </c>
      <c r="E49" s="4"/>
    </row>
    <row r="50" spans="1:5" ht="31.8" thickBot="1" x14ac:dyDescent="0.35">
      <c r="A50" s="8" t="s">
        <v>75</v>
      </c>
      <c r="B50" s="6">
        <v>99500000</v>
      </c>
      <c r="C50" s="4"/>
      <c r="D50" s="6">
        <v>100500000</v>
      </c>
      <c r="E50" s="4"/>
    </row>
    <row r="51" spans="1:5" ht="31.8" thickBot="1" x14ac:dyDescent="0.35">
      <c r="A51" s="8" t="s">
        <v>76</v>
      </c>
      <c r="B51" s="4" t="s">
        <v>31</v>
      </c>
      <c r="C51" s="4"/>
      <c r="D51" s="4" t="s">
        <v>31</v>
      </c>
      <c r="E51" s="4"/>
    </row>
    <row r="52" spans="1:5" ht="16.2" thickBot="1" x14ac:dyDescent="0.35">
      <c r="A52" s="5"/>
      <c r="B52" s="4"/>
      <c r="C52" s="6">
        <v>353739808</v>
      </c>
      <c r="D52" s="4"/>
      <c r="E52" s="6">
        <v>379688444</v>
      </c>
    </row>
    <row r="53" spans="1:5" ht="63" thickBot="1" x14ac:dyDescent="0.35">
      <c r="A53" s="3" t="s">
        <v>77</v>
      </c>
      <c r="B53" s="4"/>
      <c r="C53" s="6">
        <v>73626139</v>
      </c>
      <c r="D53" s="4"/>
      <c r="E53" s="6">
        <v>132763555</v>
      </c>
    </row>
    <row r="54" spans="1:5" ht="16.2" thickBot="1" x14ac:dyDescent="0.35">
      <c r="A54" s="14" t="s">
        <v>23</v>
      </c>
      <c r="B54" s="15"/>
      <c r="C54" s="7">
        <v>427365947</v>
      </c>
      <c r="D54" s="15"/>
      <c r="E54" s="7">
        <v>512451999</v>
      </c>
    </row>
    <row r="55" spans="1:5" ht="31.8" thickBot="1" x14ac:dyDescent="0.35">
      <c r="A55" s="5" t="s">
        <v>78</v>
      </c>
      <c r="B55" s="4"/>
      <c r="C55" s="7">
        <v>139042858</v>
      </c>
      <c r="D55" s="4"/>
      <c r="E55" s="7">
        <v>147029470</v>
      </c>
    </row>
    <row r="56" spans="1:5" ht="31.8" thickBot="1" x14ac:dyDescent="0.35">
      <c r="A56" s="19" t="s">
        <v>37</v>
      </c>
      <c r="B56" s="2" t="s">
        <v>2</v>
      </c>
      <c r="C56" s="2" t="s">
        <v>4</v>
      </c>
      <c r="D56" s="4"/>
      <c r="E56" s="7"/>
    </row>
    <row r="57" spans="1:5" ht="16.2" thickBot="1" x14ac:dyDescent="0.35">
      <c r="A57" s="8" t="s">
        <v>79</v>
      </c>
      <c r="B57" s="4"/>
      <c r="C57" s="4"/>
      <c r="D57" s="4"/>
      <c r="E57" s="7"/>
    </row>
    <row r="58" spans="1:5" ht="31.8" thickBot="1" x14ac:dyDescent="0.35">
      <c r="A58" s="5" t="s">
        <v>40</v>
      </c>
      <c r="B58" s="6">
        <v>100000000</v>
      </c>
      <c r="C58" s="6">
        <v>100000000</v>
      </c>
      <c r="D58" s="4"/>
      <c r="E58" s="7"/>
    </row>
    <row r="59" spans="1:5" ht="63" thickBot="1" x14ac:dyDescent="0.35">
      <c r="A59" s="3" t="s">
        <v>42</v>
      </c>
      <c r="B59" s="4"/>
      <c r="C59" s="4"/>
      <c r="D59" s="4"/>
      <c r="E59" s="7"/>
    </row>
    <row r="60" spans="1:5" ht="94.2" thickBot="1" x14ac:dyDescent="0.35">
      <c r="A60" s="3" t="s">
        <v>43</v>
      </c>
      <c r="B60" s="6">
        <v>57066609</v>
      </c>
      <c r="C60" s="6">
        <v>57066609</v>
      </c>
      <c r="D60" s="4"/>
      <c r="E60" s="7"/>
    </row>
    <row r="61" spans="1:5" ht="78.599999999999994" thickBot="1" x14ac:dyDescent="0.35">
      <c r="A61" s="3" t="s">
        <v>45</v>
      </c>
      <c r="B61" s="6">
        <v>11280866</v>
      </c>
      <c r="C61" s="6">
        <v>11280866</v>
      </c>
      <c r="D61" s="4"/>
      <c r="E61" s="7"/>
    </row>
    <row r="62" spans="1:5" ht="16.2" thickBot="1" x14ac:dyDescent="0.35">
      <c r="A62" s="14" t="s">
        <v>49</v>
      </c>
      <c r="B62" s="7">
        <v>68347475</v>
      </c>
      <c r="C62" s="7">
        <v>68347475</v>
      </c>
      <c r="D62" s="4"/>
      <c r="E62" s="7"/>
    </row>
    <row r="63" spans="1:5" ht="63" thickBot="1" x14ac:dyDescent="0.35">
      <c r="A63" s="14" t="s">
        <v>80</v>
      </c>
      <c r="B63" s="15"/>
      <c r="C63" s="15"/>
      <c r="D63" s="4"/>
      <c r="E63" s="7"/>
    </row>
    <row r="64" spans="1:5" ht="172.2" thickBot="1" x14ac:dyDescent="0.35">
      <c r="A64" s="5" t="s">
        <v>81</v>
      </c>
      <c r="B64" s="6">
        <v>1040035</v>
      </c>
      <c r="C64" s="6">
        <v>1040035</v>
      </c>
      <c r="D64" s="4"/>
      <c r="E64" s="7"/>
    </row>
    <row r="65" spans="1:7" ht="16.2" thickBot="1" x14ac:dyDescent="0.35">
      <c r="A65" s="14" t="s">
        <v>23</v>
      </c>
      <c r="B65" s="7">
        <v>1040035</v>
      </c>
      <c r="C65" s="7">
        <v>1040035</v>
      </c>
      <c r="D65" s="4"/>
      <c r="E65" s="7"/>
    </row>
    <row r="66" spans="1:7" ht="16.2" thickBot="1" x14ac:dyDescent="0.35">
      <c r="A66" s="30" t="s">
        <v>50</v>
      </c>
      <c r="B66" s="38"/>
      <c r="C66" s="38"/>
      <c r="D66" s="4"/>
      <c r="E66" s="7"/>
    </row>
    <row r="67" spans="1:7" ht="31.8" thickBot="1" x14ac:dyDescent="0.35">
      <c r="A67" s="14" t="s">
        <v>51</v>
      </c>
      <c r="B67" s="39"/>
      <c r="C67" s="39"/>
      <c r="D67" s="4"/>
      <c r="E67" s="7"/>
    </row>
    <row r="68" spans="1:7" ht="16.2" thickBot="1" x14ac:dyDescent="0.35">
      <c r="A68" s="14" t="s">
        <v>23</v>
      </c>
      <c r="B68" s="7">
        <v>718647629</v>
      </c>
      <c r="C68" s="7">
        <v>639223739</v>
      </c>
      <c r="D68" s="4"/>
      <c r="E68" s="7"/>
    </row>
    <row r="69" spans="1:7" ht="63" thickBot="1" x14ac:dyDescent="0.35">
      <c r="A69" s="19" t="s">
        <v>52</v>
      </c>
      <c r="B69" s="33">
        <f>B65+B68</f>
        <v>719687664</v>
      </c>
      <c r="C69" s="33">
        <f>C65+C68</f>
        <v>640263774</v>
      </c>
      <c r="D69" s="4"/>
      <c r="E69" s="7"/>
      <c r="F69" s="35">
        <f>C54/B69</f>
        <v>0.5938214150076081</v>
      </c>
      <c r="G69" s="35">
        <f>E54/C69</f>
        <v>0.8003763758153839</v>
      </c>
    </row>
    <row r="70" spans="1:7" ht="16.2" thickBot="1" x14ac:dyDescent="0.35">
      <c r="A70" s="5"/>
      <c r="B70" s="4"/>
      <c r="C70" s="7"/>
      <c r="D70" s="4"/>
      <c r="E70" s="7"/>
    </row>
    <row r="71" spans="1:7" ht="31.8" thickBot="1" x14ac:dyDescent="0.35">
      <c r="A71" s="19"/>
      <c r="B71" s="2" t="s">
        <v>2</v>
      </c>
      <c r="C71" s="2" t="s">
        <v>3</v>
      </c>
      <c r="D71" s="2" t="s">
        <v>4</v>
      </c>
      <c r="E71" s="2" t="s">
        <v>5</v>
      </c>
    </row>
    <row r="72" spans="1:7" ht="31.8" thickBot="1" x14ac:dyDescent="0.35">
      <c r="A72" s="14" t="s">
        <v>82</v>
      </c>
      <c r="B72" s="4"/>
      <c r="C72" s="7">
        <v>643393358</v>
      </c>
      <c r="D72" s="24"/>
      <c r="E72" s="25">
        <v>703490650</v>
      </c>
    </row>
    <row r="73" spans="1:7" x14ac:dyDescent="0.3">
      <c r="A73" s="10"/>
    </row>
    <row r="76" spans="1:7" ht="16.2" thickBot="1" x14ac:dyDescent="0.35">
      <c r="A76" s="10" t="s">
        <v>83</v>
      </c>
    </row>
    <row r="77" spans="1:7" ht="31.8" thickBot="1" x14ac:dyDescent="0.35">
      <c r="A77" s="19" t="s">
        <v>84</v>
      </c>
      <c r="B77" s="2" t="s">
        <v>85</v>
      </c>
      <c r="C77" s="2" t="s">
        <v>86</v>
      </c>
    </row>
    <row r="78" spans="1:7" ht="31.8" thickBot="1" x14ac:dyDescent="0.35">
      <c r="A78" s="5" t="s">
        <v>87</v>
      </c>
      <c r="B78" s="7">
        <v>129861</v>
      </c>
      <c r="C78" s="15" t="s">
        <v>31</v>
      </c>
    </row>
    <row r="80" spans="1:7" ht="13.2" customHeight="1" x14ac:dyDescent="0.3"/>
    <row r="81" spans="1:5" ht="16.2" thickBot="1" x14ac:dyDescent="0.35">
      <c r="A81" s="10" t="s">
        <v>88</v>
      </c>
    </row>
    <row r="82" spans="1:5" ht="31.8" thickBot="1" x14ac:dyDescent="0.35">
      <c r="A82" s="19" t="s">
        <v>54</v>
      </c>
      <c r="B82" s="2" t="s">
        <v>2</v>
      </c>
      <c r="C82" s="2" t="s">
        <v>4</v>
      </c>
      <c r="D82" s="27" t="s">
        <v>89</v>
      </c>
      <c r="E82" s="18" t="s">
        <v>56</v>
      </c>
    </row>
    <row r="83" spans="1:5" ht="16.2" thickBot="1" x14ac:dyDescent="0.35">
      <c r="A83" s="5" t="s">
        <v>57</v>
      </c>
      <c r="B83" s="6">
        <v>91916723</v>
      </c>
      <c r="C83" s="6">
        <v>77768178</v>
      </c>
      <c r="D83" s="13">
        <f t="shared" ref="D83:D88" si="0">B83-C83</f>
        <v>14148545</v>
      </c>
      <c r="E83" s="1">
        <f t="shared" ref="E83:E88" si="1">(B83-C83)/(C83) * 100</f>
        <v>18.19323194121894</v>
      </c>
    </row>
    <row r="84" spans="1:5" ht="31.8" thickBot="1" x14ac:dyDescent="0.35">
      <c r="A84" s="5" t="s">
        <v>90</v>
      </c>
      <c r="B84" s="6">
        <v>67566225</v>
      </c>
      <c r="C84" s="6">
        <v>54113751</v>
      </c>
      <c r="D84" s="13">
        <f t="shared" si="0"/>
        <v>13452474</v>
      </c>
      <c r="E84" s="1">
        <f t="shared" si="1"/>
        <v>24.859622094945884</v>
      </c>
    </row>
    <row r="85" spans="1:5" ht="16.2" thickBot="1" x14ac:dyDescent="0.35">
      <c r="A85" s="5" t="s">
        <v>91</v>
      </c>
      <c r="B85" s="6">
        <v>62780</v>
      </c>
      <c r="C85" s="6">
        <v>63349</v>
      </c>
      <c r="D85" s="13">
        <f t="shared" si="0"/>
        <v>-569</v>
      </c>
      <c r="E85" s="1">
        <f t="shared" si="1"/>
        <v>-0.89819886659615777</v>
      </c>
    </row>
    <row r="86" spans="1:5" ht="47.4" thickBot="1" x14ac:dyDescent="0.35">
      <c r="A86" s="5" t="s">
        <v>92</v>
      </c>
      <c r="B86" s="6">
        <v>1334</v>
      </c>
      <c r="C86" s="6">
        <v>1334</v>
      </c>
      <c r="D86" s="13">
        <f t="shared" si="0"/>
        <v>0</v>
      </c>
      <c r="E86" s="1">
        <f t="shared" si="1"/>
        <v>0</v>
      </c>
    </row>
    <row r="87" spans="1:5" ht="16.2" thickBot="1" x14ac:dyDescent="0.35">
      <c r="A87" s="5" t="s">
        <v>93</v>
      </c>
      <c r="B87" s="6">
        <v>45124768</v>
      </c>
      <c r="C87" s="6">
        <v>29694268</v>
      </c>
      <c r="D87" s="13">
        <f t="shared" si="0"/>
        <v>15430500</v>
      </c>
      <c r="E87" s="1">
        <f t="shared" si="1"/>
        <v>51.964574442447955</v>
      </c>
    </row>
    <row r="88" spans="1:5" ht="16.2" thickBot="1" x14ac:dyDescent="0.35">
      <c r="A88" s="14" t="s">
        <v>23</v>
      </c>
      <c r="B88" s="26">
        <v>204671830</v>
      </c>
      <c r="C88" s="7">
        <v>161640880</v>
      </c>
      <c r="D88" s="13">
        <f t="shared" si="0"/>
        <v>43030950</v>
      </c>
      <c r="E88" s="1">
        <f t="shared" si="1"/>
        <v>26.621328713379931</v>
      </c>
    </row>
    <row r="89" spans="1:5" ht="31.8" thickBot="1" x14ac:dyDescent="0.35">
      <c r="A89" s="19" t="s">
        <v>62</v>
      </c>
      <c r="B89" s="2" t="s">
        <v>2</v>
      </c>
      <c r="C89" s="2" t="s">
        <v>4</v>
      </c>
    </row>
    <row r="90" spans="1:5" ht="16.2" thickBot="1" x14ac:dyDescent="0.35">
      <c r="A90" s="5" t="s">
        <v>63</v>
      </c>
      <c r="B90" s="6">
        <v>26497502</v>
      </c>
      <c r="C90" s="6">
        <v>26890202</v>
      </c>
      <c r="D90" s="13">
        <f>B90-C90</f>
        <v>-392700</v>
      </c>
      <c r="E90" s="1">
        <f>(B90-C90)/(C90) * 100</f>
        <v>-1.4603832280620279</v>
      </c>
    </row>
    <row r="91" spans="1:5" ht="16.2" thickBot="1" x14ac:dyDescent="0.35">
      <c r="A91" s="5" t="s">
        <v>57</v>
      </c>
      <c r="B91" s="6">
        <v>60343341</v>
      </c>
      <c r="C91" s="6">
        <v>45494112</v>
      </c>
      <c r="D91" s="13">
        <f>B91-C91</f>
        <v>14849229</v>
      </c>
      <c r="E91" s="1">
        <f>(B91-C91)/(C91) * 100</f>
        <v>32.639891949094427</v>
      </c>
    </row>
    <row r="92" spans="1:5" ht="16.2" thickBot="1" x14ac:dyDescent="0.35">
      <c r="A92" s="14" t="s">
        <v>23</v>
      </c>
      <c r="B92" s="7">
        <v>86840843</v>
      </c>
      <c r="C92" s="7">
        <v>72384314</v>
      </c>
      <c r="D92" s="13">
        <f>B92-C92</f>
        <v>14456529</v>
      </c>
      <c r="E92" s="1">
        <f>(B92-C92)/(C92) * 100</f>
        <v>19.971908554662825</v>
      </c>
    </row>
  </sheetData>
  <mergeCells count="6">
    <mergeCell ref="E20:E21"/>
    <mergeCell ref="B66:B67"/>
    <mergeCell ref="C66:C67"/>
    <mergeCell ref="B20:B21"/>
    <mergeCell ref="C20:C21"/>
    <mergeCell ref="D20:D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F8C8-D8E2-4FDB-B794-4C2F9B2DD10D}">
  <dimension ref="A1:K13"/>
  <sheetViews>
    <sheetView tabSelected="1" workbookViewId="0">
      <selection activeCell="G13" sqref="G13"/>
    </sheetView>
  </sheetViews>
  <sheetFormatPr defaultRowHeight="14.4" x14ac:dyDescent="0.3"/>
  <cols>
    <col min="2" max="2" width="8.88671875" style="37"/>
  </cols>
  <sheetData>
    <row r="1" spans="1:11" ht="43.2" x14ac:dyDescent="0.3">
      <c r="A1" t="s">
        <v>112</v>
      </c>
      <c r="B1" s="37" t="s">
        <v>97</v>
      </c>
      <c r="C1" s="36" t="s">
        <v>98</v>
      </c>
      <c r="E1" s="36" t="s">
        <v>94</v>
      </c>
      <c r="F1" s="37" t="s">
        <v>95</v>
      </c>
      <c r="G1" s="36" t="s">
        <v>96</v>
      </c>
      <c r="J1" s="37" t="s">
        <v>97</v>
      </c>
      <c r="K1" s="36" t="s">
        <v>98</v>
      </c>
    </row>
    <row r="2" spans="1:11" x14ac:dyDescent="0.3">
      <c r="A2" t="s">
        <v>99</v>
      </c>
      <c r="B2" s="37">
        <v>34.200000000000003</v>
      </c>
      <c r="C2">
        <v>38.1</v>
      </c>
      <c r="E2">
        <v>38.700000000000003</v>
      </c>
      <c r="F2" s="37">
        <v>34.200000000000003</v>
      </c>
      <c r="G2">
        <v>13.15789474</v>
      </c>
      <c r="I2" t="s">
        <v>111</v>
      </c>
      <c r="J2" s="37">
        <v>39.5625</v>
      </c>
      <c r="K2">
        <v>55.304166670000001</v>
      </c>
    </row>
    <row r="3" spans="1:11" x14ac:dyDescent="0.3">
      <c r="A3" t="s">
        <v>100</v>
      </c>
      <c r="B3" s="37">
        <v>34.700000000000003</v>
      </c>
      <c r="C3">
        <v>37.85</v>
      </c>
      <c r="E3">
        <v>66.55</v>
      </c>
      <c r="F3" s="37">
        <v>38.1</v>
      </c>
      <c r="G3">
        <v>74.671916010000004</v>
      </c>
    </row>
    <row r="4" spans="1:11" x14ac:dyDescent="0.3">
      <c r="A4" t="s">
        <v>101</v>
      </c>
      <c r="B4" s="37">
        <v>38.549999999999997</v>
      </c>
      <c r="C4">
        <v>34.25</v>
      </c>
    </row>
    <row r="5" spans="1:11" x14ac:dyDescent="0.3">
      <c r="A5" t="s">
        <v>102</v>
      </c>
      <c r="B5" s="37">
        <v>36.85</v>
      </c>
      <c r="C5">
        <v>38.200000000000003</v>
      </c>
    </row>
    <row r="6" spans="1:11" x14ac:dyDescent="0.3">
      <c r="A6" t="s">
        <v>103</v>
      </c>
      <c r="B6" s="37">
        <v>35.4</v>
      </c>
      <c r="C6">
        <v>42.35</v>
      </c>
    </row>
    <row r="7" spans="1:11" x14ac:dyDescent="0.3">
      <c r="A7" t="s">
        <v>104</v>
      </c>
      <c r="B7" s="37">
        <v>36.25</v>
      </c>
      <c r="C7">
        <v>44.65</v>
      </c>
    </row>
    <row r="8" spans="1:11" x14ac:dyDescent="0.3">
      <c r="A8" t="s">
        <v>105</v>
      </c>
      <c r="B8" s="37">
        <v>46.15</v>
      </c>
      <c r="C8">
        <v>53.9</v>
      </c>
    </row>
    <row r="9" spans="1:11" x14ac:dyDescent="0.3">
      <c r="A9" t="s">
        <v>106</v>
      </c>
      <c r="B9" s="37">
        <v>43</v>
      </c>
      <c r="C9">
        <v>81.650000000000006</v>
      </c>
    </row>
    <row r="10" spans="1:11" x14ac:dyDescent="0.3">
      <c r="A10" t="s">
        <v>107</v>
      </c>
      <c r="B10" s="37">
        <v>43.4</v>
      </c>
      <c r="C10">
        <v>80.400000000000006</v>
      </c>
    </row>
    <row r="11" spans="1:11" x14ac:dyDescent="0.3">
      <c r="A11" t="s">
        <v>108</v>
      </c>
      <c r="B11" s="37">
        <v>47.4</v>
      </c>
      <c r="C11">
        <v>78.5</v>
      </c>
    </row>
    <row r="12" spans="1:11" x14ac:dyDescent="0.3">
      <c r="A12" t="s">
        <v>109</v>
      </c>
      <c r="B12" s="37">
        <v>40.15</v>
      </c>
      <c r="C12">
        <v>67.25</v>
      </c>
    </row>
    <row r="13" spans="1:11" x14ac:dyDescent="0.3">
      <c r="A13" t="s">
        <v>110</v>
      </c>
      <c r="B13" s="37">
        <v>38.700000000000003</v>
      </c>
      <c r="C13">
        <v>66.55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ff8fb7bc-6846-4b6c-a900-bc21110c2329" xsi:nil="true"/>
    <TaxCatchAll xmlns="1d146493-6caa-48a6-8f60-742bcfe0d591" xsi:nil="true"/>
    <lcf76f155ced4ddcb4097134ff3c332f xmlns="ff8fb7bc-6846-4b6c-a900-bc21110c232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5380ECC29E644D832BE6F27087133A" ma:contentTypeVersion="11" ma:contentTypeDescription="Create a new document." ma:contentTypeScope="" ma:versionID="5e511f5bbdcc6ef9be0de0aed8bedbd0">
  <xsd:schema xmlns:xsd="http://www.w3.org/2001/XMLSchema" xmlns:xs="http://www.w3.org/2001/XMLSchema" xmlns:p="http://schemas.microsoft.com/office/2006/metadata/properties" xmlns:ns2="ff8fb7bc-6846-4b6c-a900-bc21110c2329" xmlns:ns3="1d146493-6caa-48a6-8f60-742bcfe0d591" targetNamespace="http://schemas.microsoft.com/office/2006/metadata/properties" ma:root="true" ma:fieldsID="39e85544d60c32b4a7ab0c5618eb1117" ns2:_="" ns3:_="">
    <xsd:import namespace="ff8fb7bc-6846-4b6c-a900-bc21110c2329"/>
    <xsd:import namespace="1d146493-6caa-48a6-8f60-742bcfe0d591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8fb7bc-6846-4b6c-a900-bc21110c2329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cc00cd3-da1b-4d1f-9c89-92e427101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146493-6caa-48a6-8f60-742bcfe0d59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3b8802d-cfee-4154-8ba9-83fbbdab87f9}" ma:internalName="TaxCatchAll" ma:showField="CatchAllData" ma:web="1d146493-6caa-48a6-8f60-742bcfe0d5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D2E13-7F16-4EEA-BDD4-A2ABFD4E4940}">
  <ds:schemaRefs>
    <ds:schemaRef ds:uri="http://schemas.microsoft.com/office/2006/metadata/properties"/>
    <ds:schemaRef ds:uri="http://schemas.microsoft.com/office/infopath/2007/PartnerControls"/>
    <ds:schemaRef ds:uri="ff8fb7bc-6846-4b6c-a900-bc21110c2329"/>
    <ds:schemaRef ds:uri="1d146493-6caa-48a6-8f60-742bcfe0d591"/>
  </ds:schemaRefs>
</ds:datastoreItem>
</file>

<file path=customXml/itemProps2.xml><?xml version="1.0" encoding="utf-8"?>
<ds:datastoreItem xmlns:ds="http://schemas.openxmlformats.org/officeDocument/2006/customXml" ds:itemID="{C1F1711E-C79F-4652-BBB8-1357BC37B0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DAC4DF-547C-42F6-A5A7-C5C5FF642A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8fb7bc-6846-4b6c-a900-bc21110c2329"/>
    <ds:schemaRef ds:uri="1d146493-6caa-48a6-8f60-742bcfe0d5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STANDALONE BALANCE SHEET</vt:lpstr>
      <vt:lpstr>CONSOLIDATED BALANCE SHEET</vt:lpstr>
      <vt:lpstr>SHARE PRICE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Kolli Sai Charan Reddy</dc:creator>
  <cp:keywords/>
  <dc:description/>
  <cp:lastModifiedBy>Kolli Sai Charan Reddy</cp:lastModifiedBy>
  <cp:revision/>
  <dcterms:created xsi:type="dcterms:W3CDTF">2023-10-02T09:42:41Z</dcterms:created>
  <dcterms:modified xsi:type="dcterms:W3CDTF">2025-09-01T10:47:38Z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0x010100235380ECC29E644D832BE6F27087133A</vt:lpwstr>
  </property>
</Properties>
</file>