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74772CC8-2519-4DAB-B7E7-CA041162C5F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var_4" sheetId="1" r:id="rId1"/>
    <sheet name="var_18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2" l="1"/>
  <c r="AC28" i="2"/>
  <c r="AC29" i="2"/>
  <c r="AC30" i="2"/>
  <c r="AC31" i="2"/>
  <c r="AC32" i="2"/>
  <c r="AC33" i="2"/>
  <c r="AC34" i="2"/>
  <c r="AC35" i="2"/>
  <c r="AC36" i="2"/>
  <c r="T28" i="2"/>
  <c r="T29" i="2"/>
  <c r="T30" i="2"/>
  <c r="T31" i="2"/>
  <c r="T32" i="2"/>
  <c r="T33" i="2"/>
  <c r="T34" i="2"/>
  <c r="T35" i="2"/>
  <c r="T36" i="2"/>
  <c r="Q27" i="2"/>
  <c r="Q28" i="2"/>
  <c r="Q29" i="2"/>
  <c r="Q30" i="2"/>
  <c r="Q31" i="2"/>
  <c r="Q32" i="2"/>
  <c r="Q33" i="2"/>
  <c r="Q34" i="2"/>
  <c r="Q35" i="2"/>
  <c r="N26" i="2"/>
  <c r="N27" i="2"/>
  <c r="N28" i="2"/>
  <c r="N29" i="2"/>
  <c r="N30" i="2"/>
  <c r="N31" i="2"/>
  <c r="N32" i="2"/>
  <c r="N33" i="2"/>
  <c r="N34" i="2"/>
  <c r="J27" i="2"/>
  <c r="J28" i="2"/>
  <c r="J29" i="2"/>
  <c r="J30" i="2"/>
  <c r="J31" i="2"/>
  <c r="J32" i="2"/>
  <c r="J33" i="2"/>
  <c r="J34" i="2"/>
  <c r="J35" i="2"/>
  <c r="F7" i="2"/>
  <c r="F29" i="2"/>
  <c r="F30" i="2"/>
  <c r="F31" i="2"/>
  <c r="F32" i="2"/>
  <c r="F33" i="2"/>
  <c r="F34" i="2"/>
  <c r="F35" i="2"/>
  <c r="F36" i="2"/>
  <c r="F37" i="2"/>
  <c r="AC27" i="2"/>
  <c r="T27" i="2"/>
  <c r="N25" i="2"/>
  <c r="N24" i="2"/>
  <c r="AC21" i="2"/>
  <c r="N21" i="2"/>
  <c r="N20" i="2"/>
  <c r="N19" i="2"/>
  <c r="T18" i="2"/>
  <c r="AC16" i="2"/>
  <c r="T16" i="2"/>
  <c r="N15" i="2"/>
  <c r="AC14" i="2"/>
  <c r="X12" i="2"/>
  <c r="W12" i="2"/>
  <c r="W14" i="2" s="1"/>
  <c r="V12" i="2"/>
  <c r="N12" i="2"/>
  <c r="AC11" i="2"/>
  <c r="T11" i="2"/>
  <c r="N11" i="2"/>
  <c r="N10" i="2"/>
  <c r="AC9" i="2"/>
  <c r="T9" i="2"/>
  <c r="N7" i="2"/>
  <c r="AC6" i="2"/>
  <c r="AC13" i="2" s="1"/>
  <c r="T6" i="2"/>
  <c r="T14" i="2" s="1"/>
  <c r="B6" i="2"/>
  <c r="J5" i="2"/>
  <c r="J25" i="2" s="1"/>
  <c r="B5" i="2"/>
  <c r="N4" i="2"/>
  <c r="N18" i="2" s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9" i="1"/>
  <c r="AC6" i="1"/>
  <c r="W35" i="2" l="1"/>
  <c r="W38" i="2"/>
  <c r="W39" i="2"/>
  <c r="W40" i="2"/>
  <c r="W41" i="2"/>
  <c r="W42" i="2"/>
  <c r="W43" i="2"/>
  <c r="W36" i="2"/>
  <c r="W44" i="2"/>
  <c r="W37" i="2"/>
  <c r="B7" i="2"/>
  <c r="T23" i="2"/>
  <c r="AC12" i="2"/>
  <c r="AC23" i="2"/>
  <c r="N9" i="2"/>
  <c r="N13" i="2"/>
  <c r="N22" i="2"/>
  <c r="N17" i="2"/>
  <c r="W27" i="2"/>
  <c r="J13" i="2"/>
  <c r="T25" i="2"/>
  <c r="J17" i="2"/>
  <c r="AC18" i="2"/>
  <c r="J24" i="2"/>
  <c r="AC25" i="2"/>
  <c r="W28" i="2"/>
  <c r="J20" i="2"/>
  <c r="W23" i="2"/>
  <c r="W18" i="2"/>
  <c r="J19" i="2"/>
  <c r="AC20" i="2"/>
  <c r="T22" i="2"/>
  <c r="W29" i="2"/>
  <c r="W20" i="2"/>
  <c r="T15" i="2"/>
  <c r="W22" i="2"/>
  <c r="J26" i="2"/>
  <c r="W30" i="2"/>
  <c r="J22" i="2"/>
  <c r="W25" i="2"/>
  <c r="J10" i="2"/>
  <c r="AC15" i="2"/>
  <c r="W17" i="2"/>
  <c r="J21" i="2"/>
  <c r="AC22" i="2"/>
  <c r="T24" i="2"/>
  <c r="W31" i="2"/>
  <c r="J15" i="2"/>
  <c r="T13" i="2"/>
  <c r="J8" i="2"/>
  <c r="T12" i="2"/>
  <c r="AC17" i="2"/>
  <c r="W32" i="2"/>
  <c r="N8" i="2"/>
  <c r="AC10" i="2"/>
  <c r="N14" i="2"/>
  <c r="J16" i="2"/>
  <c r="W19" i="2"/>
  <c r="J23" i="2"/>
  <c r="AC24" i="2"/>
  <c r="W26" i="2"/>
  <c r="W33" i="2"/>
  <c r="T20" i="2"/>
  <c r="T17" i="2"/>
  <c r="T10" i="2"/>
  <c r="J14" i="2"/>
  <c r="T19" i="2"/>
  <c r="T26" i="2"/>
  <c r="N16" i="2"/>
  <c r="J18" i="2"/>
  <c r="AC19" i="2"/>
  <c r="T21" i="2"/>
  <c r="N23" i="2"/>
  <c r="AC26" i="2"/>
  <c r="W34" i="2"/>
  <c r="J12" i="2"/>
  <c r="W24" i="2"/>
  <c r="J9" i="2"/>
  <c r="J11" i="2"/>
  <c r="W21" i="2"/>
  <c r="W17" i="1"/>
  <c r="X12" i="1"/>
  <c r="W12" i="1"/>
  <c r="V12" i="1"/>
  <c r="W14" i="1"/>
  <c r="Q5" i="1"/>
  <c r="N4" i="1"/>
  <c r="F7" i="1"/>
  <c r="Q23" i="2" l="1"/>
  <c r="Q16" i="2"/>
  <c r="Q13" i="2"/>
  <c r="Q14" i="2"/>
  <c r="Q8" i="2"/>
  <c r="Q20" i="2"/>
  <c r="Q21" i="2"/>
  <c r="Q9" i="2"/>
  <c r="Q17" i="2"/>
  <c r="Q26" i="2"/>
  <c r="Q19" i="2"/>
  <c r="Q12" i="2"/>
  <c r="Q10" i="2"/>
  <c r="Q24" i="2"/>
  <c r="Q25" i="2"/>
  <c r="Q18" i="2"/>
  <c r="Q15" i="2"/>
  <c r="Q22" i="2"/>
  <c r="Q11" i="2"/>
  <c r="F27" i="2"/>
  <c r="F20" i="2"/>
  <c r="F16" i="2"/>
  <c r="F24" i="2"/>
  <c r="F22" i="2"/>
  <c r="F25" i="2"/>
  <c r="F11" i="2"/>
  <c r="F23" i="2"/>
  <c r="F19" i="2"/>
  <c r="F18" i="2"/>
  <c r="F15" i="2"/>
  <c r="F14" i="2"/>
  <c r="F12" i="2"/>
  <c r="F13" i="2"/>
  <c r="F21" i="2"/>
  <c r="F26" i="2"/>
  <c r="F10" i="2"/>
  <c r="F28" i="2"/>
  <c r="F17" i="2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9" i="1"/>
  <c r="T6" i="1"/>
  <c r="Q26" i="1"/>
  <c r="Q8" i="1"/>
  <c r="T10" i="1" l="1"/>
  <c r="Q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J19" i="1"/>
  <c r="N7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8" i="1"/>
  <c r="J5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10" i="1"/>
  <c r="B6" i="1"/>
  <c r="B5" i="1"/>
  <c r="B7" i="1" s="1"/>
  <c r="Q9" i="1" l="1"/>
  <c r="Q19" i="1"/>
  <c r="Q18" i="1"/>
  <c r="Q17" i="1"/>
  <c r="Q16" i="1"/>
  <c r="Q15" i="1"/>
  <c r="Q14" i="1"/>
  <c r="Q25" i="1"/>
  <c r="Q13" i="1"/>
  <c r="Q24" i="1"/>
  <c r="Q12" i="1"/>
  <c r="Q23" i="1"/>
  <c r="Q11" i="1"/>
  <c r="Q22" i="1"/>
  <c r="Q10" i="1"/>
  <c r="Q21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</calcChain>
</file>

<file path=xl/sharedStrings.xml><?xml version="1.0" encoding="utf-8"?>
<sst xmlns="http://schemas.openxmlformats.org/spreadsheetml/2006/main" count="144" uniqueCount="62">
  <si>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</si>
  <si>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</si>
  <si>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</si>
  <si>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</si>
  <si>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</si>
  <si>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</si>
  <si>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</si>
  <si>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</si>
  <si>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</si>
  <si>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</si>
  <si>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</si>
  <si>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</si>
  <si>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</si>
  <si>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</si>
  <si>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</si>
  <si>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</si>
  <si>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</si>
  <si>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</si>
  <si>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S1, мес</t>
  </si>
  <si>
    <t>S2</t>
  </si>
  <si>
    <t>Eн1=</t>
  </si>
  <si>
    <t>Fg=</t>
  </si>
  <si>
    <t>S2, мес</t>
  </si>
  <si>
    <t>S3</t>
  </si>
  <si>
    <t>Eн2=</t>
  </si>
  <si>
    <t>S2(nan_tр)=</t>
  </si>
  <si>
    <t>S3(nan_tр)=</t>
  </si>
  <si>
    <t>S3, мес</t>
  </si>
  <si>
    <t>S4</t>
  </si>
  <si>
    <t>αр'=</t>
  </si>
  <si>
    <t>Kг1=</t>
  </si>
  <si>
    <t>S4, мес</t>
  </si>
  <si>
    <t>S4(nan_tр)=</t>
  </si>
  <si>
    <t>S5</t>
  </si>
  <si>
    <t>α4=</t>
  </si>
  <si>
    <t>α5=</t>
  </si>
  <si>
    <t>C1=</t>
  </si>
  <si>
    <t>S5, мес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</si>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</sst>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"/>
  <sheetViews>
    <sheetView tabSelected="1" workbookViewId="0">
      <selection activeCell="H21" sqref="H21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</cols>
  <sheetData>
    <row r="1" spans="1:29" x14ac:dyDescent="0.25">
      <c r="A1" s="4" t="s">
        <v>5</v>
      </c>
      <c r="B1" s="2">
        <v>147.11000000000001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</row>
    <row r="2" spans="1:29" x14ac:dyDescent="0.25">
      <c r="A2" s="4" t="s">
        <v>6</v>
      </c>
      <c r="B2" s="2">
        <v>12650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</row>
    <row r="3" spans="1:29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</row>
    <row r="4" spans="1:29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1.838875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</row>
    <row r="5" spans="1:29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1.1768799999999999</v>
      </c>
      <c r="P5" s="14" t="s">
        <v>32</v>
      </c>
      <c r="Q5" s="9">
        <f>F2*F3*F5*Q2*B1*B7/Q3</f>
        <v>271.79455160000003</v>
      </c>
      <c r="V5" s="1" t="s">
        <v>43</v>
      </c>
      <c r="W5" s="2">
        <v>0.97</v>
      </c>
    </row>
    <row r="6" spans="1:29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3.6431999999999998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385.93220338983053</v>
      </c>
    </row>
    <row r="7" spans="1:29" x14ac:dyDescent="0.25">
      <c r="A7" s="5" t="s">
        <v>11</v>
      </c>
      <c r="B7" s="6">
        <f>B5+B6+B3</f>
        <v>18.850000000000001</v>
      </c>
      <c r="C7" t="s">
        <v>12</v>
      </c>
      <c r="D7" s="7"/>
      <c r="E7" s="10" t="s">
        <v>16</v>
      </c>
      <c r="F7" s="9">
        <f>F2*F3*F4*F5*B1/B7</f>
        <v>0.97865220159151178</v>
      </c>
      <c r="I7" s="11" t="s">
        <v>17</v>
      </c>
      <c r="J7" s="11" t="s">
        <v>22</v>
      </c>
      <c r="M7" s="8">
        <v>1</v>
      </c>
      <c r="N7" s="15">
        <f>M7*$N$4</f>
        <v>1.838875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630</v>
      </c>
      <c r="Y7" s="8">
        <v>3600</v>
      </c>
      <c r="Z7" t="s">
        <v>52</v>
      </c>
    </row>
    <row r="8" spans="1:29" x14ac:dyDescent="0.25">
      <c r="A8" s="4"/>
      <c r="B8" s="3"/>
      <c r="I8" s="8">
        <v>1</v>
      </c>
      <c r="J8" s="15">
        <f>I8*$J$5</f>
        <v>1.1768799999999999</v>
      </c>
      <c r="M8" s="8">
        <v>2</v>
      </c>
      <c r="N8" s="15">
        <f t="shared" ref="N8:N25" si="0">M8*$N$4</f>
        <v>3.6777500000000001</v>
      </c>
      <c r="P8" s="8">
        <v>1</v>
      </c>
      <c r="Q8" s="15">
        <f>$Q$5/P8</f>
        <v>271.79455160000003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31</v>
      </c>
    </row>
    <row r="9" spans="1:29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26" si="1">I9*$J$5</f>
        <v>2.3537599999999999</v>
      </c>
      <c r="M9" s="8">
        <v>3</v>
      </c>
      <c r="N9" s="15">
        <f t="shared" si="0"/>
        <v>5.5166250000000003</v>
      </c>
      <c r="P9" s="8">
        <v>2</v>
      </c>
      <c r="Q9" s="15">
        <f t="shared" ref="Q9:Q25" si="2">$Q$5/P9</f>
        <v>135.89727580000002</v>
      </c>
      <c r="S9" s="8">
        <v>1</v>
      </c>
      <c r="T9" s="15">
        <f>$T$6/S9</f>
        <v>3.6431999999999998</v>
      </c>
      <c r="V9" s="4" t="s">
        <v>46</v>
      </c>
      <c r="W9" s="8">
        <v>300</v>
      </c>
      <c r="X9" s="8">
        <v>35</v>
      </c>
      <c r="Y9" s="8">
        <v>500</v>
      </c>
      <c r="Z9" t="s">
        <v>50</v>
      </c>
      <c r="AB9" s="8">
        <v>1</v>
      </c>
      <c r="AC9" s="15">
        <f>$AC$6/AB9</f>
        <v>385.93220338983053</v>
      </c>
    </row>
    <row r="10" spans="1:29" x14ac:dyDescent="0.25">
      <c r="A10" s="4"/>
      <c r="B10" s="3"/>
      <c r="E10" s="11">
        <v>1</v>
      </c>
      <c r="F10" s="12">
        <f>E10*$F$7</f>
        <v>0.97865220159151178</v>
      </c>
      <c r="I10" s="8">
        <v>3</v>
      </c>
      <c r="J10" s="15">
        <f t="shared" si="1"/>
        <v>3.53064</v>
      </c>
      <c r="M10" s="8">
        <v>4</v>
      </c>
      <c r="N10" s="15">
        <f t="shared" si="0"/>
        <v>7.3555000000000001</v>
      </c>
      <c r="P10" s="8">
        <v>3</v>
      </c>
      <c r="Q10" s="15">
        <f t="shared" si="2"/>
        <v>90.598183866666673</v>
      </c>
      <c r="S10" s="8">
        <v>2</v>
      </c>
      <c r="T10" s="15">
        <f t="shared" ref="T10:T27" si="3">$T$6/S10</f>
        <v>1.8215999999999999</v>
      </c>
      <c r="AB10" s="8">
        <v>2</v>
      </c>
      <c r="AC10" s="15">
        <f t="shared" ref="AC10:AC27" si="4">$AC$6/AB10</f>
        <v>192.96610169491527</v>
      </c>
    </row>
    <row r="11" spans="1:29" x14ac:dyDescent="0.25">
      <c r="A11" s="4"/>
      <c r="B11" s="3"/>
      <c r="E11" s="11">
        <v>2</v>
      </c>
      <c r="F11" s="12">
        <f t="shared" ref="F11:F28" si="5">E11*$F$7</f>
        <v>1.9573044031830236</v>
      </c>
      <c r="I11" s="8">
        <v>4</v>
      </c>
      <c r="J11" s="15">
        <f t="shared" si="1"/>
        <v>4.7075199999999997</v>
      </c>
      <c r="M11" s="8">
        <v>5</v>
      </c>
      <c r="N11" s="15">
        <f t="shared" si="0"/>
        <v>9.1943750000000009</v>
      </c>
      <c r="P11" s="8">
        <v>4</v>
      </c>
      <c r="Q11" s="15">
        <f t="shared" si="2"/>
        <v>67.948637900000008</v>
      </c>
      <c r="S11" s="8">
        <v>3</v>
      </c>
      <c r="T11" s="15">
        <f t="shared" si="3"/>
        <v>1.2143999999999999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128.64406779661019</v>
      </c>
    </row>
    <row r="12" spans="1:29" x14ac:dyDescent="0.25">
      <c r="E12" s="11">
        <v>3</v>
      </c>
      <c r="F12" s="12">
        <f t="shared" si="5"/>
        <v>2.9359566047745354</v>
      </c>
      <c r="I12" s="8">
        <v>5</v>
      </c>
      <c r="J12" s="15">
        <f t="shared" si="1"/>
        <v>5.8843999999999994</v>
      </c>
      <c r="M12" s="8">
        <v>6</v>
      </c>
      <c r="N12" s="15">
        <f t="shared" si="0"/>
        <v>11.033250000000001</v>
      </c>
      <c r="P12" s="8">
        <v>5</v>
      </c>
      <c r="Q12" s="15">
        <f t="shared" si="2"/>
        <v>54.358910320000007</v>
      </c>
      <c r="S12" s="8">
        <v>4</v>
      </c>
      <c r="T12" s="15">
        <f t="shared" si="3"/>
        <v>0.91079999999999994</v>
      </c>
      <c r="V12" s="15">
        <f>(W7*F5*(W8/1000))/(W9*W2*W4*W5)</f>
        <v>10.875722215928402</v>
      </c>
      <c r="W12" s="15">
        <f>(X7*F5*(X8/1000))/(X9*W2*W4*W5)</f>
        <v>8.1567916619463023</v>
      </c>
      <c r="X12" s="15">
        <f>(Y7*F5*(Y8/1000))/(Y9*W2*W4*W5)</f>
        <v>2.4470374985838905</v>
      </c>
      <c r="AB12" s="8">
        <v>4</v>
      </c>
      <c r="AC12" s="15">
        <f t="shared" si="4"/>
        <v>96.483050847457633</v>
      </c>
    </row>
    <row r="13" spans="1:29" ht="15.75" customHeight="1" x14ac:dyDescent="0.25">
      <c r="E13" s="11">
        <v>4</v>
      </c>
      <c r="F13" s="12">
        <f t="shared" si="5"/>
        <v>3.9146088063660471</v>
      </c>
      <c r="I13" s="8">
        <v>6</v>
      </c>
      <c r="J13" s="15">
        <f t="shared" si="1"/>
        <v>7.06128</v>
      </c>
      <c r="M13" s="8">
        <v>7</v>
      </c>
      <c r="N13" s="15">
        <f t="shared" si="0"/>
        <v>12.872125</v>
      </c>
      <c r="P13" s="8">
        <v>6</v>
      </c>
      <c r="Q13" s="15">
        <f t="shared" si="2"/>
        <v>45.299091933333337</v>
      </c>
      <c r="S13" s="8">
        <v>5</v>
      </c>
      <c r="T13" s="15">
        <f t="shared" si="3"/>
        <v>0.72863999999999995</v>
      </c>
      <c r="AB13" s="8">
        <v>5</v>
      </c>
      <c r="AC13" s="15">
        <f t="shared" si="4"/>
        <v>77.186440677966104</v>
      </c>
    </row>
    <row r="14" spans="1:29" x14ac:dyDescent="0.25">
      <c r="E14" s="11">
        <v>5</v>
      </c>
      <c r="F14" s="12">
        <f t="shared" si="5"/>
        <v>4.8932610079575589</v>
      </c>
      <c r="I14" s="8">
        <v>7</v>
      </c>
      <c r="J14" s="15">
        <f t="shared" si="1"/>
        <v>8.2381599999999988</v>
      </c>
      <c r="M14" s="8">
        <v>8</v>
      </c>
      <c r="N14" s="15">
        <f t="shared" si="0"/>
        <v>14.711</v>
      </c>
      <c r="P14" s="8">
        <v>7</v>
      </c>
      <c r="Q14" s="15">
        <f t="shared" si="2"/>
        <v>38.827793085714291</v>
      </c>
      <c r="S14" s="8">
        <v>6</v>
      </c>
      <c r="T14" s="15">
        <f t="shared" si="3"/>
        <v>0.60719999999999996</v>
      </c>
      <c r="V14" s="5" t="s">
        <v>56</v>
      </c>
      <c r="W14" s="9">
        <f>V12+W12+X12</f>
        <v>21.479551376458595</v>
      </c>
      <c r="AB14" s="8">
        <v>6</v>
      </c>
      <c r="AC14" s="15">
        <f t="shared" si="4"/>
        <v>64.322033898305094</v>
      </c>
    </row>
    <row r="15" spans="1:29" x14ac:dyDescent="0.25">
      <c r="E15" s="11">
        <v>6</v>
      </c>
      <c r="F15" s="12">
        <f t="shared" si="5"/>
        <v>5.8719132095490707</v>
      </c>
      <c r="I15" s="8">
        <v>8</v>
      </c>
      <c r="J15" s="15">
        <f t="shared" si="1"/>
        <v>9.4150399999999994</v>
      </c>
      <c r="M15" s="8">
        <v>9</v>
      </c>
      <c r="N15" s="15">
        <f t="shared" si="0"/>
        <v>16.549875</v>
      </c>
      <c r="P15" s="8">
        <v>8</v>
      </c>
      <c r="Q15" s="15">
        <f t="shared" si="2"/>
        <v>33.974318950000004</v>
      </c>
      <c r="S15" s="8">
        <v>7</v>
      </c>
      <c r="T15" s="15">
        <f t="shared" si="3"/>
        <v>0.52045714285714284</v>
      </c>
      <c r="AB15" s="8">
        <v>7</v>
      </c>
      <c r="AC15" s="15">
        <f t="shared" si="4"/>
        <v>55.133171912832935</v>
      </c>
    </row>
    <row r="16" spans="1:29" x14ac:dyDescent="0.25">
      <c r="E16" s="11">
        <v>7</v>
      </c>
      <c r="F16" s="12">
        <f t="shared" si="5"/>
        <v>6.8505654111405825</v>
      </c>
      <c r="I16" s="8">
        <v>9</v>
      </c>
      <c r="J16" s="15">
        <f t="shared" si="1"/>
        <v>10.59192</v>
      </c>
      <c r="M16" s="8">
        <v>10</v>
      </c>
      <c r="N16" s="15">
        <f t="shared" si="0"/>
        <v>18.388750000000002</v>
      </c>
      <c r="P16" s="8">
        <v>9</v>
      </c>
      <c r="Q16" s="15">
        <f t="shared" si="2"/>
        <v>30.199394622222226</v>
      </c>
      <c r="S16" s="8">
        <v>8</v>
      </c>
      <c r="T16" s="15">
        <f t="shared" si="3"/>
        <v>0.45539999999999997</v>
      </c>
      <c r="V16" s="11" t="s">
        <v>17</v>
      </c>
      <c r="W16" s="11" t="s">
        <v>31</v>
      </c>
      <c r="AB16" s="8">
        <v>8</v>
      </c>
      <c r="AC16" s="15">
        <f t="shared" si="4"/>
        <v>48.241525423728817</v>
      </c>
    </row>
    <row r="17" spans="5:29" x14ac:dyDescent="0.25">
      <c r="E17" s="11">
        <v>8</v>
      </c>
      <c r="F17" s="12">
        <f t="shared" si="5"/>
        <v>7.8292176127320943</v>
      </c>
      <c r="I17" s="8">
        <v>10</v>
      </c>
      <c r="J17" s="15">
        <f t="shared" si="1"/>
        <v>11.768799999999999</v>
      </c>
      <c r="M17" s="8">
        <v>11</v>
      </c>
      <c r="N17" s="15">
        <f t="shared" si="0"/>
        <v>20.227625</v>
      </c>
      <c r="P17" s="8">
        <v>10</v>
      </c>
      <c r="Q17" s="15">
        <f t="shared" si="2"/>
        <v>27.179455160000003</v>
      </c>
      <c r="S17" s="8">
        <v>9</v>
      </c>
      <c r="T17" s="15">
        <f t="shared" si="3"/>
        <v>0.40479999999999999</v>
      </c>
      <c r="V17" s="8">
        <v>1</v>
      </c>
      <c r="W17" s="15">
        <f>$W$14/V17</f>
        <v>21.479551376458595</v>
      </c>
      <c r="AB17" s="8">
        <v>9</v>
      </c>
      <c r="AC17" s="15">
        <f t="shared" si="4"/>
        <v>42.881355932203391</v>
      </c>
    </row>
    <row r="18" spans="5:29" x14ac:dyDescent="0.25">
      <c r="E18" s="11">
        <v>9</v>
      </c>
      <c r="F18" s="12">
        <f t="shared" si="5"/>
        <v>8.8078698143236061</v>
      </c>
      <c r="I18" s="8">
        <v>11</v>
      </c>
      <c r="J18" s="15">
        <f t="shared" si="1"/>
        <v>12.945679999999999</v>
      </c>
      <c r="M18" s="8">
        <v>12</v>
      </c>
      <c r="N18" s="15">
        <f t="shared" si="0"/>
        <v>22.066500000000001</v>
      </c>
      <c r="P18" s="8">
        <v>11</v>
      </c>
      <c r="Q18" s="15">
        <f t="shared" si="2"/>
        <v>24.708595600000002</v>
      </c>
      <c r="S18" s="8">
        <v>10</v>
      </c>
      <c r="T18" s="15">
        <f t="shared" si="3"/>
        <v>0.36431999999999998</v>
      </c>
      <c r="V18" s="8">
        <v>2</v>
      </c>
      <c r="W18" s="15">
        <f t="shared" ref="W18:W34" si="6">$W$14/V18</f>
        <v>10.739775688229297</v>
      </c>
      <c r="AB18" s="8">
        <v>10</v>
      </c>
      <c r="AC18" s="15">
        <f t="shared" si="4"/>
        <v>38.593220338983052</v>
      </c>
    </row>
    <row r="19" spans="5:29" x14ac:dyDescent="0.25">
      <c r="E19" s="11">
        <v>10</v>
      </c>
      <c r="F19" s="12">
        <f t="shared" si="5"/>
        <v>9.7865220159151178</v>
      </c>
      <c r="I19" s="8">
        <v>12</v>
      </c>
      <c r="J19" s="15">
        <f>I19*$J$5</f>
        <v>14.12256</v>
      </c>
      <c r="M19" s="8">
        <v>13</v>
      </c>
      <c r="N19" s="15">
        <f t="shared" si="0"/>
        <v>23.905374999999999</v>
      </c>
      <c r="P19" s="8">
        <v>12</v>
      </c>
      <c r="Q19" s="15">
        <f t="shared" si="2"/>
        <v>22.649545966666668</v>
      </c>
      <c r="S19" s="8">
        <v>11</v>
      </c>
      <c r="T19" s="15">
        <f t="shared" si="3"/>
        <v>0.33119999999999999</v>
      </c>
      <c r="V19" s="8">
        <v>3</v>
      </c>
      <c r="W19" s="15">
        <f t="shared" si="6"/>
        <v>7.1598504588195313</v>
      </c>
      <c r="AB19" s="8">
        <v>11</v>
      </c>
      <c r="AC19" s="15">
        <f t="shared" si="4"/>
        <v>35.084745762711869</v>
      </c>
    </row>
    <row r="20" spans="5:29" x14ac:dyDescent="0.25">
      <c r="E20" s="11">
        <v>11</v>
      </c>
      <c r="F20" s="12">
        <f t="shared" si="5"/>
        <v>10.76517421750663</v>
      </c>
      <c r="I20" s="8">
        <v>13</v>
      </c>
      <c r="J20" s="15">
        <f t="shared" si="1"/>
        <v>15.299439999999999</v>
      </c>
      <c r="M20" s="8">
        <v>14</v>
      </c>
      <c r="N20" s="15">
        <f t="shared" si="0"/>
        <v>25.744250000000001</v>
      </c>
      <c r="P20" s="8">
        <v>13</v>
      </c>
      <c r="Q20" s="15">
        <f t="shared" si="2"/>
        <v>20.907273200000002</v>
      </c>
      <c r="S20" s="8">
        <v>12</v>
      </c>
      <c r="T20" s="15">
        <f t="shared" si="3"/>
        <v>0.30359999999999998</v>
      </c>
      <c r="V20" s="8">
        <v>4</v>
      </c>
      <c r="W20" s="15">
        <f t="shared" si="6"/>
        <v>5.3698878441146487</v>
      </c>
      <c r="AB20" s="8">
        <v>12</v>
      </c>
      <c r="AC20" s="15">
        <f t="shared" si="4"/>
        <v>32.161016949152547</v>
      </c>
    </row>
    <row r="21" spans="5:29" x14ac:dyDescent="0.25">
      <c r="E21" s="11">
        <v>12</v>
      </c>
      <c r="F21" s="12">
        <f t="shared" si="5"/>
        <v>11.743826419098141</v>
      </c>
      <c r="I21" s="8">
        <v>14</v>
      </c>
      <c r="J21" s="15">
        <f t="shared" si="1"/>
        <v>16.476319999999998</v>
      </c>
      <c r="M21" s="8">
        <v>15</v>
      </c>
      <c r="N21" s="15">
        <f t="shared" si="0"/>
        <v>27.583124999999999</v>
      </c>
      <c r="P21" s="8">
        <v>14</v>
      </c>
      <c r="Q21" s="15">
        <f t="shared" si="2"/>
        <v>19.413896542857145</v>
      </c>
      <c r="S21" s="8">
        <v>13</v>
      </c>
      <c r="T21" s="15">
        <f t="shared" si="3"/>
        <v>0.28024615384615381</v>
      </c>
      <c r="V21" s="8">
        <v>5</v>
      </c>
      <c r="W21" s="15">
        <f t="shared" si="6"/>
        <v>4.2959102752917193</v>
      </c>
      <c r="AB21" s="8">
        <v>13</v>
      </c>
      <c r="AC21" s="15">
        <f t="shared" si="4"/>
        <v>29.687092568448502</v>
      </c>
    </row>
    <row r="22" spans="5:29" x14ac:dyDescent="0.25">
      <c r="E22" s="11">
        <v>13</v>
      </c>
      <c r="F22" s="12">
        <f t="shared" si="5"/>
        <v>12.722478620689653</v>
      </c>
      <c r="I22" s="8">
        <v>15</v>
      </c>
      <c r="J22" s="15">
        <f t="shared" si="1"/>
        <v>17.653199999999998</v>
      </c>
      <c r="M22" s="8">
        <v>16</v>
      </c>
      <c r="N22" s="15">
        <f t="shared" si="0"/>
        <v>29.422000000000001</v>
      </c>
      <c r="P22" s="8">
        <v>15</v>
      </c>
      <c r="Q22" s="15">
        <f t="shared" si="2"/>
        <v>18.119636773333337</v>
      </c>
      <c r="S22" s="8">
        <v>14</v>
      </c>
      <c r="T22" s="15">
        <f t="shared" si="3"/>
        <v>0.26022857142857142</v>
      </c>
      <c r="V22" s="8">
        <v>6</v>
      </c>
      <c r="W22" s="15">
        <f t="shared" si="6"/>
        <v>3.5799252294097657</v>
      </c>
      <c r="AB22" s="8">
        <v>14</v>
      </c>
      <c r="AC22" s="15">
        <f t="shared" si="4"/>
        <v>27.566585956416468</v>
      </c>
    </row>
    <row r="23" spans="5:29" x14ac:dyDescent="0.25">
      <c r="E23" s="11">
        <v>14</v>
      </c>
      <c r="F23" s="12">
        <f t="shared" si="5"/>
        <v>13.701130822281165</v>
      </c>
      <c r="I23" s="8">
        <v>16</v>
      </c>
      <c r="J23" s="15">
        <f t="shared" si="1"/>
        <v>18.830079999999999</v>
      </c>
      <c r="M23" s="8">
        <v>17</v>
      </c>
      <c r="N23" s="15">
        <f t="shared" si="0"/>
        <v>31.260875000000002</v>
      </c>
      <c r="P23" s="8">
        <v>16</v>
      </c>
      <c r="Q23" s="15">
        <f t="shared" si="2"/>
        <v>16.987159475000002</v>
      </c>
      <c r="S23" s="8">
        <v>15</v>
      </c>
      <c r="T23" s="15">
        <f t="shared" si="3"/>
        <v>0.24287999999999998</v>
      </c>
      <c r="V23" s="8">
        <v>7</v>
      </c>
      <c r="W23" s="15">
        <f t="shared" si="6"/>
        <v>3.0685073394940852</v>
      </c>
      <c r="AB23" s="8">
        <v>15</v>
      </c>
      <c r="AC23" s="15">
        <f t="shared" si="4"/>
        <v>25.728813559322035</v>
      </c>
    </row>
    <row r="24" spans="5:29" x14ac:dyDescent="0.25">
      <c r="E24" s="11">
        <v>15</v>
      </c>
      <c r="F24" s="12">
        <f t="shared" si="5"/>
        <v>14.679783023872677</v>
      </c>
      <c r="I24" s="8">
        <v>17</v>
      </c>
      <c r="J24" s="15">
        <f t="shared" si="1"/>
        <v>20.006959999999999</v>
      </c>
      <c r="M24" s="8">
        <v>18</v>
      </c>
      <c r="N24" s="15">
        <f t="shared" si="0"/>
        <v>33.09975</v>
      </c>
      <c r="P24" s="8">
        <v>17</v>
      </c>
      <c r="Q24" s="15">
        <f t="shared" si="2"/>
        <v>15.987914800000002</v>
      </c>
      <c r="S24" s="8">
        <v>16</v>
      </c>
      <c r="T24" s="15">
        <f t="shared" si="3"/>
        <v>0.22769999999999999</v>
      </c>
      <c r="V24" s="8">
        <v>8</v>
      </c>
      <c r="W24" s="15">
        <f t="shared" si="6"/>
        <v>2.6849439220573244</v>
      </c>
      <c r="AB24" s="8">
        <v>16</v>
      </c>
      <c r="AC24" s="15">
        <f t="shared" si="4"/>
        <v>24.120762711864408</v>
      </c>
    </row>
    <row r="25" spans="5:29" x14ac:dyDescent="0.25">
      <c r="E25" s="11">
        <v>16</v>
      </c>
      <c r="F25" s="12">
        <f t="shared" si="5"/>
        <v>15.658435225464189</v>
      </c>
      <c r="I25" s="8">
        <v>18</v>
      </c>
      <c r="J25" s="15">
        <f t="shared" si="1"/>
        <v>21.18384</v>
      </c>
      <c r="M25" s="8">
        <v>19</v>
      </c>
      <c r="N25" s="15">
        <f t="shared" si="0"/>
        <v>34.938625000000002</v>
      </c>
      <c r="P25" s="8">
        <v>18</v>
      </c>
      <c r="Q25" s="15">
        <f t="shared" si="2"/>
        <v>15.099697311111113</v>
      </c>
      <c r="S25" s="8">
        <v>17</v>
      </c>
      <c r="T25" s="15">
        <f t="shared" si="3"/>
        <v>0.21430588235294115</v>
      </c>
      <c r="V25" s="8">
        <v>9</v>
      </c>
      <c r="W25" s="15">
        <f t="shared" si="6"/>
        <v>2.3866168196065107</v>
      </c>
      <c r="AB25" s="8">
        <v>17</v>
      </c>
      <c r="AC25" s="15">
        <f t="shared" si="4"/>
        <v>22.701894317048854</v>
      </c>
    </row>
    <row r="26" spans="5:29" x14ac:dyDescent="0.25">
      <c r="E26" s="11">
        <v>17</v>
      </c>
      <c r="F26" s="12">
        <f t="shared" si="5"/>
        <v>16.6370874270557</v>
      </c>
      <c r="I26" s="8">
        <v>19</v>
      </c>
      <c r="J26" s="15">
        <f t="shared" si="1"/>
        <v>22.360719999999997</v>
      </c>
      <c r="P26" s="8">
        <v>19</v>
      </c>
      <c r="Q26" s="15">
        <f>$Q$5/P26</f>
        <v>14.304976400000001</v>
      </c>
      <c r="S26" s="8">
        <v>18</v>
      </c>
      <c r="T26" s="15">
        <f t="shared" si="3"/>
        <v>0.2024</v>
      </c>
      <c r="V26" s="8">
        <v>10</v>
      </c>
      <c r="W26" s="15">
        <f t="shared" si="6"/>
        <v>2.1479551376458597</v>
      </c>
      <c r="AB26" s="8">
        <v>18</v>
      </c>
      <c r="AC26" s="15">
        <f t="shared" si="4"/>
        <v>21.440677966101696</v>
      </c>
    </row>
    <row r="27" spans="5:29" x14ac:dyDescent="0.25">
      <c r="E27" s="11">
        <v>18</v>
      </c>
      <c r="F27" s="12">
        <f t="shared" si="5"/>
        <v>17.615739628647212</v>
      </c>
      <c r="S27" s="8">
        <v>19</v>
      </c>
      <c r="T27" s="15">
        <f t="shared" si="3"/>
        <v>0.19174736842105261</v>
      </c>
      <c r="V27" s="8">
        <v>11</v>
      </c>
      <c r="W27" s="15">
        <f t="shared" si="6"/>
        <v>1.9526864887689632</v>
      </c>
      <c r="AB27" s="8">
        <v>19</v>
      </c>
      <c r="AC27" s="15">
        <f t="shared" si="4"/>
        <v>20.312221231043711</v>
      </c>
    </row>
    <row r="28" spans="5:29" x14ac:dyDescent="0.25">
      <c r="E28" s="11">
        <v>19</v>
      </c>
      <c r="F28" s="12">
        <f t="shared" si="5"/>
        <v>18.594391830238724</v>
      </c>
      <c r="V28" s="8">
        <v>12</v>
      </c>
      <c r="W28" s="15">
        <f t="shared" si="6"/>
        <v>1.7899626147048828</v>
      </c>
    </row>
    <row r="29" spans="5:29" x14ac:dyDescent="0.25">
      <c r="V29" s="8">
        <v>13</v>
      </c>
      <c r="W29" s="15">
        <f t="shared" si="6"/>
        <v>1.6522731828045072</v>
      </c>
    </row>
    <row r="30" spans="5:29" x14ac:dyDescent="0.25">
      <c r="V30" s="8">
        <v>14</v>
      </c>
      <c r="W30" s="15">
        <f t="shared" si="6"/>
        <v>1.5342536697470426</v>
      </c>
    </row>
    <row r="31" spans="5:29" x14ac:dyDescent="0.25">
      <c r="V31" s="8">
        <v>15</v>
      </c>
      <c r="W31" s="15">
        <f t="shared" si="6"/>
        <v>1.4319700917639062</v>
      </c>
    </row>
    <row r="32" spans="5:29" x14ac:dyDescent="0.25">
      <c r="V32" s="8">
        <v>16</v>
      </c>
      <c r="W32" s="15">
        <f t="shared" si="6"/>
        <v>1.3424719610286622</v>
      </c>
    </row>
    <row r="33" spans="22:23" x14ac:dyDescent="0.25">
      <c r="V33" s="8">
        <v>17</v>
      </c>
      <c r="W33" s="15">
        <f t="shared" si="6"/>
        <v>1.2635030221446233</v>
      </c>
    </row>
    <row r="34" spans="22:23" x14ac:dyDescent="0.25">
      <c r="V34" s="8">
        <v>18</v>
      </c>
      <c r="W34" s="15">
        <f t="shared" si="6"/>
        <v>1.1933084098032554</v>
      </c>
    </row>
    <row r="35" spans="22:23" x14ac:dyDescent="0.25">
      <c r="V35" s="8">
        <v>19</v>
      </c>
      <c r="W35" s="15">
        <f>$W$14/V35</f>
        <v>1.1305027040241367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4329-F75A-40A8-A714-BE9E4557CEAA}">
  <dimension ref="A1:AC44"/>
  <sheetViews>
    <sheetView workbookViewId="0">
      <selection activeCell="Y24" sqref="Y24"/>
    </sheetView>
  </sheetViews>
  <sheetFormatPr defaultRowHeight="15" x14ac:dyDescent="0.25"/>
  <cols>
    <col min="5" max="5" width="11.85546875" customWidth="1"/>
    <col min="9" max="9" width="12" customWidth="1"/>
    <col min="13" max="13" width="13.140625" customWidth="1"/>
    <col min="16" max="16" width="15.285156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</cols>
  <sheetData>
    <row r="1" spans="1:29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19</v>
      </c>
      <c r="M1" t="s">
        <v>23</v>
      </c>
      <c r="P1" s="2" t="s">
        <v>28</v>
      </c>
      <c r="S1" t="s">
        <v>33</v>
      </c>
      <c r="V1" t="s">
        <v>39</v>
      </c>
      <c r="AB1" t="s">
        <v>57</v>
      </c>
    </row>
    <row r="2" spans="1:29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20</v>
      </c>
      <c r="J2" s="2">
        <v>0.16</v>
      </c>
      <c r="M2" s="13" t="s">
        <v>24</v>
      </c>
      <c r="N2" s="2">
        <v>0.25</v>
      </c>
      <c r="P2" s="1" t="s">
        <v>29</v>
      </c>
      <c r="Q2" s="2">
        <v>0.34</v>
      </c>
      <c r="S2" s="1" t="s">
        <v>34</v>
      </c>
      <c r="T2" s="2">
        <v>0.01</v>
      </c>
      <c r="V2" s="1" t="s">
        <v>40</v>
      </c>
      <c r="W2" s="2">
        <v>0.6</v>
      </c>
      <c r="AB2" s="4" t="s">
        <v>58</v>
      </c>
      <c r="AC2" s="2">
        <v>0.03</v>
      </c>
    </row>
    <row r="3" spans="1:29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21</v>
      </c>
      <c r="J3" s="2">
        <v>12</v>
      </c>
      <c r="P3" s="4" t="s">
        <v>30</v>
      </c>
      <c r="Q3" s="2">
        <v>0.87</v>
      </c>
      <c r="S3" s="1" t="s">
        <v>35</v>
      </c>
      <c r="T3" s="2">
        <v>1</v>
      </c>
      <c r="V3" s="4" t="s">
        <v>41</v>
      </c>
      <c r="W3" s="2">
        <v>3</v>
      </c>
      <c r="AB3" s="1" t="s">
        <v>59</v>
      </c>
      <c r="AC3" s="2">
        <v>1.18</v>
      </c>
    </row>
    <row r="4" spans="1:29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26</v>
      </c>
      <c r="N4" s="9">
        <f>B4*N2*B1*F5/J3</f>
        <v>2.8359999999999999</v>
      </c>
      <c r="S4" s="4" t="s">
        <v>36</v>
      </c>
      <c r="T4" s="2">
        <v>2E-3</v>
      </c>
      <c r="V4" s="4" t="s">
        <v>42</v>
      </c>
      <c r="W4" s="2">
        <v>0.91</v>
      </c>
      <c r="AB4" s="4" t="s">
        <v>60</v>
      </c>
      <c r="AC4" s="2">
        <v>1</v>
      </c>
    </row>
    <row r="5" spans="1:29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25</v>
      </c>
      <c r="J5" s="9">
        <f>B4*J2*B1*F5/J3</f>
        <v>1.81504</v>
      </c>
      <c r="P5" s="14" t="s">
        <v>32</v>
      </c>
      <c r="Q5" s="9">
        <f>F2*F3*F5*Q2*B1*B7/Q3</f>
        <v>612.63952640000002</v>
      </c>
      <c r="V5" s="1" t="s">
        <v>43</v>
      </c>
      <c r="W5" s="2">
        <v>0.97</v>
      </c>
    </row>
    <row r="6" spans="1:29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27</v>
      </c>
      <c r="S6" s="14" t="s">
        <v>38</v>
      </c>
      <c r="T6" s="9">
        <f>T2*T3*B2*J3*F5*T4</f>
        <v>6.4281600000000001</v>
      </c>
      <c r="W6" s="8" t="s">
        <v>47</v>
      </c>
      <c r="X6" s="8" t="s">
        <v>48</v>
      </c>
      <c r="Y6" s="8" t="s">
        <v>49</v>
      </c>
      <c r="AB6" s="14" t="s">
        <v>61</v>
      </c>
      <c r="AC6" s="9">
        <f>AC2*B2*F5/(AC3*AC4)</f>
        <v>680.94915254237287</v>
      </c>
    </row>
    <row r="7" spans="1:29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1" t="s">
        <v>22</v>
      </c>
      <c r="M7" s="8">
        <v>1</v>
      </c>
      <c r="N7" s="15">
        <f>M7*$N$4</f>
        <v>2.8359999999999999</v>
      </c>
      <c r="P7" s="11" t="s">
        <v>17</v>
      </c>
      <c r="Q7" s="11" t="s">
        <v>31</v>
      </c>
      <c r="V7" s="4" t="s">
        <v>44</v>
      </c>
      <c r="W7" s="8">
        <v>12000</v>
      </c>
      <c r="X7" s="8">
        <v>540</v>
      </c>
      <c r="Y7" s="8">
        <v>3600</v>
      </c>
      <c r="Z7" t="s">
        <v>52</v>
      </c>
    </row>
    <row r="8" spans="1:29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34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37</v>
      </c>
      <c r="V8" s="4" t="s">
        <v>45</v>
      </c>
      <c r="W8" s="8">
        <v>120</v>
      </c>
      <c r="X8" s="8">
        <v>200</v>
      </c>
      <c r="Y8" s="8">
        <v>150</v>
      </c>
      <c r="Z8" t="s">
        <v>51</v>
      </c>
      <c r="AB8" s="11" t="s">
        <v>17</v>
      </c>
      <c r="AC8" s="11" t="s">
        <v>31</v>
      </c>
    </row>
    <row r="9" spans="1:29" x14ac:dyDescent="0.25">
      <c r="A9" s="4"/>
      <c r="B9" s="3"/>
      <c r="E9" s="11" t="s">
        <v>17</v>
      </c>
      <c r="F9" s="11" t="s">
        <v>18</v>
      </c>
      <c r="I9" s="8">
        <v>2</v>
      </c>
      <c r="J9" s="15">
        <f t="shared" ref="J9:J35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46</v>
      </c>
      <c r="W9" s="8">
        <v>300</v>
      </c>
      <c r="X9" s="8">
        <v>20</v>
      </c>
      <c r="Y9" s="8">
        <v>500</v>
      </c>
      <c r="Z9" t="s">
        <v>50</v>
      </c>
      <c r="AB9" s="8">
        <v>1</v>
      </c>
      <c r="AC9" s="15">
        <f>$AC$6/AB9</f>
        <v>680.94915254237287</v>
      </c>
    </row>
    <row r="10" spans="1:29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36" si="3">$T$6/S10</f>
        <v>3.21408</v>
      </c>
      <c r="AB10" s="8">
        <v>2</v>
      </c>
      <c r="AC10" s="15">
        <f t="shared" ref="AC10:AC36" si="4">$AC$6/AB10</f>
        <v>340.47457627118644</v>
      </c>
    </row>
    <row r="11" spans="1:29" x14ac:dyDescent="0.25">
      <c r="A11" s="4"/>
      <c r="B11" s="3"/>
      <c r="E11" s="11">
        <v>2</v>
      </c>
      <c r="F11" s="12">
        <f t="shared" ref="F11:F37" si="5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53</v>
      </c>
      <c r="W11" s="8" t="s">
        <v>54</v>
      </c>
      <c r="X11" s="8" t="s">
        <v>55</v>
      </c>
      <c r="AB11" s="8">
        <v>3</v>
      </c>
      <c r="AC11" s="15">
        <f t="shared" si="4"/>
        <v>226.98305084745763</v>
      </c>
    </row>
    <row r="12" spans="1:29" x14ac:dyDescent="0.25">
      <c r="E12" s="11">
        <v>3</v>
      </c>
      <c r="F12" s="12">
        <f t="shared" si="5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</row>
    <row r="13" spans="1:29" ht="15.75" customHeight="1" x14ac:dyDescent="0.25">
      <c r="E13" s="11">
        <v>4</v>
      </c>
      <c r="F13" s="12">
        <f t="shared" si="5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</row>
    <row r="14" spans="1:29" x14ac:dyDescent="0.25">
      <c r="E14" s="11">
        <v>5</v>
      </c>
      <c r="F14" s="12">
        <f t="shared" si="5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56</v>
      </c>
      <c r="W14" s="9">
        <f>V12+W12+X12</f>
        <v>25.557947207431745</v>
      </c>
      <c r="AB14" s="8">
        <v>6</v>
      </c>
      <c r="AC14" s="15">
        <f t="shared" si="4"/>
        <v>113.49152542372882</v>
      </c>
    </row>
    <row r="15" spans="1:29" x14ac:dyDescent="0.25">
      <c r="E15" s="11">
        <v>6</v>
      </c>
      <c r="F15" s="12">
        <f t="shared" si="5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</row>
    <row r="16" spans="1:29" x14ac:dyDescent="0.25">
      <c r="E16" s="11">
        <v>7</v>
      </c>
      <c r="F16" s="12">
        <f t="shared" si="5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31</v>
      </c>
      <c r="AB16" s="8">
        <v>8</v>
      </c>
      <c r="AC16" s="15">
        <f t="shared" si="4"/>
        <v>85.118644067796609</v>
      </c>
    </row>
    <row r="17" spans="5:29" x14ac:dyDescent="0.25">
      <c r="E17" s="11">
        <v>8</v>
      </c>
      <c r="F17" s="12">
        <f t="shared" si="5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</row>
    <row r="18" spans="5:29" x14ac:dyDescent="0.25">
      <c r="E18" s="11">
        <v>9</v>
      </c>
      <c r="F18" s="12">
        <f t="shared" si="5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6">$W$14/V18</f>
        <v>12.778973603715873</v>
      </c>
      <c r="AB18" s="8">
        <v>10</v>
      </c>
      <c r="AC18" s="15">
        <f t="shared" si="4"/>
        <v>68.094915254237293</v>
      </c>
    </row>
    <row r="19" spans="5:29" x14ac:dyDescent="0.25">
      <c r="E19" s="11">
        <v>10</v>
      </c>
      <c r="F19" s="12">
        <f t="shared" si="5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6"/>
        <v>8.5193157358105811</v>
      </c>
      <c r="AB19" s="8">
        <v>11</v>
      </c>
      <c r="AC19" s="15">
        <f t="shared" si="4"/>
        <v>61.90446841294299</v>
      </c>
    </row>
    <row r="20" spans="5:29" x14ac:dyDescent="0.25">
      <c r="E20" s="11">
        <v>11</v>
      </c>
      <c r="F20" s="12">
        <f t="shared" si="5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6"/>
        <v>6.3894868018579363</v>
      </c>
      <c r="AB20" s="8">
        <v>12</v>
      </c>
      <c r="AC20" s="15">
        <f t="shared" si="4"/>
        <v>56.745762711864408</v>
      </c>
    </row>
    <row r="21" spans="5:29" x14ac:dyDescent="0.25">
      <c r="E21" s="11">
        <v>12</v>
      </c>
      <c r="F21" s="12">
        <f t="shared" si="5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6"/>
        <v>5.1115894414863492</v>
      </c>
      <c r="AB21" s="8">
        <v>13</v>
      </c>
      <c r="AC21" s="15">
        <f t="shared" si="4"/>
        <v>52.380704041720989</v>
      </c>
    </row>
    <row r="22" spans="5:29" x14ac:dyDescent="0.25">
      <c r="E22" s="11">
        <v>13</v>
      </c>
      <c r="F22" s="12">
        <f t="shared" si="5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6"/>
        <v>4.2596578679052906</v>
      </c>
      <c r="AB22" s="8">
        <v>14</v>
      </c>
      <c r="AC22" s="15">
        <f t="shared" si="4"/>
        <v>48.639225181598064</v>
      </c>
    </row>
    <row r="23" spans="5:29" x14ac:dyDescent="0.25">
      <c r="E23" s="11">
        <v>14</v>
      </c>
      <c r="F23" s="12">
        <f t="shared" si="5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6"/>
        <v>3.6511353153473922</v>
      </c>
      <c r="AB23" s="8">
        <v>15</v>
      </c>
      <c r="AC23" s="15">
        <f t="shared" si="4"/>
        <v>45.396610169491524</v>
      </c>
    </row>
    <row r="24" spans="5:29" x14ac:dyDescent="0.25">
      <c r="E24" s="11">
        <v>15</v>
      </c>
      <c r="F24" s="12">
        <f t="shared" si="5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6"/>
        <v>3.1947434009289681</v>
      </c>
      <c r="AB24" s="8">
        <v>16</v>
      </c>
      <c r="AC24" s="15">
        <f t="shared" si="4"/>
        <v>42.559322033898304</v>
      </c>
    </row>
    <row r="25" spans="5:29" x14ac:dyDescent="0.25">
      <c r="E25" s="11">
        <v>16</v>
      </c>
      <c r="F25" s="12">
        <f t="shared" si="5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6"/>
        <v>2.8397719119368605</v>
      </c>
      <c r="AB25" s="8">
        <v>17</v>
      </c>
      <c r="AC25" s="15">
        <f t="shared" si="4"/>
        <v>40.055832502492521</v>
      </c>
    </row>
    <row r="26" spans="5:29" x14ac:dyDescent="0.25">
      <c r="E26" s="11">
        <v>17</v>
      </c>
      <c r="F26" s="12">
        <f t="shared" si="5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6"/>
        <v>2.5557947207431746</v>
      </c>
      <c r="AB26" s="8">
        <v>18</v>
      </c>
      <c r="AC26" s="15">
        <f t="shared" si="4"/>
        <v>37.83050847457627</v>
      </c>
    </row>
    <row r="27" spans="5:29" x14ac:dyDescent="0.25">
      <c r="E27" s="11">
        <v>18</v>
      </c>
      <c r="F27" s="12">
        <f t="shared" si="5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35" si="7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6"/>
        <v>2.3234497461301586</v>
      </c>
      <c r="AB27" s="8">
        <v>19</v>
      </c>
      <c r="AC27" s="15">
        <f t="shared" si="4"/>
        <v>35.839429081177521</v>
      </c>
    </row>
    <row r="28" spans="5:29" x14ac:dyDescent="0.25">
      <c r="E28" s="11">
        <v>19</v>
      </c>
      <c r="F28" s="12">
        <f t="shared" si="5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7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6"/>
        <v>2.1298289339526453</v>
      </c>
      <c r="AB28" s="8">
        <v>20</v>
      </c>
      <c r="AC28" s="15">
        <f t="shared" si="4"/>
        <v>34.047457627118646</v>
      </c>
    </row>
    <row r="29" spans="5:29" x14ac:dyDescent="0.25">
      <c r="E29" s="11">
        <v>20</v>
      </c>
      <c r="F29" s="12">
        <f t="shared" si="5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7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6"/>
        <v>1.9659959390332111</v>
      </c>
      <c r="AB29" s="8">
        <v>21</v>
      </c>
      <c r="AC29" s="15">
        <f t="shared" si="4"/>
        <v>32.426150121065376</v>
      </c>
    </row>
    <row r="30" spans="5:29" x14ac:dyDescent="0.25">
      <c r="E30" s="11">
        <v>21</v>
      </c>
      <c r="F30" s="12">
        <f t="shared" si="5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7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6"/>
        <v>1.8255676576736961</v>
      </c>
      <c r="AB30" s="8">
        <v>22</v>
      </c>
      <c r="AC30" s="15">
        <f t="shared" si="4"/>
        <v>30.952234206471495</v>
      </c>
    </row>
    <row r="31" spans="5:29" x14ac:dyDescent="0.25">
      <c r="E31" s="11">
        <v>22</v>
      </c>
      <c r="F31" s="12">
        <f t="shared" si="5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7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6"/>
        <v>1.7038631471621164</v>
      </c>
      <c r="AB31" s="8">
        <v>23</v>
      </c>
      <c r="AC31" s="15">
        <f t="shared" si="4"/>
        <v>29.606484893146646</v>
      </c>
    </row>
    <row r="32" spans="5:29" x14ac:dyDescent="0.25">
      <c r="E32" s="11">
        <v>23</v>
      </c>
      <c r="F32" s="12">
        <f t="shared" si="5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7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6"/>
        <v>1.5973717004644841</v>
      </c>
      <c r="AB32" s="8">
        <v>24</v>
      </c>
      <c r="AC32" s="15">
        <f t="shared" si="4"/>
        <v>28.372881355932204</v>
      </c>
    </row>
    <row r="33" spans="5:29" x14ac:dyDescent="0.25">
      <c r="E33" s="11">
        <v>24</v>
      </c>
      <c r="F33" s="12">
        <f t="shared" si="5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7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6"/>
        <v>1.5034086592606908</v>
      </c>
      <c r="AB33" s="8">
        <v>25</v>
      </c>
      <c r="AC33" s="15">
        <f t="shared" si="4"/>
        <v>27.237966101694916</v>
      </c>
    </row>
    <row r="34" spans="5:29" x14ac:dyDescent="0.25">
      <c r="E34" s="11">
        <v>25</v>
      </c>
      <c r="F34" s="12">
        <f t="shared" si="5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7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6"/>
        <v>1.4198859559684303</v>
      </c>
      <c r="AB34" s="8">
        <v>26</v>
      </c>
      <c r="AC34" s="15">
        <f t="shared" si="4"/>
        <v>26.190352020860495</v>
      </c>
    </row>
    <row r="35" spans="5:29" x14ac:dyDescent="0.25">
      <c r="E35" s="11">
        <v>26</v>
      </c>
      <c r="F35" s="12">
        <f t="shared" si="5"/>
        <v>26.850074482758615</v>
      </c>
      <c r="I35" s="8">
        <v>28</v>
      </c>
      <c r="J35" s="15">
        <f t="shared" si="1"/>
        <v>50.821120000000001</v>
      </c>
      <c r="P35" s="8">
        <v>28</v>
      </c>
      <c r="Q35" s="15">
        <f t="shared" si="7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</row>
    <row r="36" spans="5:29" x14ac:dyDescent="0.25">
      <c r="E36" s="11">
        <v>27</v>
      </c>
      <c r="F36" s="12">
        <f t="shared" si="5"/>
        <v>27.88276965517241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4" si="8">$W$14/V36</f>
        <v>1.2778973603715873</v>
      </c>
      <c r="AB36" s="8">
        <v>28</v>
      </c>
      <c r="AC36" s="15">
        <f t="shared" si="4"/>
        <v>24.319612590799032</v>
      </c>
    </row>
    <row r="37" spans="5:29" x14ac:dyDescent="0.25">
      <c r="E37" s="11">
        <v>28</v>
      </c>
      <c r="F37" s="12">
        <f t="shared" si="5"/>
        <v>28.915464827586202</v>
      </c>
      <c r="V37" s="8">
        <v>21</v>
      </c>
      <c r="W37" s="15">
        <f t="shared" si="8"/>
        <v>1.2170451051157973</v>
      </c>
    </row>
    <row r="38" spans="5:29" x14ac:dyDescent="0.25">
      <c r="V38" s="8">
        <v>22</v>
      </c>
      <c r="W38" s="15">
        <f t="shared" si="8"/>
        <v>1.1617248730650793</v>
      </c>
    </row>
    <row r="39" spans="5:29" x14ac:dyDescent="0.25">
      <c r="V39" s="8">
        <v>23</v>
      </c>
      <c r="W39" s="15">
        <f t="shared" si="8"/>
        <v>1.1112150959752933</v>
      </c>
    </row>
    <row r="40" spans="5:29" x14ac:dyDescent="0.25">
      <c r="V40" s="8">
        <v>24</v>
      </c>
      <c r="W40" s="15">
        <f t="shared" si="8"/>
        <v>1.0649144669763226</v>
      </c>
    </row>
    <row r="41" spans="5:29" x14ac:dyDescent="0.25">
      <c r="V41" s="8">
        <v>25</v>
      </c>
      <c r="W41" s="15">
        <f t="shared" si="8"/>
        <v>1.0223178882972699</v>
      </c>
    </row>
    <row r="42" spans="5:29" x14ac:dyDescent="0.25">
      <c r="V42" s="8">
        <v>26</v>
      </c>
      <c r="W42" s="15">
        <f t="shared" si="8"/>
        <v>0.98299796951660556</v>
      </c>
    </row>
    <row r="43" spans="5:29" x14ac:dyDescent="0.25">
      <c r="V43" s="8">
        <v>27</v>
      </c>
      <c r="W43" s="15">
        <f t="shared" si="8"/>
        <v>0.94659063731228688</v>
      </c>
    </row>
    <row r="44" spans="5:29" x14ac:dyDescent="0.25">
      <c r="V44" s="8">
        <v>28</v>
      </c>
      <c r="W44" s="15">
        <f t="shared" si="8"/>
        <v>0.91278382883684805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var_4</vt:lpstr>
      <vt:lpstr>var_18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2023-03-16T09:03:40Z</dcterms:modified>
</cp:coreProperties>
</file>