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6B0F8D5-746E-4F2C-B145-092AAD733654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мкр" sheetId="1" r:id="rId1"/>
    <sheet name="Эйлер n=10" sheetId="2" r:id="rId2"/>
    <sheet name="Эйлер n=20" sheetId="3" r:id="rId3"/>
  </sheets>
  <calcPr calcId="191029"/>
</workbook>
</file>

<file path=xl/calcChain.xml><?xml version="1.0" encoding="utf-8"?>
<calcChain xmlns="http://schemas.openxmlformats.org/spreadsheetml/2006/main">
  <c r="J22" i="3" l="1"/>
  <c r="K22" i="3"/>
  <c r="L22" i="3" s="1"/>
  <c r="M22" i="3" s="1"/>
  <c r="F22" i="3"/>
  <c r="B23" i="3"/>
  <c r="C23" i="3"/>
  <c r="C24" i="3" s="1"/>
  <c r="C25" i="3" s="1"/>
  <c r="B24" i="3"/>
  <c r="B25" i="3" s="1"/>
  <c r="B26" i="3" s="1"/>
  <c r="B27" i="3" s="1"/>
  <c r="B28" i="3" s="1"/>
  <c r="B29" i="3" s="1"/>
  <c r="B30" i="3" s="1"/>
  <c r="B31" i="3" s="1"/>
  <c r="B32" i="3" s="1"/>
  <c r="B12" i="3"/>
  <c r="A8" i="3"/>
  <c r="I12" i="3" s="1"/>
  <c r="D4" i="3"/>
  <c r="B13" i="3" s="1"/>
  <c r="J13" i="2"/>
  <c r="K13" i="2"/>
  <c r="L13" i="2"/>
  <c r="M13" i="2"/>
  <c r="M12" i="2"/>
  <c r="K12" i="2"/>
  <c r="L12" i="2"/>
  <c r="J12" i="2"/>
  <c r="F12" i="2"/>
  <c r="G12" i="2"/>
  <c r="G15" i="2"/>
  <c r="F15" i="2"/>
  <c r="F13" i="2"/>
  <c r="G13" i="2" s="1"/>
  <c r="C13" i="2"/>
  <c r="C14" i="2"/>
  <c r="C15" i="2" s="1"/>
  <c r="C16" i="2" s="1"/>
  <c r="C17" i="2" s="1"/>
  <c r="C18" i="2" s="1"/>
  <c r="C19" i="2" s="1"/>
  <c r="C20" i="2" s="1"/>
  <c r="C21" i="2" s="1"/>
  <c r="C22" i="2" s="1"/>
  <c r="E6" i="1"/>
  <c r="E7" i="1"/>
  <c r="E8" i="1"/>
  <c r="E9" i="1"/>
  <c r="E10" i="1"/>
  <c r="E5" i="1"/>
  <c r="D6" i="1"/>
  <c r="D7" i="1"/>
  <c r="D8" i="1"/>
  <c r="D9" i="1"/>
  <c r="D10" i="1"/>
  <c r="D5" i="1"/>
  <c r="C6" i="1"/>
  <c r="C7" i="1"/>
  <c r="C8" i="1"/>
  <c r="C9" i="1"/>
  <c r="C10" i="1"/>
  <c r="C5" i="1"/>
  <c r="I23" i="3" l="1"/>
  <c r="G22" i="3"/>
  <c r="E23" i="3" s="1"/>
  <c r="C26" i="3"/>
  <c r="C27" i="3" s="1"/>
  <c r="C28" i="3" s="1"/>
  <c r="C29" i="3" s="1"/>
  <c r="C30" i="3" s="1"/>
  <c r="C31" i="3" s="1"/>
  <c r="C32" i="3" s="1"/>
  <c r="B14" i="3"/>
  <c r="K12" i="3"/>
  <c r="L12" i="3" s="1"/>
  <c r="M12" i="3" s="1"/>
  <c r="E12" i="3"/>
  <c r="C12" i="3"/>
  <c r="C13" i="3" s="1"/>
  <c r="C14" i="3" s="1"/>
  <c r="C15" i="3" s="1"/>
  <c r="J12" i="3"/>
  <c r="A8" i="2"/>
  <c r="E12" i="2" s="1"/>
  <c r="J23" i="3" l="1"/>
  <c r="K23" i="3"/>
  <c r="L23" i="3"/>
  <c r="M23" i="3" s="1"/>
  <c r="F23" i="3"/>
  <c r="E24" i="3" s="1"/>
  <c r="G23" i="3"/>
  <c r="I13" i="3"/>
  <c r="B15" i="3"/>
  <c r="C16" i="3"/>
  <c r="F12" i="3"/>
  <c r="H2" i="1"/>
  <c r="K5" i="1" s="1"/>
  <c r="C12" i="2"/>
  <c r="D4" i="2"/>
  <c r="I24" i="3" l="1"/>
  <c r="F24" i="3"/>
  <c r="E25" i="3" s="1"/>
  <c r="G24" i="3"/>
  <c r="J13" i="3"/>
  <c r="B16" i="3"/>
  <c r="G12" i="3"/>
  <c r="E13" i="3" s="1"/>
  <c r="I12" i="2"/>
  <c r="B12" i="2"/>
  <c r="J24" i="3" l="1"/>
  <c r="F25" i="3"/>
  <c r="E26" i="3" s="1"/>
  <c r="G25" i="3"/>
  <c r="F13" i="3"/>
  <c r="B17" i="3"/>
  <c r="K13" i="3"/>
  <c r="L13" i="3" s="1"/>
  <c r="M13" i="3" s="1"/>
  <c r="C17" i="3"/>
  <c r="B13" i="2"/>
  <c r="K24" i="3" l="1"/>
  <c r="L24" i="3" s="1"/>
  <c r="M24" i="3" s="1"/>
  <c r="F26" i="3"/>
  <c r="E27" i="3" s="1"/>
  <c r="G26" i="3"/>
  <c r="G13" i="3"/>
  <c r="E14" i="3" s="1"/>
  <c r="B18" i="3"/>
  <c r="I14" i="3"/>
  <c r="C18" i="3"/>
  <c r="C19" i="3" s="1"/>
  <c r="E13" i="2"/>
  <c r="B14" i="2"/>
  <c r="I25" i="3" l="1"/>
  <c r="F27" i="3"/>
  <c r="E28" i="3" s="1"/>
  <c r="G27" i="3"/>
  <c r="F14" i="3"/>
  <c r="J14" i="3"/>
  <c r="K14" i="3"/>
  <c r="L14" i="3" s="1"/>
  <c r="M14" i="3" s="1"/>
  <c r="B19" i="3"/>
  <c r="C20" i="3" s="1"/>
  <c r="E14" i="2"/>
  <c r="I13" i="2"/>
  <c r="B15" i="2"/>
  <c r="J25" i="3" l="1"/>
  <c r="I26" i="3" s="1"/>
  <c r="K25" i="3"/>
  <c r="L25" i="3"/>
  <c r="M25" i="3"/>
  <c r="F28" i="3"/>
  <c r="E29" i="3" s="1"/>
  <c r="G28" i="3"/>
  <c r="I15" i="3"/>
  <c r="B20" i="3"/>
  <c r="G14" i="3"/>
  <c r="E15" i="3" s="1"/>
  <c r="F14" i="2"/>
  <c r="G14" i="2" s="1"/>
  <c r="B16" i="2"/>
  <c r="J26" i="3" l="1"/>
  <c r="K26" i="3"/>
  <c r="L26" i="3"/>
  <c r="M26" i="3" s="1"/>
  <c r="F29" i="3"/>
  <c r="F15" i="3"/>
  <c r="B21" i="3"/>
  <c r="J15" i="3"/>
  <c r="K15" i="3" s="1"/>
  <c r="L15" i="3" s="1"/>
  <c r="M15" i="3" s="1"/>
  <c r="C21" i="3"/>
  <c r="C22" i="3" s="1"/>
  <c r="B17" i="2"/>
  <c r="E15" i="2"/>
  <c r="A14" i="1"/>
  <c r="A15" i="1" s="1"/>
  <c r="A16" i="1" s="1"/>
  <c r="A17" i="1" s="1"/>
  <c r="A18" i="1" s="1"/>
  <c r="A19" i="1" s="1"/>
  <c r="B5" i="1"/>
  <c r="A6" i="1"/>
  <c r="A7" i="1" s="1"/>
  <c r="A8" i="1" s="1"/>
  <c r="A9" i="1" s="1"/>
  <c r="I27" i="3" l="1"/>
  <c r="G29" i="3"/>
  <c r="E30" i="3" s="1"/>
  <c r="I16" i="3"/>
  <c r="G15" i="3"/>
  <c r="E16" i="3" s="1"/>
  <c r="B22" i="3"/>
  <c r="I14" i="2"/>
  <c r="G23" i="1"/>
  <c r="P13" i="1"/>
  <c r="I5" i="1"/>
  <c r="L5" i="1" s="1"/>
  <c r="H5" i="1"/>
  <c r="B18" i="2"/>
  <c r="B6" i="1"/>
  <c r="J27" i="3" l="1"/>
  <c r="F30" i="3"/>
  <c r="E31" i="3" s="1"/>
  <c r="G30" i="3"/>
  <c r="F16" i="3"/>
  <c r="J16" i="3"/>
  <c r="K16" i="3"/>
  <c r="L16" i="3" s="1"/>
  <c r="M16" i="3" s="1"/>
  <c r="J14" i="2"/>
  <c r="K14" i="2"/>
  <c r="L14" i="2"/>
  <c r="M14" i="2"/>
  <c r="N13" i="1"/>
  <c r="B23" i="1" s="1"/>
  <c r="L13" i="1"/>
  <c r="A23" i="1" s="1"/>
  <c r="J5" i="1"/>
  <c r="N5" i="1"/>
  <c r="M5" i="1"/>
  <c r="B19" i="2"/>
  <c r="E16" i="2"/>
  <c r="B7" i="1"/>
  <c r="K27" i="3" l="1"/>
  <c r="L27" i="3" s="1"/>
  <c r="M27" i="3" s="1"/>
  <c r="F31" i="3"/>
  <c r="E32" i="3" s="1"/>
  <c r="G31" i="3"/>
  <c r="I17" i="3"/>
  <c r="G16" i="3"/>
  <c r="E17" i="3" s="1"/>
  <c r="F16" i="2"/>
  <c r="G16" i="2"/>
  <c r="I15" i="2"/>
  <c r="L15" i="1"/>
  <c r="A24" i="1" s="1"/>
  <c r="P15" i="1"/>
  <c r="C24" i="1" s="1"/>
  <c r="L17" i="1"/>
  <c r="B25" i="1" s="1"/>
  <c r="P17" i="1"/>
  <c r="D25" i="1" s="1"/>
  <c r="G24" i="1"/>
  <c r="R15" i="1"/>
  <c r="N15" i="1"/>
  <c r="B24" i="1" s="1"/>
  <c r="N17" i="1"/>
  <c r="C25" i="1" s="1"/>
  <c r="B20" i="2"/>
  <c r="B8" i="1"/>
  <c r="I28" i="3" l="1"/>
  <c r="F17" i="3"/>
  <c r="J17" i="3"/>
  <c r="K17" i="3" s="1"/>
  <c r="L17" i="3" s="1"/>
  <c r="M17" i="3" s="1"/>
  <c r="J15" i="2"/>
  <c r="K15" i="2"/>
  <c r="L15" i="2"/>
  <c r="M15" i="2" s="1"/>
  <c r="L19" i="1"/>
  <c r="C26" i="1" s="1"/>
  <c r="N19" i="1"/>
  <c r="D26" i="1" s="1"/>
  <c r="P19" i="1"/>
  <c r="E26" i="1" s="1"/>
  <c r="R17" i="1"/>
  <c r="G25" i="1"/>
  <c r="B21" i="2"/>
  <c r="E17" i="2"/>
  <c r="B9" i="1"/>
  <c r="J28" i="3" l="1"/>
  <c r="I29" i="3" s="1"/>
  <c r="K28" i="3"/>
  <c r="L28" i="3"/>
  <c r="M28" i="3"/>
  <c r="I18" i="3"/>
  <c r="G17" i="3"/>
  <c r="E18" i="3" s="1"/>
  <c r="F17" i="2"/>
  <c r="G17" i="2" s="1"/>
  <c r="N21" i="1"/>
  <c r="E27" i="1" s="1"/>
  <c r="L21" i="1"/>
  <c r="D27" i="1" s="1"/>
  <c r="P21" i="1"/>
  <c r="F27" i="1" s="1"/>
  <c r="R19" i="1"/>
  <c r="G26" i="1"/>
  <c r="B22" i="2"/>
  <c r="B10" i="1"/>
  <c r="J29" i="3" l="1"/>
  <c r="I30" i="3" s="1"/>
  <c r="K29" i="3"/>
  <c r="L29" i="3"/>
  <c r="M29" i="3"/>
  <c r="F18" i="3"/>
  <c r="J18" i="3"/>
  <c r="P23" i="1"/>
  <c r="N23" i="1"/>
  <c r="F28" i="1" s="1"/>
  <c r="L23" i="1"/>
  <c r="E28" i="1" s="1"/>
  <c r="I16" i="2"/>
  <c r="B14" i="1" a="1"/>
  <c r="G28" i="1"/>
  <c r="R21" i="1"/>
  <c r="G27" i="1"/>
  <c r="E18" i="2"/>
  <c r="J30" i="3" l="1"/>
  <c r="K18" i="3"/>
  <c r="L18" i="3" s="1"/>
  <c r="M18" i="3" s="1"/>
  <c r="G18" i="3"/>
  <c r="E19" i="3" s="1"/>
  <c r="J16" i="2"/>
  <c r="K16" i="2"/>
  <c r="L16" i="2"/>
  <c r="M16" i="2"/>
  <c r="F18" i="2"/>
  <c r="G18" i="2" s="1"/>
  <c r="B17" i="1"/>
  <c r="B16" i="1"/>
  <c r="B18" i="1"/>
  <c r="B19" i="1"/>
  <c r="B14" i="1"/>
  <c r="B15" i="1"/>
  <c r="K30" i="3" l="1"/>
  <c r="L30" i="3" s="1"/>
  <c r="M30" i="3" s="1"/>
  <c r="F19" i="3"/>
  <c r="G19" i="3"/>
  <c r="I19" i="3"/>
  <c r="I17" i="2"/>
  <c r="E19" i="2"/>
  <c r="I31" i="3" l="1"/>
  <c r="E20" i="3"/>
  <c r="F20" i="3"/>
  <c r="J19" i="3"/>
  <c r="J17" i="2"/>
  <c r="K17" i="2"/>
  <c r="L17" i="2"/>
  <c r="M17" i="2"/>
  <c r="F19" i="2"/>
  <c r="G19" i="2"/>
  <c r="J31" i="3" l="1"/>
  <c r="K31" i="3"/>
  <c r="L31" i="3"/>
  <c r="M31" i="3" s="1"/>
  <c r="K19" i="3"/>
  <c r="L19" i="3" s="1"/>
  <c r="M19" i="3" s="1"/>
  <c r="G20" i="3"/>
  <c r="E21" i="3" s="1"/>
  <c r="I18" i="2"/>
  <c r="E20" i="2"/>
  <c r="I32" i="3" l="1"/>
  <c r="F21" i="3"/>
  <c r="G21" i="3"/>
  <c r="I20" i="3"/>
  <c r="J18" i="2"/>
  <c r="K18" i="2"/>
  <c r="L18" i="2" s="1"/>
  <c r="M18" i="2" s="1"/>
  <c r="F20" i="2"/>
  <c r="G20" i="2"/>
  <c r="E21" i="2"/>
  <c r="E22" i="3" l="1"/>
  <c r="J20" i="3"/>
  <c r="K20" i="3"/>
  <c r="L20" i="3" s="1"/>
  <c r="M20" i="3" s="1"/>
  <c r="F21" i="2"/>
  <c r="G21" i="2" s="1"/>
  <c r="I21" i="3" l="1"/>
  <c r="I19" i="2"/>
  <c r="E22" i="2"/>
  <c r="J21" i="3" l="1"/>
  <c r="J19" i="2"/>
  <c r="I20" i="2" s="1"/>
  <c r="K19" i="2"/>
  <c r="L19" i="2"/>
  <c r="M19" i="2"/>
  <c r="K21" i="3" l="1"/>
  <c r="L21" i="3" s="1"/>
  <c r="M21" i="3" s="1"/>
  <c r="J20" i="2"/>
  <c r="K20" i="2"/>
  <c r="L20" i="2" s="1"/>
  <c r="I22" i="3" l="1"/>
  <c r="M20" i="2"/>
  <c r="I21" i="2"/>
  <c r="J21" i="2" l="1"/>
  <c r="K21" i="2"/>
  <c r="L21" i="2"/>
  <c r="M21" i="2"/>
  <c r="I22" i="2"/>
</calcChain>
</file>

<file path=xl/sharedStrings.xml><?xml version="1.0" encoding="utf-8"?>
<sst xmlns="http://schemas.openxmlformats.org/spreadsheetml/2006/main" count="96" uniqueCount="37">
  <si>
    <t>a</t>
  </si>
  <si>
    <t>b</t>
  </si>
  <si>
    <t>n</t>
  </si>
  <si>
    <t>h</t>
  </si>
  <si>
    <t>p(x)</t>
  </si>
  <si>
    <t>q(x)</t>
  </si>
  <si>
    <t>f(x)</t>
  </si>
  <si>
    <t>ya</t>
  </si>
  <si>
    <t>yb</t>
  </si>
  <si>
    <t>x</t>
  </si>
  <si>
    <t>i</t>
  </si>
  <si>
    <t>y</t>
  </si>
  <si>
    <t>h^2</t>
  </si>
  <si>
    <t>2h</t>
  </si>
  <si>
    <t>2h^2</t>
  </si>
  <si>
    <t>1/h</t>
  </si>
  <si>
    <t>1/2h</t>
  </si>
  <si>
    <t>1/h^2</t>
  </si>
  <si>
    <t>2/h^2</t>
  </si>
  <si>
    <t>i=</t>
  </si>
  <si>
    <t>y0</t>
  </si>
  <si>
    <t>y1</t>
  </si>
  <si>
    <t>y2</t>
  </si>
  <si>
    <t>y3</t>
  </si>
  <si>
    <t>y4</t>
  </si>
  <si>
    <t>y5</t>
  </si>
  <si>
    <t>c</t>
  </si>
  <si>
    <t>начальное условие</t>
  </si>
  <si>
    <t>y(a)</t>
  </si>
  <si>
    <t>метод Эйлера</t>
  </si>
  <si>
    <t>исправленный метод Эйлера</t>
  </si>
  <si>
    <t>метод Рунге-Кутты</t>
  </si>
  <si>
    <t>k1</t>
  </si>
  <si>
    <t>k2</t>
  </si>
  <si>
    <t>k3</t>
  </si>
  <si>
    <t>k4</t>
  </si>
  <si>
    <t>f(x,y)=xy^2-x^2+1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</si>
</sst>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мкр!$B$13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мкр!$A$14:$A$19</c:f>
              <c:numCache>
                <c:formatCode>General</c:formatCode>
                <c:ptCount val="6"/>
                <c:pt idx="0">
                  <c:v>0.1</c:v>
                </c:pt>
                <c:pt idx="1">
                  <c:v>0.52</c:v>
                </c:pt>
                <c:pt idx="2">
                  <c:v>0.94000000000000006</c:v>
                </c:pt>
                <c:pt idx="3">
                  <c:v>1.36</c:v>
                </c:pt>
                <c:pt idx="4">
                  <c:v>1.7800000000000002</c:v>
                </c:pt>
                <c:pt idx="5">
                  <c:v>2.2000000000000002</c:v>
                </c:pt>
              </c:numCache>
            </c:numRef>
          </c:xVal>
          <c:yVal>
            <c:numRef>
              <c:f>мкр!$B$14:$B$19</c:f>
              <c:numCache>
                <c:formatCode>General</c:formatCode>
                <c:ptCount val="6"/>
                <c:pt idx="0">
                  <c:v>1.0000000000000009</c:v>
                </c:pt>
                <c:pt idx="1">
                  <c:v>1.0000000000000007</c:v>
                </c:pt>
                <c:pt idx="2">
                  <c:v>1.0000000000000009</c:v>
                </c:pt>
                <c:pt idx="3">
                  <c:v>1.0000000000000007</c:v>
                </c:pt>
                <c:pt idx="4">
                  <c:v>1.0000000000000004</c:v>
                </c:pt>
                <c:pt idx="5">
                  <c:v>1.0000000000000002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51-4FBD-82E7-F3D2152B4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116304"/>
        <c:axId val="575872848"/>
      </c:scatterChart>
      <c:valAx>
        <c:axId val="81311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5872848"/>
        <c:crosses val="autoZero"/>
        <c:crossBetween val="midCat"/>
      </c:valAx>
      <c:valAx>
        <c:axId val="5758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1311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n=10'!$C$11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4</c:v>
                </c:pt>
                <c:pt idx="1">
                  <c:v>4.0999999999999996</c:v>
                </c:pt>
                <c:pt idx="2">
                  <c:v>4.1999999999999993</c:v>
                </c:pt>
                <c:pt idx="3">
                  <c:v>4.2999999999999989</c:v>
                </c:pt>
                <c:pt idx="4">
                  <c:v>4.3999999999999986</c:v>
                </c:pt>
                <c:pt idx="5">
                  <c:v>4.4999999999999982</c:v>
                </c:pt>
                <c:pt idx="6">
                  <c:v>4.5999999999999979</c:v>
                </c:pt>
                <c:pt idx="7">
                  <c:v>4.6999999999999975</c:v>
                </c:pt>
                <c:pt idx="8">
                  <c:v>4.7999999999999972</c:v>
                </c:pt>
                <c:pt idx="9">
                  <c:v>4.8999999999999968</c:v>
                </c:pt>
                <c:pt idx="10">
                  <c:v>4.9999999999999964</c:v>
                </c:pt>
              </c:numCache>
            </c:numRef>
          </c:xVal>
          <c:yVal>
            <c:numRef>
              <c:f>'Эйлер n=10'!$C$12:$C$22</c:f>
              <c:numCache>
                <c:formatCode>General</c:formatCode>
                <c:ptCount val="11"/>
                <c:pt idx="0">
                  <c:v>0.7</c:v>
                </c:pt>
                <c:pt idx="1">
                  <c:v>-0.60400000000000031</c:v>
                </c:pt>
                <c:pt idx="2">
                  <c:v>-2.03542544</c:v>
                </c:pt>
                <c:pt idx="3">
                  <c:v>-1.9593836168443384</c:v>
                </c:pt>
                <c:pt idx="4">
                  <c:v>-2.0575344289223976</c:v>
                </c:pt>
                <c:pt idx="5">
                  <c:v>-2.0308173413939499</c:v>
                </c:pt>
                <c:pt idx="6">
                  <c:v>-2.0999187580460732</c:v>
                </c:pt>
                <c:pt idx="7">
                  <c:v>-2.0874757144649414</c:v>
                </c:pt>
                <c:pt idx="8">
                  <c:v>-2.1484249309789085</c:v>
                </c:pt>
                <c:pt idx="9">
                  <c:v>-2.1368746826340779</c:v>
                </c:pt>
                <c:pt idx="10">
                  <c:v>-2.2004203120856554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9-4D96-AA3B-82AB92A02E1D}"/>
            </c:ext>
          </c:extLst>
        </c:ser>
        <c:ser>
          <c:idx val="1"/>
          <c:order val="1"/>
          <c:tx>
            <c:strRef>
              <c:f>'Эйлер n=10'!$E$11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4</c:v>
                </c:pt>
                <c:pt idx="1">
                  <c:v>4.0999999999999996</c:v>
                </c:pt>
                <c:pt idx="2">
                  <c:v>4.1999999999999993</c:v>
                </c:pt>
                <c:pt idx="3">
                  <c:v>4.2999999999999989</c:v>
                </c:pt>
                <c:pt idx="4">
                  <c:v>4.3999999999999986</c:v>
                </c:pt>
                <c:pt idx="5">
                  <c:v>4.4999999999999982</c:v>
                </c:pt>
                <c:pt idx="6">
                  <c:v>4.5999999999999979</c:v>
                </c:pt>
                <c:pt idx="7">
                  <c:v>4.6999999999999975</c:v>
                </c:pt>
                <c:pt idx="8">
                  <c:v>4.7999999999999972</c:v>
                </c:pt>
                <c:pt idx="9">
                  <c:v>4.8999999999999968</c:v>
                </c:pt>
                <c:pt idx="10">
                  <c:v>4.9999999999999964</c:v>
                </c:pt>
              </c:numCache>
            </c:numRef>
          </c:xVal>
          <c:yVal>
            <c:numRef>
              <c:f>'Эйлер n=10'!$E$12:$E$22</c:f>
              <c:numCache>
                <c:formatCode>General</c:formatCode>
                <c:ptCount val="11"/>
                <c:pt idx="0">
                  <c:v>0.7</c:v>
                </c:pt>
                <c:pt idx="1">
                  <c:v>-0.66771272000000015</c:v>
                </c:pt>
                <c:pt idx="2">
                  <c:v>-1.3025316756436776</c:v>
                </c:pt>
                <c:pt idx="3">
                  <c:v>-1.560471604643259</c:v>
                </c:pt>
                <c:pt idx="4">
                  <c:v>-1.7033805312088088</c:v>
                </c:pt>
                <c:pt idx="5">
                  <c:v>-1.7935732791507641</c:v>
                </c:pt>
                <c:pt idx="6">
                  <c:v>-1.8540937382648779</c:v>
                </c:pt>
                <c:pt idx="7">
                  <c:v>-1.8948927338177357</c:v>
                </c:pt>
                <c:pt idx="8">
                  <c:v>-1.9199361460528055</c:v>
                </c:pt>
                <c:pt idx="9">
                  <c:v>-1.9294653611201498</c:v>
                </c:pt>
                <c:pt idx="10">
                  <c:v>-1.9203300293570118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9-4D96-AA3B-82AB92A02E1D}"/>
            </c:ext>
          </c:extLst>
        </c:ser>
        <c:ser>
          <c:idx val="2"/>
          <c:order val="2"/>
          <c:tx>
            <c:strRef>
              <c:f>'Эйлер n=10'!$I$11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n=10'!$B$12:$B$22</c:f>
              <c:numCache>
                <c:formatCode>General</c:formatCode>
                <c:ptCount val="11"/>
                <c:pt idx="0">
                  <c:v>4</c:v>
                </c:pt>
                <c:pt idx="1">
                  <c:v>4.0999999999999996</c:v>
                </c:pt>
                <c:pt idx="2">
                  <c:v>4.1999999999999993</c:v>
                </c:pt>
                <c:pt idx="3">
                  <c:v>4.2999999999999989</c:v>
                </c:pt>
                <c:pt idx="4">
                  <c:v>4.3999999999999986</c:v>
                </c:pt>
                <c:pt idx="5">
                  <c:v>4.4999999999999982</c:v>
                </c:pt>
                <c:pt idx="6">
                  <c:v>4.5999999999999979</c:v>
                </c:pt>
                <c:pt idx="7">
                  <c:v>4.6999999999999975</c:v>
                </c:pt>
                <c:pt idx="8">
                  <c:v>4.7999999999999972</c:v>
                </c:pt>
                <c:pt idx="9">
                  <c:v>4.8999999999999968</c:v>
                </c:pt>
                <c:pt idx="10">
                  <c:v>4.9999999999999964</c:v>
                </c:pt>
              </c:numCache>
            </c:numRef>
          </c:xVal>
          <c:yVal>
            <c:numRef>
              <c:f>'Эйлер n=10'!$I$12:$I$22</c:f>
              <c:numCache>
                <c:formatCode>General</c:formatCode>
                <c:ptCount val="11"/>
                <c:pt idx="0">
                  <c:v>0.7</c:v>
                </c:pt>
                <c:pt idx="1">
                  <c:v>-0.75868126813049463</c:v>
                </c:pt>
                <c:pt idx="2">
                  <c:v>-1.6408099419160009</c:v>
                </c:pt>
                <c:pt idx="3">
                  <c:v>-1.91114250103616</c:v>
                </c:pt>
                <c:pt idx="4">
                  <c:v>-2.0028559213632615</c:v>
                </c:pt>
                <c:pt idx="5">
                  <c:v>-2.0469804063031334</c:v>
                </c:pt>
                <c:pt idx="6">
                  <c:v>-2.0778919067695538</c:v>
                </c:pt>
                <c:pt idx="7">
                  <c:v>-2.1048437429269078</c:v>
                </c:pt>
                <c:pt idx="8">
                  <c:v>-2.1303926117616876</c:v>
                </c:pt>
                <c:pt idx="9">
                  <c:v>-2.1552739049256977</c:v>
                </c:pt>
                <c:pt idx="10">
                  <c:v>-2.1797145904573614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49-4D96-AA3B-82AB92A02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1922384"/>
        <c:axId val="1366094768"/>
      </c:scatterChart>
      <c:valAx>
        <c:axId val="152192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6094768"/>
        <c:crosses val="autoZero"/>
        <c:crossBetween val="midCat"/>
      </c:valAx>
      <c:valAx>
        <c:axId val="136609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192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'Эйлер n=20'!$C$11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4</c:v>
                </c:pt>
                <c:pt idx="1">
                  <c:v>4.05</c:v>
                </c:pt>
                <c:pt idx="2">
                  <c:v>4.0999999999999996</c:v>
                </c:pt>
                <c:pt idx="3">
                  <c:v>4.1499999999999995</c:v>
                </c:pt>
                <c:pt idx="4">
                  <c:v>4.1999999999999993</c:v>
                </c:pt>
                <c:pt idx="5">
                  <c:v>4.2499999999999991</c:v>
                </c:pt>
                <c:pt idx="6">
                  <c:v>4.2999999999999989</c:v>
                </c:pt>
                <c:pt idx="7">
                  <c:v>4.3499999999999988</c:v>
                </c:pt>
                <c:pt idx="8">
                  <c:v>4.3999999999999986</c:v>
                </c:pt>
                <c:pt idx="9">
                  <c:v>4.4499999999999984</c:v>
                </c:pt>
                <c:pt idx="10">
                  <c:v>4.4999999999999982</c:v>
                </c:pt>
                <c:pt idx="11">
                  <c:v>4.549999999999998</c:v>
                </c:pt>
                <c:pt idx="12">
                  <c:v>4.5999999999999979</c:v>
                </c:pt>
                <c:pt idx="13">
                  <c:v>4.6499999999999977</c:v>
                </c:pt>
                <c:pt idx="14">
                  <c:v>4.6999999999999975</c:v>
                </c:pt>
                <c:pt idx="15">
                  <c:v>4.7499999999999973</c:v>
                </c:pt>
                <c:pt idx="16">
                  <c:v>4.7999999999999972</c:v>
                </c:pt>
                <c:pt idx="17">
                  <c:v>4.849999999999997</c:v>
                </c:pt>
                <c:pt idx="18">
                  <c:v>4.8999999999999968</c:v>
                </c:pt>
                <c:pt idx="19">
                  <c:v>4.9499999999999966</c:v>
                </c:pt>
                <c:pt idx="20">
                  <c:v>4.9999999999999964</c:v>
                </c:pt>
              </c:numCache>
            </c:numRef>
          </c:xVal>
          <c:yVal>
            <c:numRef>
              <c:f>'Эйлер n=20'!$C$12:$C$32</c:f>
              <c:numCache>
                <c:formatCode>General</c:formatCode>
                <c:ptCount val="21"/>
                <c:pt idx="0">
                  <c:v>0.7</c:v>
                </c:pt>
                <c:pt idx="1">
                  <c:v>4.7999999999999821E-2</c:v>
                </c:pt>
                <c:pt idx="2">
                  <c:v>-0.72165844000000035</c:v>
                </c:pt>
                <c:pt idx="3">
                  <c:v>-1.4053963046752374</c:v>
                </c:pt>
                <c:pt idx="4">
                  <c:v>-1.8066800092373136</c:v>
                </c:pt>
                <c:pt idx="5">
                  <c:v>-1.953220551523988</c:v>
                </c:pt>
                <c:pt idx="6">
                  <c:v>-1.9956430654086577</c:v>
                </c:pt>
                <c:pt idx="7">
                  <c:v>-2.0138859478382196</c:v>
                </c:pt>
                <c:pt idx="8">
                  <c:v>-2.0278882349674161</c:v>
                </c:pt>
                <c:pt idx="9">
                  <c:v>-2.0411754823931783</c:v>
                </c:pt>
                <c:pt idx="10">
                  <c:v>-2.0542770720353052</c:v>
                </c:pt>
                <c:pt idx="11">
                  <c:v>-2.0672648570800667</c:v>
                </c:pt>
                <c:pt idx="12">
                  <c:v>-2.0801494995101604</c:v>
                </c:pt>
                <c:pt idx="13">
                  <c:v>-2.0929344532383145</c:v>
                </c:pt>
                <c:pt idx="14">
                  <c:v>-2.1056223527974827</c:v>
                </c:pt>
                <c:pt idx="15">
                  <c:v>-2.1182156620363863</c:v>
                </c:pt>
                <c:pt idx="16">
                  <c:v>-2.1307167341985274</c:v>
                </c:pt>
                <c:pt idx="17">
                  <c:v>-2.1431278218640535</c:v>
                </c:pt>
                <c:pt idx="18">
                  <c:v>-2.1554510831084706</c:v>
                </c:pt>
                <c:pt idx="19">
                  <c:v>-2.1676885870484677</c:v>
                </c:pt>
                <c:pt idx="20">
                  <c:v>-2.1798423189694716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C3-4A39-B42B-A5209B067114}"/>
            </c:ext>
          </c:extLst>
        </c:ser>
        <c:ser>
          <c:idx val="1"/>
          <c:order val="1"/>
          <c:tx>
            <c:strRef>
              <c:f>'Эйлер n=20'!$E$11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4</c:v>
                </c:pt>
                <c:pt idx="1">
                  <c:v>4.05</c:v>
                </c:pt>
                <c:pt idx="2">
                  <c:v>4.0999999999999996</c:v>
                </c:pt>
                <c:pt idx="3">
                  <c:v>4.1499999999999995</c:v>
                </c:pt>
                <c:pt idx="4">
                  <c:v>4.1999999999999993</c:v>
                </c:pt>
                <c:pt idx="5">
                  <c:v>4.2499999999999991</c:v>
                </c:pt>
                <c:pt idx="6">
                  <c:v>4.2999999999999989</c:v>
                </c:pt>
                <c:pt idx="7">
                  <c:v>4.3499999999999988</c:v>
                </c:pt>
                <c:pt idx="8">
                  <c:v>4.3999999999999986</c:v>
                </c:pt>
                <c:pt idx="9">
                  <c:v>4.4499999999999984</c:v>
                </c:pt>
                <c:pt idx="10">
                  <c:v>4.4999999999999982</c:v>
                </c:pt>
                <c:pt idx="11">
                  <c:v>4.549999999999998</c:v>
                </c:pt>
                <c:pt idx="12">
                  <c:v>4.5999999999999979</c:v>
                </c:pt>
                <c:pt idx="13">
                  <c:v>4.6499999999999977</c:v>
                </c:pt>
                <c:pt idx="14">
                  <c:v>4.6999999999999975</c:v>
                </c:pt>
                <c:pt idx="15">
                  <c:v>4.7499999999999973</c:v>
                </c:pt>
                <c:pt idx="16">
                  <c:v>4.7999999999999972</c:v>
                </c:pt>
                <c:pt idx="17">
                  <c:v>4.849999999999997</c:v>
                </c:pt>
                <c:pt idx="18">
                  <c:v>4.8999999999999968</c:v>
                </c:pt>
                <c:pt idx="19">
                  <c:v>4.9499999999999966</c:v>
                </c:pt>
                <c:pt idx="20">
                  <c:v>4.9999999999999964</c:v>
                </c:pt>
              </c:numCache>
            </c:numRef>
          </c:xVal>
          <c:yVal>
            <c:numRef>
              <c:f>'Эйлер n=20'!$E$12:$E$32</c:f>
              <c:numCache>
                <c:formatCode>General</c:formatCode>
                <c:ptCount val="21"/>
                <c:pt idx="0">
                  <c:v>0.7</c:v>
                </c:pt>
                <c:pt idx="1">
                  <c:v>-1.0829220000000195E-2</c:v>
                </c:pt>
                <c:pt idx="2">
                  <c:v>-0.72861997492730257</c:v>
                </c:pt>
                <c:pt idx="3">
                  <c:v>-1.268666868389418</c:v>
                </c:pt>
                <c:pt idx="4">
                  <c:v>-1.6032148996923332</c:v>
                </c:pt>
                <c:pt idx="5">
                  <c:v>-1.7941675379202358</c:v>
                </c:pt>
                <c:pt idx="6">
                  <c:v>-1.9016158609007789</c:v>
                </c:pt>
                <c:pt idx="7">
                  <c:v>-1.9637821650008749</c:v>
                </c:pt>
                <c:pt idx="8">
                  <c:v>-2.0021098464169271</c:v>
                </c:pt>
                <c:pt idx="9">
                  <c:v>-2.0280585098860535</c:v>
                </c:pt>
                <c:pt idx="10">
                  <c:v>-2.0476146231341517</c:v>
                </c:pt>
                <c:pt idx="11">
                  <c:v>-2.0638667816724681</c:v>
                </c:pt>
                <c:pt idx="12">
                  <c:v>-2.07839620347456</c:v>
                </c:pt>
                <c:pt idx="13">
                  <c:v>-2.0920082552063808</c:v>
                </c:pt>
                <c:pt idx="14">
                  <c:v>-2.1051118290372393</c:v>
                </c:pt>
                <c:pt idx="15">
                  <c:v>-2.1179142980691728</c:v>
                </c:pt>
                <c:pt idx="16">
                  <c:v>-2.1305210391263789</c:v>
                </c:pt>
                <c:pt idx="17">
                  <c:v>-2.1429859735757257</c:v>
                </c:pt>
                <c:pt idx="18">
                  <c:v>-2.1553371234126497</c:v>
                </c:pt>
                <c:pt idx="19">
                  <c:v>-2.1675894876383879</c:v>
                </c:pt>
                <c:pt idx="20">
                  <c:v>-2.179751511177944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C3-4A39-B42B-A5209B067114}"/>
            </c:ext>
          </c:extLst>
        </c:ser>
        <c:ser>
          <c:idx val="2"/>
          <c:order val="2"/>
          <c:tx>
            <c:strRef>
              <c:f>'Эйлер n=20'!$I$11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'Эйлер n=20'!$B$12:$B$32</c:f>
              <c:numCache>
                <c:formatCode>General</c:formatCode>
                <c:ptCount val="21"/>
                <c:pt idx="0">
                  <c:v>4</c:v>
                </c:pt>
                <c:pt idx="1">
                  <c:v>4.05</c:v>
                </c:pt>
                <c:pt idx="2">
                  <c:v>4.0999999999999996</c:v>
                </c:pt>
                <c:pt idx="3">
                  <c:v>4.1499999999999995</c:v>
                </c:pt>
                <c:pt idx="4">
                  <c:v>4.1999999999999993</c:v>
                </c:pt>
                <c:pt idx="5">
                  <c:v>4.2499999999999991</c:v>
                </c:pt>
                <c:pt idx="6">
                  <c:v>4.2999999999999989</c:v>
                </c:pt>
                <c:pt idx="7">
                  <c:v>4.3499999999999988</c:v>
                </c:pt>
                <c:pt idx="8">
                  <c:v>4.3999999999999986</c:v>
                </c:pt>
                <c:pt idx="9">
                  <c:v>4.4499999999999984</c:v>
                </c:pt>
                <c:pt idx="10">
                  <c:v>4.4999999999999982</c:v>
                </c:pt>
                <c:pt idx="11">
                  <c:v>4.549999999999998</c:v>
                </c:pt>
                <c:pt idx="12">
                  <c:v>4.5999999999999979</c:v>
                </c:pt>
                <c:pt idx="13">
                  <c:v>4.6499999999999977</c:v>
                </c:pt>
                <c:pt idx="14">
                  <c:v>4.6999999999999975</c:v>
                </c:pt>
                <c:pt idx="15">
                  <c:v>4.7499999999999973</c:v>
                </c:pt>
                <c:pt idx="16">
                  <c:v>4.7999999999999972</c:v>
                </c:pt>
                <c:pt idx="17">
                  <c:v>4.849999999999997</c:v>
                </c:pt>
                <c:pt idx="18">
                  <c:v>4.8999999999999968</c:v>
                </c:pt>
                <c:pt idx="19">
                  <c:v>4.9499999999999966</c:v>
                </c:pt>
                <c:pt idx="20">
                  <c:v>4.9999999999999964</c:v>
                </c:pt>
              </c:numCache>
            </c:numRef>
          </c:xVal>
          <c:yVal>
            <c:numRef>
              <c:f>'Эйлер n=20'!$I$12:$I$32</c:f>
              <c:numCache>
                <c:formatCode>General</c:formatCode>
                <c:ptCount val="21"/>
                <c:pt idx="0">
                  <c:v>0.7</c:v>
                </c:pt>
                <c:pt idx="1">
                  <c:v>-2.6791129796222224E-2</c:v>
                </c:pt>
                <c:pt idx="2">
                  <c:v>-0.76419794126992058</c:v>
                </c:pt>
                <c:pt idx="3">
                  <c:v>-1.3252873738454674</c:v>
                </c:pt>
                <c:pt idx="4">
                  <c:v>-1.6661173419958801</c:v>
                </c:pt>
                <c:pt idx="5">
                  <c:v>-1.8475072345953092</c:v>
                </c:pt>
                <c:pt idx="6">
                  <c:v>-1.9398138982408917</c:v>
                </c:pt>
                <c:pt idx="7">
                  <c:v>-1.988418685684687</c:v>
                </c:pt>
                <c:pt idx="8">
                  <c:v>-2.0169630906767715</c:v>
                </c:pt>
                <c:pt idx="9">
                  <c:v>-2.0366157371205116</c:v>
                </c:pt>
                <c:pt idx="10">
                  <c:v>-2.0523925854366065</c:v>
                </c:pt>
                <c:pt idx="11">
                  <c:v>-2.0664792208458054</c:v>
                </c:pt>
                <c:pt idx="12">
                  <c:v>-2.0798080701127688</c:v>
                </c:pt>
                <c:pt idx="13">
                  <c:v>-2.0927705491650799</c:v>
                </c:pt>
                <c:pt idx="14">
                  <c:v>-2.1055290713058574</c:v>
                </c:pt>
                <c:pt idx="15">
                  <c:v>-2.1181507722438608</c:v>
                </c:pt>
                <c:pt idx="16">
                  <c:v>-2.1306637667188251</c:v>
                </c:pt>
                <c:pt idx="17">
                  <c:v>-2.1430804121010008</c:v>
                </c:pt>
                <c:pt idx="18">
                  <c:v>-2.1554067715299645</c:v>
                </c:pt>
                <c:pt idx="19">
                  <c:v>-2.1676464026560383</c:v>
                </c:pt>
                <c:pt idx="20">
                  <c:v>-2.1798018518919449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C3-4A39-B42B-A5209B06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387184"/>
        <c:axId val="1262632240"/>
      </c:scatterChart>
      <c:valAx>
        <c:axId val="139938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2632240"/>
        <c:crosses val="autoZero"/>
        <c:crossBetween val="midCat"/>
      </c:valAx>
      <c:valAx>
        <c:axId val="126263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9387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285750</xdr:colOff>
      <xdr:row>5</xdr:row>
      <xdr:rowOff>157162</xdr:rowOff>
    </xdr:from>
    <xdr:ext cx="800604" cy="2887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7D50AC2-C032-4E1C-8F0F-B29252E5E2E9}"/>
                </a:ext>
              </a:extLst>
            </xdr:cNvPr>
            <xdr:cNvSpPr txBox="1"/>
          </xdr:nvSpPr>
          <xdr:spPr>
            <a:xfrm>
              <a:off x="4552950" y="1109662"/>
              <a:ext cx="800604" cy="2887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0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′=(𝑦_1−𝑦_0)/ℎ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209550</xdr:colOff>
      <xdr:row>8</xdr:row>
      <xdr:rowOff>57150</xdr:rowOff>
    </xdr:from>
    <xdr:ext cx="1021242" cy="2898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h</m:t>
                        </m:r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8A6DF5-3A61-485B-B377-570ECD7765B9}"/>
                </a:ext>
              </a:extLst>
            </xdr:cNvPr>
            <xdr:cNvSpPr txBox="1"/>
          </xdr:nvSpPr>
          <xdr:spPr>
            <a:xfrm>
              <a:off x="4476750" y="1581150"/>
              <a:ext cx="1021242" cy="2898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′=(𝑦_(𝑖+1)−𝑦_(𝑖−1))/2ℎ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7</xdr:col>
      <xdr:colOff>171450</xdr:colOff>
      <xdr:row>10</xdr:row>
      <xdr:rowOff>152400</xdr:rowOff>
    </xdr:from>
    <xdr:ext cx="1420517" cy="3282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′′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−2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ADE52EF-DA06-4EE7-B261-B178FBBFA629}"/>
                </a:ext>
              </a:extLst>
            </xdr:cNvPr>
            <xdr:cNvSpPr txBox="1"/>
          </xdr:nvSpPr>
          <xdr:spPr>
            <a:xfrm>
              <a:off x="4438650" y="2057400"/>
              <a:ext cx="1420517" cy="3282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′′=(𝑦_(𝑖+1)−2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𝑦_𝑖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en-US" sz="1100" b="0" i="0">
                  <a:latin typeface="Cambria Math" panose="02040503050406030204" pitchFamily="18" charset="0"/>
                </a:rPr>
                <a:t>𝑦_(𝑖−1))/ℎ^2 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104775</xdr:colOff>
      <xdr:row>5</xdr:row>
      <xdr:rowOff>185737</xdr:rowOff>
    </xdr:from>
    <xdr:ext cx="497790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2,163+0,735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2,163−0,735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−4,325</m:t>
                        </m:r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3535C20-8E60-48E5-99DB-C7608F0BFC11}"/>
                </a:ext>
              </a:extLst>
            </xdr:cNvPr>
            <xdr:cNvSpPr txBox="1"/>
          </xdr:nvSpPr>
          <xdr:spPr>
            <a:xfrm>
              <a:off x="6200775" y="1138237"/>
              <a:ext cx="497790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ru-RU" sz="1100" b="0" i="0">
                  <a:latin typeface="Cambria Math" panose="02040503050406030204" pitchFamily="18" charset="0"/>
                </a:rPr>
                <a:t>_(</a:t>
              </a:r>
              <a:r>
                <a:rPr lang="en-US" sz="1100" b="0" i="0">
                  <a:latin typeface="Cambria Math" panose="02040503050406030204" pitchFamily="18" charset="0"/>
                </a:rPr>
                <a:t>𝑖+1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 (2,163+0,735𝑝(𝑥_𝑖 ))+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𝑖−1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(2,163−0,735𝑝(𝑥_𝑖 ))+𝑦_𝑖 (𝑞(𝑥_𝑖 )−4,325)=𝑓(𝑥_𝑖)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10</xdr:col>
      <xdr:colOff>66675</xdr:colOff>
      <xdr:row>7</xdr:row>
      <xdr:rowOff>152400</xdr:rowOff>
    </xdr:from>
    <xdr:ext cx="2899191" cy="1910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−1,471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d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+1,471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𝑝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56AEFAA-3508-42DC-9B35-3BCD0B9FF70E}"/>
                </a:ext>
              </a:extLst>
            </xdr:cNvPr>
            <xdr:cNvSpPr txBox="1"/>
          </xdr:nvSpPr>
          <xdr:spPr>
            <a:xfrm>
              <a:off x="6162675" y="1485900"/>
              <a:ext cx="2899191" cy="1910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𝑦_0 (𝑞(𝑥_𝑖 )−1,471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𝑝(𝑥_𝑖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1,471𝑝(𝑥_𝑖 )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𝑦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=𝑓(𝑥_𝑖)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0</xdr:col>
      <xdr:colOff>0</xdr:colOff>
      <xdr:row>28</xdr:row>
      <xdr:rowOff>166686</xdr:rowOff>
    </xdr:from>
    <xdr:to>
      <xdr:col>8</xdr:col>
      <xdr:colOff>428625</xdr:colOff>
      <xdr:row>45</xdr:row>
      <xdr:rowOff>133349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9512FD-E793-4F5A-89CF-56A9C40FF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19051</xdr:colOff>
      <xdr:row>0</xdr:row>
      <xdr:rowOff>28575</xdr:rowOff>
    </xdr:from>
    <xdr:to>
      <xdr:col>23</xdr:col>
      <xdr:colOff>514351</xdr:colOff>
      <xdr:row>5</xdr:row>
      <xdr:rowOff>74949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CE25EC4F-A2B6-43CC-8D48-7DA43ECB1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3851" y="28575"/>
          <a:ext cx="2933700" cy="9988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257174</xdr:colOff>
      <xdr:row>0</xdr:row>
      <xdr:rowOff>80962</xdr:rowOff>
    </xdr:from>
    <xdr:to>
      <xdr:col>25</xdr:col>
      <xdr:colOff>361949</xdr:colOff>
      <xdr:row>25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EA8DEA1-C739-4CED-A464-C09B2B1F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571500</xdr:colOff>
      <xdr:row>0</xdr:row>
      <xdr:rowOff>33336</xdr:rowOff>
    </xdr:from>
    <xdr:to>
      <xdr:col>27</xdr:col>
      <xdr:colOff>0</xdr:colOff>
      <xdr:row>29</xdr:row>
      <xdr:rowOff>19049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74596C8-0C8D-411A-9282-D03F46E03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U11" sqref="U11"/>
    </sheetView>
  </sheetViews>
  <sheetFormatPr defaultRowHeight="15" x14ac:dyDescent="0.25"/>
  <cols>
    <col min="2" max="2" width="11.42578125" customWidth="1"/>
  </cols>
  <sheetData>
    <row r="1" spans="1:18" x14ac:dyDescent="0.25">
      <c r="A1" s="3" t="s">
        <v>4</v>
      </c>
      <c r="B1" s="3" t="s">
        <v>5</v>
      </c>
      <c r="C1" s="3" t="s">
        <v>6</v>
      </c>
      <c r="D1" s="3" t="s">
        <v>0</v>
      </c>
      <c r="E1" s="3" t="s">
        <v>1</v>
      </c>
      <c r="F1" s="3" t="s">
        <v>7</v>
      </c>
      <c r="G1" s="3" t="s">
        <v>8</v>
      </c>
      <c r="H1" s="3" t="s">
        <v>3</v>
      </c>
      <c r="I1" s="4" t="s">
        <v>2</v>
      </c>
    </row>
    <row r="2" spans="1:18" x14ac:dyDescent="0.25">
      <c r="A2" s="1">
        <v>1</v>
      </c>
      <c r="B2" s="1">
        <v>1</v>
      </c>
      <c r="C2" s="1">
        <v>1</v>
      </c>
      <c r="D2" s="1">
        <v>0.1</v>
      </c>
      <c r="E2" s="1">
        <v>2.2000000000000002</v>
      </c>
      <c r="F2" s="1">
        <v>1.4</v>
      </c>
      <c r="G2" s="1">
        <v>-2.2000000000000002</v>
      </c>
      <c r="H2" s="1">
        <f>(E2-D2)/I2</f>
        <v>0.42000000000000004</v>
      </c>
      <c r="I2" s="2">
        <v>5</v>
      </c>
    </row>
    <row r="4" spans="1:18" x14ac:dyDescent="0.25">
      <c r="A4" s="3" t="s">
        <v>10</v>
      </c>
      <c r="B4" s="3" t="s">
        <v>9</v>
      </c>
      <c r="C4" s="3" t="s">
        <v>4</v>
      </c>
      <c r="D4" s="3" t="s">
        <v>5</v>
      </c>
      <c r="E4" s="3" t="s">
        <v>6</v>
      </c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5" t="s">
        <v>17</v>
      </c>
      <c r="N4" s="5" t="s">
        <v>18</v>
      </c>
    </row>
    <row r="5" spans="1:18" x14ac:dyDescent="0.25">
      <c r="A5" s="1">
        <v>0</v>
      </c>
      <c r="B5" s="1">
        <f>D2</f>
        <v>0.1</v>
      </c>
      <c r="C5" s="1">
        <f>$A$2</f>
        <v>1</v>
      </c>
      <c r="D5" s="1">
        <f>$B$2</f>
        <v>1</v>
      </c>
      <c r="E5" s="1">
        <f>$C$2</f>
        <v>1</v>
      </c>
      <c r="H5" s="9">
        <f>H2^2</f>
        <v>0.17640000000000003</v>
      </c>
      <c r="I5" s="9">
        <f>H2*2</f>
        <v>0.84000000000000008</v>
      </c>
      <c r="J5" s="9">
        <f>H5*2</f>
        <v>0.35280000000000006</v>
      </c>
      <c r="K5" s="9">
        <f>1/H2</f>
        <v>2.3809523809523809</v>
      </c>
      <c r="L5" s="9">
        <f>1/I5</f>
        <v>1.1904761904761905</v>
      </c>
      <c r="M5" s="9">
        <f>1/H5</f>
        <v>5.6689342403628107</v>
      </c>
      <c r="N5" s="9">
        <f>2/H5</f>
        <v>11.337868480725621</v>
      </c>
    </row>
    <row r="6" spans="1:18" x14ac:dyDescent="0.25">
      <c r="A6" s="1">
        <f>A5+1</f>
        <v>1</v>
      </c>
      <c r="B6" s="1">
        <f>B5+$H$2</f>
        <v>0.52</v>
      </c>
      <c r="C6" s="1">
        <f t="shared" ref="C6:C10" si="0">$A$2</f>
        <v>1</v>
      </c>
      <c r="D6" s="1">
        <f t="shared" ref="D6:D10" si="1">$B$2</f>
        <v>1</v>
      </c>
      <c r="E6" s="1">
        <f t="shared" ref="E6:E10" si="2">$C$2</f>
        <v>1</v>
      </c>
    </row>
    <row r="7" spans="1:18" x14ac:dyDescent="0.25">
      <c r="A7" s="1">
        <f t="shared" ref="A7:A9" si="3">A6+1</f>
        <v>2</v>
      </c>
      <c r="B7" s="1">
        <f t="shared" ref="B7:B10" si="4">B6+$H$2</f>
        <v>0.94000000000000006</v>
      </c>
      <c r="C7" s="1">
        <f t="shared" si="0"/>
        <v>1</v>
      </c>
      <c r="D7" s="1">
        <f t="shared" si="1"/>
        <v>1</v>
      </c>
      <c r="E7" s="1">
        <f t="shared" si="2"/>
        <v>1</v>
      </c>
    </row>
    <row r="8" spans="1:18" x14ac:dyDescent="0.25">
      <c r="A8" s="1">
        <f t="shared" si="3"/>
        <v>3</v>
      </c>
      <c r="B8" s="1">
        <f t="shared" si="4"/>
        <v>1.36</v>
      </c>
      <c r="C8" s="1">
        <f t="shared" si="0"/>
        <v>1</v>
      </c>
      <c r="D8" s="1">
        <f t="shared" si="1"/>
        <v>1</v>
      </c>
      <c r="E8" s="1">
        <f t="shared" si="2"/>
        <v>1</v>
      </c>
    </row>
    <row r="9" spans="1:18" x14ac:dyDescent="0.25">
      <c r="A9" s="1">
        <f t="shared" si="3"/>
        <v>4</v>
      </c>
      <c r="B9" s="1">
        <f t="shared" si="4"/>
        <v>1.7800000000000002</v>
      </c>
      <c r="C9" s="1">
        <f t="shared" si="0"/>
        <v>1</v>
      </c>
      <c r="D9" s="1">
        <f t="shared" si="1"/>
        <v>1</v>
      </c>
      <c r="E9" s="1">
        <f t="shared" si="2"/>
        <v>1</v>
      </c>
    </row>
    <row r="10" spans="1:18" x14ac:dyDescent="0.25">
      <c r="A10" s="1">
        <v>5</v>
      </c>
      <c r="B10" s="1">
        <f t="shared" si="4"/>
        <v>2.2000000000000002</v>
      </c>
      <c r="C10" s="1">
        <f t="shared" si="0"/>
        <v>1</v>
      </c>
      <c r="D10" s="1">
        <f t="shared" si="1"/>
        <v>1</v>
      </c>
      <c r="E10" s="1">
        <f t="shared" si="2"/>
        <v>1</v>
      </c>
    </row>
    <row r="12" spans="1:18" x14ac:dyDescent="0.25">
      <c r="L12" s="8" t="s">
        <v>19</v>
      </c>
      <c r="M12" s="7">
        <v>0</v>
      </c>
      <c r="N12" s="7"/>
    </row>
    <row r="13" spans="1:18" x14ac:dyDescent="0.25">
      <c r="A13" s="3" t="s">
        <v>9</v>
      </c>
      <c r="B13" s="1" t="s">
        <v>11</v>
      </c>
      <c r="L13">
        <f>D5-K5*C5</f>
        <v>-1.3809523809523809</v>
      </c>
      <c r="M13" t="s">
        <v>20</v>
      </c>
      <c r="N13">
        <f>K5*C5</f>
        <v>2.3809523809523809</v>
      </c>
      <c r="O13" t="s">
        <v>21</v>
      </c>
      <c r="P13">
        <f>E5</f>
        <v>1</v>
      </c>
    </row>
    <row r="14" spans="1:18" x14ac:dyDescent="0.25">
      <c r="A14" s="1">
        <f>D2</f>
        <v>0.1</v>
      </c>
      <c r="B14" s="1">
        <f t="array" ref="B14:B19">MMULT(MINVERSE(A23:F28),G23:G28)</f>
        <v>1.0000000000000009</v>
      </c>
      <c r="L14" s="8" t="s">
        <v>19</v>
      </c>
      <c r="M14" s="7">
        <v>1</v>
      </c>
    </row>
    <row r="15" spans="1:18" x14ac:dyDescent="0.25">
      <c r="A15" s="1">
        <f>A14+$H$2</f>
        <v>0.52</v>
      </c>
      <c r="B15" s="1">
        <v>1.0000000000000007</v>
      </c>
      <c r="L15">
        <f>M5-L5*C6</f>
        <v>4.47845804988662</v>
      </c>
      <c r="M15" t="s">
        <v>20</v>
      </c>
      <c r="N15" s="10">
        <f>D6-N5</f>
        <v>-10.337868480725621</v>
      </c>
      <c r="O15" t="s">
        <v>21</v>
      </c>
      <c r="P15">
        <f>M5+L5*C6</f>
        <v>6.8594104308390014</v>
      </c>
      <c r="Q15" t="s">
        <v>22</v>
      </c>
      <c r="R15">
        <f>E6</f>
        <v>1</v>
      </c>
    </row>
    <row r="16" spans="1:18" x14ac:dyDescent="0.25">
      <c r="A16" s="1">
        <f t="shared" ref="A16:A18" si="5">A15+$H$2</f>
        <v>0.94000000000000006</v>
      </c>
      <c r="B16" s="1">
        <v>1.0000000000000009</v>
      </c>
      <c r="L16" s="8" t="s">
        <v>19</v>
      </c>
      <c r="M16" s="7">
        <v>2</v>
      </c>
    </row>
    <row r="17" spans="1:18" x14ac:dyDescent="0.25">
      <c r="A17" s="1">
        <f t="shared" si="5"/>
        <v>1.36</v>
      </c>
      <c r="B17" s="1">
        <v>1.0000000000000007</v>
      </c>
      <c r="L17">
        <f>M5-L5*C7</f>
        <v>4.47845804988662</v>
      </c>
      <c r="M17" t="s">
        <v>21</v>
      </c>
      <c r="N17" s="10">
        <f>D7-N5</f>
        <v>-10.337868480725621</v>
      </c>
      <c r="O17" t="s">
        <v>22</v>
      </c>
      <c r="P17">
        <f>M5+L5*C7</f>
        <v>6.8594104308390014</v>
      </c>
      <c r="Q17" t="s">
        <v>23</v>
      </c>
      <c r="R17">
        <f>E7</f>
        <v>1</v>
      </c>
    </row>
    <row r="18" spans="1:18" x14ac:dyDescent="0.25">
      <c r="A18" s="1">
        <f t="shared" si="5"/>
        <v>1.7800000000000002</v>
      </c>
      <c r="B18" s="1">
        <v>1.0000000000000004</v>
      </c>
      <c r="L18" s="8" t="s">
        <v>19</v>
      </c>
      <c r="M18" s="7">
        <v>3</v>
      </c>
    </row>
    <row r="19" spans="1:18" x14ac:dyDescent="0.25">
      <c r="A19" s="1">
        <f>A18+$H$2</f>
        <v>2.2000000000000002</v>
      </c>
      <c r="B19" s="1">
        <v>1.0000000000000002</v>
      </c>
      <c r="L19" s="10">
        <f>M5-L5*C8</f>
        <v>4.47845804988662</v>
      </c>
      <c r="M19" t="s">
        <v>22</v>
      </c>
      <c r="N19" s="10">
        <f>D8-N5</f>
        <v>-10.337868480725621</v>
      </c>
      <c r="O19" t="s">
        <v>23</v>
      </c>
      <c r="P19">
        <f>M5+L5*C8</f>
        <v>6.8594104308390014</v>
      </c>
      <c r="Q19" t="s">
        <v>24</v>
      </c>
      <c r="R19">
        <f>E8</f>
        <v>1</v>
      </c>
    </row>
    <row r="20" spans="1:18" x14ac:dyDescent="0.25">
      <c r="L20" s="8" t="s">
        <v>19</v>
      </c>
      <c r="M20" s="7">
        <v>4</v>
      </c>
    </row>
    <row r="21" spans="1:18" x14ac:dyDescent="0.25">
      <c r="L21">
        <f>M5-L5*C9</f>
        <v>4.47845804988662</v>
      </c>
      <c r="M21" t="s">
        <v>23</v>
      </c>
      <c r="N21" s="10">
        <f>D9-N5</f>
        <v>-10.337868480725621</v>
      </c>
      <c r="O21" t="s">
        <v>24</v>
      </c>
      <c r="P21">
        <f>M5+L5*C9</f>
        <v>6.8594104308390014</v>
      </c>
      <c r="Q21" t="s">
        <v>25</v>
      </c>
      <c r="R21">
        <f>E9</f>
        <v>1</v>
      </c>
    </row>
    <row r="22" spans="1:18" x14ac:dyDescent="0.25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6" t="s">
        <v>6</v>
      </c>
      <c r="L22" s="8" t="s">
        <v>19</v>
      </c>
      <c r="M22" s="7">
        <v>5</v>
      </c>
    </row>
    <row r="23" spans="1:18" x14ac:dyDescent="0.25">
      <c r="A23" s="6">
        <f>L13</f>
        <v>-1.3809523809523809</v>
      </c>
      <c r="B23" s="6">
        <f>N13</f>
        <v>2.3809523809523809</v>
      </c>
      <c r="C23" s="6">
        <v>0</v>
      </c>
      <c r="D23" s="6">
        <v>0</v>
      </c>
      <c r="E23" s="6">
        <v>0</v>
      </c>
      <c r="F23" s="6">
        <v>0</v>
      </c>
      <c r="G23" s="6">
        <f t="shared" ref="G23:G28" si="6">E5</f>
        <v>1</v>
      </c>
      <c r="L23">
        <f>D10-K5*C10</f>
        <v>-1.3809523809523809</v>
      </c>
      <c r="M23" t="s">
        <v>24</v>
      </c>
      <c r="N23">
        <f>K5*C10</f>
        <v>2.3809523809523809</v>
      </c>
      <c r="O23" t="s">
        <v>25</v>
      </c>
      <c r="P23">
        <f>E10</f>
        <v>1</v>
      </c>
    </row>
    <row r="24" spans="1:18" x14ac:dyDescent="0.25">
      <c r="A24" s="6">
        <f>L15</f>
        <v>4.47845804988662</v>
      </c>
      <c r="B24" s="9">
        <f>N15</f>
        <v>-10.337868480725621</v>
      </c>
      <c r="C24" s="6">
        <f>P15</f>
        <v>6.8594104308390014</v>
      </c>
      <c r="D24" s="6">
        <v>0</v>
      </c>
      <c r="E24" s="6">
        <v>0</v>
      </c>
      <c r="F24" s="6">
        <v>0</v>
      </c>
      <c r="G24" s="6">
        <f t="shared" si="6"/>
        <v>1</v>
      </c>
    </row>
    <row r="25" spans="1:18" x14ac:dyDescent="0.25">
      <c r="A25" s="6">
        <v>0</v>
      </c>
      <c r="B25" s="6">
        <f>L17</f>
        <v>4.47845804988662</v>
      </c>
      <c r="C25" s="9">
        <f>N17</f>
        <v>-10.337868480725621</v>
      </c>
      <c r="D25" s="6">
        <f>P17</f>
        <v>6.8594104308390014</v>
      </c>
      <c r="E25" s="6">
        <v>0</v>
      </c>
      <c r="F25" s="6">
        <v>0</v>
      </c>
      <c r="G25" s="6">
        <f t="shared" si="6"/>
        <v>1</v>
      </c>
    </row>
    <row r="26" spans="1:18" x14ac:dyDescent="0.25">
      <c r="A26" s="6">
        <v>0</v>
      </c>
      <c r="B26" s="6">
        <v>0</v>
      </c>
      <c r="C26" s="9">
        <f>L19</f>
        <v>4.47845804988662</v>
      </c>
      <c r="D26" s="9">
        <f>N19</f>
        <v>-10.337868480725621</v>
      </c>
      <c r="E26" s="6">
        <f>P19</f>
        <v>6.8594104308390014</v>
      </c>
      <c r="F26" s="6">
        <v>0</v>
      </c>
      <c r="G26" s="6">
        <f t="shared" si="6"/>
        <v>1</v>
      </c>
    </row>
    <row r="27" spans="1:18" x14ac:dyDescent="0.25">
      <c r="A27" s="6">
        <v>0</v>
      </c>
      <c r="B27" s="6">
        <v>0</v>
      </c>
      <c r="C27" s="6">
        <v>0</v>
      </c>
      <c r="D27" s="6">
        <f>L21</f>
        <v>4.47845804988662</v>
      </c>
      <c r="E27" s="9">
        <f>N21</f>
        <v>-10.337868480725621</v>
      </c>
      <c r="F27" s="6">
        <f>P21</f>
        <v>6.8594104308390014</v>
      </c>
      <c r="G27" s="6">
        <f t="shared" si="6"/>
        <v>1</v>
      </c>
    </row>
    <row r="28" spans="1:18" x14ac:dyDescent="0.25">
      <c r="A28" s="6">
        <v>0</v>
      </c>
      <c r="B28" s="6">
        <v>0</v>
      </c>
      <c r="C28" s="6">
        <v>0</v>
      </c>
      <c r="D28" s="6">
        <v>0</v>
      </c>
      <c r="E28" s="6">
        <f>L23</f>
        <v>-1.3809523809523809</v>
      </c>
      <c r="F28" s="6">
        <f>N23</f>
        <v>2.3809523809523809</v>
      </c>
      <c r="G28" s="6">
        <f t="shared" si="6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D604-9240-476D-B77F-2B0CDA08D635}">
  <dimension ref="A1:N56"/>
  <sheetViews>
    <sheetView workbookViewId="0">
      <selection activeCell="L33" sqref="L33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4</v>
      </c>
      <c r="B4" s="6">
        <v>5</v>
      </c>
      <c r="C4" s="6">
        <v>10</v>
      </c>
      <c r="D4" s="6">
        <f>(B4-A4)/C4</f>
        <v>0.1</v>
      </c>
      <c r="E4" s="6">
        <v>0.7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0.7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4</v>
      </c>
      <c r="C12" s="6">
        <f>A8</f>
        <v>0.7</v>
      </c>
      <c r="E12" s="6">
        <f>A8</f>
        <v>0.7</v>
      </c>
      <c r="F12" s="6">
        <f>(B12)*(E12)^2-(B12)^2+1</f>
        <v>-13.040000000000001</v>
      </c>
      <c r="G12" s="6">
        <f>(B12+$D$4)*(E12+$D$4*F12)^2-(B12+$D$4)^2+1</f>
        <v>-14.314254399999998</v>
      </c>
      <c r="I12" s="6">
        <f>A8</f>
        <v>0.7</v>
      </c>
      <c r="J12" s="6">
        <f>(B12)*(I12)^2-(B12)^2+1</f>
        <v>-13.040000000000001</v>
      </c>
      <c r="K12" s="6">
        <f>(B12+$D$4/2)*(I12+$D$4/2*J12)^2-(B12+$D$4/2)^2+1</f>
        <v>-15.393168800000002</v>
      </c>
      <c r="L12" s="6">
        <f>(B12+$D$4/2)*(I12+$D$4/2*K12)^2-(B12+$D$4/2)^2+1</f>
        <v>-15.382848192033904</v>
      </c>
      <c r="M12" s="6">
        <f>(B12+$D$4)*(I12+$D$4*L12)^2-(B12+$D$4)^2+1</f>
        <v>-12.92884210376187</v>
      </c>
      <c r="N12" s="6"/>
    </row>
    <row r="13" spans="1:14" x14ac:dyDescent="0.25">
      <c r="A13" s="6">
        <v>1</v>
      </c>
      <c r="B13" s="6">
        <f>B12+$D$4</f>
        <v>4.0999999999999996</v>
      </c>
      <c r="C13" s="6">
        <f>C12+$D$4*((B12)*(C12)^2-(B12)^2+1)</f>
        <v>-0.60400000000000031</v>
      </c>
      <c r="E13" s="6">
        <f>E12+$D$4/2*(F12+G12)</f>
        <v>-0.66771272000000015</v>
      </c>
      <c r="F13" s="6">
        <f t="shared" ref="F13:F21" si="0">(B13)*(E13)^2-(B13)^2+1</f>
        <v>-13.982054866555824</v>
      </c>
      <c r="G13" s="6">
        <f t="shared" ref="G13:G21" si="1">(B13+$D$4)*(E13+$D$4*F13)^2-(B13+$D$4)^2+1</f>
        <v>1.2856757536822769</v>
      </c>
      <c r="I13" s="6">
        <f>I12+$D$4/6*(J12+2*K12+2*L12+M12)</f>
        <v>-0.75868126813049463</v>
      </c>
      <c r="J13" s="6">
        <f t="shared" ref="J13:J21" si="2">(B13)*(I13)^2-(B13)^2+1</f>
        <v>-13.450051206890407</v>
      </c>
      <c r="K13" s="6">
        <f t="shared" ref="K13:K21" si="3">(B13+$D$4/2)*(I13+$D$4/2*J13)^2-(B13+$D$4/2)^2+1</f>
        <v>-7.7221083238131314</v>
      </c>
      <c r="L13" s="6">
        <f t="shared" ref="L13:L21" si="4">(B13+$D$4/2)*(I13+$D$4/2*K13)^2-(B13+$D$4/2)^2+1</f>
        <v>-10.783773306714085</v>
      </c>
      <c r="M13" s="6">
        <f t="shared" ref="M13:M21" si="5">(B13+$D$4)*(I13+$D$4*L13)^2-(B13+$D$4)^2+1</f>
        <v>-2.4659059591855446</v>
      </c>
      <c r="N13" s="6"/>
    </row>
    <row r="14" spans="1:14" x14ac:dyDescent="0.25">
      <c r="A14" s="6">
        <v>2</v>
      </c>
      <c r="B14" s="6">
        <f t="shared" ref="B14:B22" si="6">B13+$D$4</f>
        <v>4.1999999999999993</v>
      </c>
      <c r="C14" s="6">
        <f t="shared" ref="C14:C22" si="7">C13+$D$4*((B13)*(C13)^2-(B13)^2+1)</f>
        <v>-2.03542544</v>
      </c>
      <c r="E14" s="6">
        <f>E13+$D$4/2*(F13+G13)</f>
        <v>-1.3025316756436776</v>
      </c>
      <c r="F14" s="6">
        <f t="shared" si="0"/>
        <v>-9.514327182568465</v>
      </c>
      <c r="G14" s="6">
        <f t="shared" si="1"/>
        <v>4.3555286025768361</v>
      </c>
      <c r="I14" s="6">
        <f>I13+$D$4/6*(J13+2*K13+2*L13+M13)</f>
        <v>-1.6408099419160009</v>
      </c>
      <c r="J14" s="6">
        <f t="shared" si="2"/>
        <v>-5.3325194849403559</v>
      </c>
      <c r="K14" s="6">
        <f t="shared" si="3"/>
        <v>-1.5996749593582127</v>
      </c>
      <c r="L14" s="6">
        <f t="shared" si="4"/>
        <v>-4.4776935766367743</v>
      </c>
      <c r="M14" s="6">
        <f t="shared" si="5"/>
        <v>1.2673030097207878</v>
      </c>
      <c r="N14" s="6"/>
    </row>
    <row r="15" spans="1:14" x14ac:dyDescent="0.25">
      <c r="A15" s="6">
        <v>3</v>
      </c>
      <c r="B15" s="6">
        <f t="shared" si="6"/>
        <v>4.2999999999999989</v>
      </c>
      <c r="C15" s="6">
        <f t="shared" si="7"/>
        <v>-1.9593836168443384</v>
      </c>
      <c r="E15" s="6">
        <f t="shared" ref="E15:E22" si="8">E14+$D$4/2*(F14+G14)</f>
        <v>-1.560471604643259</v>
      </c>
      <c r="F15" s="6">
        <f>(B15)*(E15)^2-(B15)^2+1</f>
        <v>-7.0191919957389928</v>
      </c>
      <c r="G15" s="6">
        <f>(B15+$D$4)*(E15+$D$4*F15)^2-(B15+$D$4)^2+1</f>
        <v>4.1610134644279952</v>
      </c>
      <c r="I15" s="6">
        <f t="shared" ref="I15:I22" si="9">I14+$D$4/6*(J14+2*K14+2*L14+M14)</f>
        <v>-1.91114250103616</v>
      </c>
      <c r="J15" s="6">
        <f t="shared" si="2"/>
        <v>-1.7843976651529747</v>
      </c>
      <c r="K15" s="6">
        <f t="shared" si="3"/>
        <v>-0.51619394203538604</v>
      </c>
      <c r="L15" s="6">
        <f t="shared" si="4"/>
        <v>-1.602240392259592</v>
      </c>
      <c r="M15" s="6">
        <f t="shared" si="5"/>
        <v>0.51846111411683538</v>
      </c>
      <c r="N15" s="6"/>
    </row>
    <row r="16" spans="1:14" x14ac:dyDescent="0.25">
      <c r="A16" s="6">
        <v>4</v>
      </c>
      <c r="B16" s="6">
        <f t="shared" si="6"/>
        <v>4.3999999999999986</v>
      </c>
      <c r="C16" s="6">
        <f t="shared" si="7"/>
        <v>-2.0575344289223976</v>
      </c>
      <c r="E16" s="6">
        <f t="shared" si="8"/>
        <v>-1.7033805312088088</v>
      </c>
      <c r="F16" s="6">
        <f t="shared" si="0"/>
        <v>-5.5933769699546954</v>
      </c>
      <c r="G16" s="6">
        <f t="shared" si="1"/>
        <v>3.7895220111155901</v>
      </c>
      <c r="I16" s="6">
        <f t="shared" si="9"/>
        <v>-2.0028559213632615</v>
      </c>
      <c r="J16" s="6">
        <f t="shared" si="2"/>
        <v>-0.70969989634452446</v>
      </c>
      <c r="K16" s="6">
        <f t="shared" si="3"/>
        <v>-0.3134900769389688</v>
      </c>
      <c r="L16" s="6">
        <f t="shared" si="4"/>
        <v>-0.67113040512805711</v>
      </c>
      <c r="M16" s="6">
        <f t="shared" si="5"/>
        <v>3.1471764086276721E-2</v>
      </c>
      <c r="N16" s="6"/>
    </row>
    <row r="17" spans="1:14" x14ac:dyDescent="0.25">
      <c r="A17" s="6">
        <v>5</v>
      </c>
      <c r="B17" s="6">
        <f>B16+$D$4</f>
        <v>4.4999999999999982</v>
      </c>
      <c r="C17" s="6">
        <f t="shared" si="7"/>
        <v>-2.0308173413939499</v>
      </c>
      <c r="E17" s="6">
        <f t="shared" si="8"/>
        <v>-1.7935732791507641</v>
      </c>
      <c r="F17" s="6">
        <f t="shared" si="0"/>
        <v>-4.7739270154236806</v>
      </c>
      <c r="G17" s="6">
        <f t="shared" si="1"/>
        <v>3.5635178331414039</v>
      </c>
      <c r="I17" s="6">
        <f>I16+$D$4/6*(J16+2*K16+2*L16+M16)</f>
        <v>-2.0469804063031334</v>
      </c>
      <c r="J17" s="6">
        <f t="shared" si="2"/>
        <v>-0.39442047294975779</v>
      </c>
      <c r="K17" s="6">
        <f t="shared" si="3"/>
        <v>-0.26829065745224767</v>
      </c>
      <c r="L17" s="6">
        <f t="shared" si="4"/>
        <v>-0.38671576051633139</v>
      </c>
      <c r="M17" s="6">
        <f t="shared" si="5"/>
        <v>-0.15025671909830152</v>
      </c>
      <c r="N17" s="6"/>
    </row>
    <row r="18" spans="1:14" x14ac:dyDescent="0.25">
      <c r="A18" s="6">
        <v>6</v>
      </c>
      <c r="B18" s="6">
        <f t="shared" si="6"/>
        <v>4.5999999999999979</v>
      </c>
      <c r="C18" s="6">
        <f t="shared" si="7"/>
        <v>-2.0999187580460732</v>
      </c>
      <c r="E18" s="6">
        <f t="shared" si="8"/>
        <v>-1.8540937382648779</v>
      </c>
      <c r="F18" s="6">
        <f t="shared" si="0"/>
        <v>-4.3467474847440499</v>
      </c>
      <c r="G18" s="6">
        <f t="shared" si="1"/>
        <v>3.5307675736868944</v>
      </c>
      <c r="I18" s="6">
        <f t="shared" si="9"/>
        <v>-2.0778919067695538</v>
      </c>
      <c r="J18" s="6">
        <f t="shared" si="2"/>
        <v>-0.29888002939529201</v>
      </c>
      <c r="K18" s="6">
        <f t="shared" si="3"/>
        <v>-0.2556760545060861</v>
      </c>
      <c r="L18" s="6">
        <f t="shared" si="4"/>
        <v>-0.29769911143598549</v>
      </c>
      <c r="M18" s="6">
        <f t="shared" si="5"/>
        <v>-0.21147980816180123</v>
      </c>
      <c r="N18" s="6"/>
    </row>
    <row r="19" spans="1:14" x14ac:dyDescent="0.25">
      <c r="A19" s="6">
        <v>7</v>
      </c>
      <c r="B19" s="6">
        <f t="shared" si="6"/>
        <v>4.6999999999999975</v>
      </c>
      <c r="C19" s="6">
        <f t="shared" si="7"/>
        <v>-2.0874757144649414</v>
      </c>
      <c r="E19" s="6">
        <f t="shared" si="8"/>
        <v>-1.8948927338177357</v>
      </c>
      <c r="F19" s="6">
        <f t="shared" si="0"/>
        <v>-4.2140931784262996</v>
      </c>
      <c r="G19" s="6">
        <f t="shared" si="1"/>
        <v>3.7132249337249021</v>
      </c>
      <c r="I19" s="6">
        <f t="shared" si="9"/>
        <v>-2.1048437429269078</v>
      </c>
      <c r="J19" s="6">
        <f t="shared" si="2"/>
        <v>-0.26727424394877985</v>
      </c>
      <c r="K19" s="6">
        <f t="shared" si="3"/>
        <v>-0.25018659101427332</v>
      </c>
      <c r="L19" s="6">
        <f t="shared" si="4"/>
        <v>-0.26737584073047671</v>
      </c>
      <c r="M19" s="6">
        <f t="shared" si="5"/>
        <v>-0.23053302264851183</v>
      </c>
      <c r="N19" s="6"/>
    </row>
    <row r="20" spans="1:14" x14ac:dyDescent="0.25">
      <c r="A20" s="6">
        <v>8</v>
      </c>
      <c r="B20" s="6">
        <f t="shared" si="6"/>
        <v>4.7999999999999972</v>
      </c>
      <c r="C20" s="6">
        <f t="shared" si="7"/>
        <v>-2.1484249309789085</v>
      </c>
      <c r="E20" s="6">
        <f t="shared" si="8"/>
        <v>-1.9199361460528055</v>
      </c>
      <c r="F20" s="6">
        <f t="shared" si="0"/>
        <v>-4.3464569363835075</v>
      </c>
      <c r="G20" s="6">
        <f t="shared" si="1"/>
        <v>4.1558726350366229</v>
      </c>
      <c r="I20" s="6">
        <f t="shared" si="9"/>
        <v>-2.1303926117616876</v>
      </c>
      <c r="J20" s="6">
        <f t="shared" si="2"/>
        <v>-0.254851134805822</v>
      </c>
      <c r="K20" s="6">
        <f t="shared" si="3"/>
        <v>-0.24631250022046558</v>
      </c>
      <c r="L20" s="6">
        <f t="shared" si="4"/>
        <v>-0.25518684852192663</v>
      </c>
      <c r="M20" s="6">
        <f t="shared" si="5"/>
        <v>-0.23502775755000727</v>
      </c>
      <c r="N20" s="6"/>
    </row>
    <row r="21" spans="1:14" x14ac:dyDescent="0.25">
      <c r="A21" s="6">
        <v>9</v>
      </c>
      <c r="B21" s="6">
        <f t="shared" si="6"/>
        <v>4.8999999999999968</v>
      </c>
      <c r="C21" s="6">
        <f t="shared" si="7"/>
        <v>-2.1368746826340779</v>
      </c>
      <c r="E21" s="6">
        <f t="shared" si="8"/>
        <v>-1.9294653611201498</v>
      </c>
      <c r="F21" s="6">
        <f t="shared" si="0"/>
        <v>-4.7681007591636835</v>
      </c>
      <c r="G21" s="6">
        <f t="shared" si="1"/>
        <v>4.950807394426441</v>
      </c>
      <c r="I21" s="6">
        <f t="shared" si="9"/>
        <v>-2.1552739049256977</v>
      </c>
      <c r="J21" s="6">
        <f t="shared" si="2"/>
        <v>-0.24849253425702145</v>
      </c>
      <c r="K21" s="6">
        <f t="shared" si="3"/>
        <v>-0.24286122586377346</v>
      </c>
      <c r="L21" s="6">
        <f t="shared" si="4"/>
        <v>-0.24890328800524841</v>
      </c>
      <c r="M21" s="6">
        <f t="shared" si="5"/>
        <v>-0.23441956990474822</v>
      </c>
      <c r="N21" s="6"/>
    </row>
    <row r="22" spans="1:14" x14ac:dyDescent="0.25">
      <c r="A22" s="6">
        <v>10</v>
      </c>
      <c r="B22" s="6">
        <f t="shared" si="6"/>
        <v>4.9999999999999964</v>
      </c>
      <c r="C22" s="6">
        <f t="shared" si="7"/>
        <v>-2.2004203120856554</v>
      </c>
      <c r="E22" s="6">
        <f t="shared" si="8"/>
        <v>-1.9203300293570118</v>
      </c>
      <c r="F22" s="6"/>
      <c r="G22" s="6"/>
      <c r="I22" s="6">
        <f t="shared" si="9"/>
        <v>-2.1797145904573614</v>
      </c>
      <c r="J22" s="6"/>
      <c r="K22" s="6"/>
      <c r="L22" s="6"/>
      <c r="M22" s="6"/>
      <c r="N22" s="6"/>
    </row>
    <row r="29" spans="1:14" x14ac:dyDescent="0.25">
      <c r="C29" s="6"/>
      <c r="D29" s="6"/>
    </row>
    <row r="30" spans="1:14" x14ac:dyDescent="0.25">
      <c r="C30" s="6"/>
      <c r="D30" s="6"/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C22-F6AB-4ACB-A118-793085B8E1A9}">
  <dimension ref="A1:N56"/>
  <sheetViews>
    <sheetView workbookViewId="0">
      <selection activeCell="Y33" sqref="Y33"/>
    </sheetView>
  </sheetViews>
  <sheetFormatPr defaultRowHeight="15" x14ac:dyDescent="0.25"/>
  <cols>
    <col min="1" max="1" width="14.140625" customWidth="1"/>
    <col min="3" max="3" width="10.140625" customWidth="1"/>
    <col min="5" max="5" width="11.7109375" customWidth="1"/>
  </cols>
  <sheetData>
    <row r="1" spans="1:14" x14ac:dyDescent="0.25">
      <c r="A1" t="s">
        <v>36</v>
      </c>
    </row>
    <row r="3" spans="1:14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26</v>
      </c>
    </row>
    <row r="4" spans="1:14" x14ac:dyDescent="0.25">
      <c r="A4" s="6">
        <v>4</v>
      </c>
      <c r="B4" s="6">
        <v>5</v>
      </c>
      <c r="C4" s="6">
        <v>20</v>
      </c>
      <c r="D4" s="6">
        <f>(B4-A4)/C4</f>
        <v>0.05</v>
      </c>
      <c r="E4" s="6">
        <v>0.7</v>
      </c>
    </row>
    <row r="5" spans="1:14" x14ac:dyDescent="0.25">
      <c r="A5" s="6"/>
      <c r="B5" s="6"/>
      <c r="C5" s="6"/>
      <c r="D5" s="6"/>
    </row>
    <row r="6" spans="1:14" x14ac:dyDescent="0.25">
      <c r="A6" s="6" t="s">
        <v>27</v>
      </c>
      <c r="B6" s="6"/>
      <c r="C6" s="6"/>
      <c r="D6" s="6"/>
    </row>
    <row r="7" spans="1:14" x14ac:dyDescent="0.25">
      <c r="A7" s="6" t="s">
        <v>28</v>
      </c>
      <c r="B7" s="6"/>
      <c r="C7" s="6"/>
      <c r="D7" s="6"/>
    </row>
    <row r="8" spans="1:14" x14ac:dyDescent="0.25">
      <c r="A8" s="6">
        <f>E4</f>
        <v>0.7</v>
      </c>
      <c r="B8" s="6"/>
      <c r="C8" s="6"/>
      <c r="D8" s="6"/>
    </row>
    <row r="9" spans="1:14" x14ac:dyDescent="0.25">
      <c r="A9" s="6"/>
      <c r="B9" s="6"/>
      <c r="C9" s="6"/>
      <c r="D9" s="6"/>
    </row>
    <row r="10" spans="1:14" x14ac:dyDescent="0.25">
      <c r="A10" s="6" t="s">
        <v>29</v>
      </c>
      <c r="B10" s="6"/>
      <c r="C10" s="6"/>
      <c r="D10" s="6"/>
      <c r="E10" t="s">
        <v>30</v>
      </c>
      <c r="I10" t="s">
        <v>31</v>
      </c>
    </row>
    <row r="11" spans="1:14" x14ac:dyDescent="0.25">
      <c r="A11" s="6" t="s">
        <v>10</v>
      </c>
      <c r="B11" t="s">
        <v>9</v>
      </c>
      <c r="C11" t="s">
        <v>21</v>
      </c>
      <c r="E11" s="6" t="s">
        <v>22</v>
      </c>
      <c r="F11" s="6" t="s">
        <v>32</v>
      </c>
      <c r="G11" s="6" t="s">
        <v>33</v>
      </c>
      <c r="I11" s="6" t="s">
        <v>23</v>
      </c>
      <c r="J11" s="6" t="s">
        <v>32</v>
      </c>
      <c r="K11" s="6" t="s">
        <v>33</v>
      </c>
      <c r="L11" s="6" t="s">
        <v>34</v>
      </c>
      <c r="M11" s="6" t="s">
        <v>35</v>
      </c>
      <c r="N11" s="6"/>
    </row>
    <row r="12" spans="1:14" x14ac:dyDescent="0.25">
      <c r="A12" s="6">
        <v>0</v>
      </c>
      <c r="B12" s="6">
        <f>A4</f>
        <v>4</v>
      </c>
      <c r="C12" s="6">
        <f>A8</f>
        <v>0.7</v>
      </c>
      <c r="E12" s="6">
        <f>A8</f>
        <v>0.7</v>
      </c>
      <c r="F12" s="6">
        <f>(B12)*(E12)^2-(B12)^2+1</f>
        <v>-13.040000000000001</v>
      </c>
      <c r="G12" s="6">
        <f>(B12+$D$4)*(E12+$D$4*F12)^2-(B12+$D$4)^2+1</f>
        <v>-15.393168800000002</v>
      </c>
      <c r="I12" s="6">
        <f>A8</f>
        <v>0.7</v>
      </c>
      <c r="J12" s="6">
        <f>(B12)*(I12)^2-(B12)^2+1</f>
        <v>-13.040000000000001</v>
      </c>
      <c r="K12" s="6">
        <f>(B12+$D$4/2)*(I12+$D$4/2*J12)^2-(B12+$D$4/2)^2+1</f>
        <v>-14.637624100000002</v>
      </c>
      <c r="L12" s="6">
        <f>(B12+$D$4/2)*(I12+$D$4/2*K12)^2-(B12+$D$4/2)^2+1</f>
        <v>-14.751452383741299</v>
      </c>
      <c r="M12" s="6">
        <f>(B12+$D$4)*(I12+$D$4*L12)^2-(B12+$D$4)^2+1</f>
        <v>-15.396782608064065</v>
      </c>
      <c r="N12" s="6"/>
    </row>
    <row r="13" spans="1:14" x14ac:dyDescent="0.25">
      <c r="A13" s="6">
        <v>1</v>
      </c>
      <c r="B13" s="6">
        <f>B12+$D$4</f>
        <v>4.05</v>
      </c>
      <c r="C13" s="6">
        <f>C12+$D$4*((B12)*(C12)^2-(B12)^2+1)</f>
        <v>4.7999999999999821E-2</v>
      </c>
      <c r="E13" s="6">
        <f>E12+$D$4/2*(F12+G12)</f>
        <v>-1.0829220000000195E-2</v>
      </c>
      <c r="F13" s="6">
        <f t="shared" ref="F13:F21" si="0">(B13)*(E13)^2-(B13)^2+1</f>
        <v>-15.402025048376476</v>
      </c>
      <c r="G13" s="6">
        <f t="shared" ref="G13:G21" si="1">(B13+$D$4)*(E13+$D$4*F13)^2-(B13+$D$4)^2+1</f>
        <v>-13.309605148715619</v>
      </c>
      <c r="I13" s="6">
        <f>I12+$D$4/6*(J12+2*K12+2*L12+M12)</f>
        <v>-2.6791129796222224E-2</v>
      </c>
      <c r="J13" s="6">
        <f t="shared" ref="J13:J21" si="2">(B13)*(I13)^2-(B13)^2+1</f>
        <v>-15.399593053225178</v>
      </c>
      <c r="K13" s="6">
        <f t="shared" ref="K13:K21" si="3">(B13+$D$4/2)*(I13+$D$4/2*J13)^2-(B13+$D$4/2)^2+1</f>
        <v>-14.914653509997867</v>
      </c>
      <c r="L13" s="6">
        <f t="shared" ref="L13:L21" si="4">(B13+$D$4/2)*(I13+$D$4/2*K13)^2-(B13+$D$4/2)^2+1</f>
        <v>-14.954741177685925</v>
      </c>
      <c r="M13" s="6">
        <f t="shared" ref="M13:M21" si="5">(B13+$D$4)*(I13+$D$4*L13)^2-(B13+$D$4)^2+1</f>
        <v>-13.350434948251028</v>
      </c>
      <c r="N13" s="6"/>
    </row>
    <row r="14" spans="1:14" x14ac:dyDescent="0.25">
      <c r="A14" s="6">
        <v>2</v>
      </c>
      <c r="B14" s="6">
        <f t="shared" ref="B14:B32" si="6">B13+$D$4</f>
        <v>4.0999999999999996</v>
      </c>
      <c r="C14" s="6">
        <f t="shared" ref="C14:C22" si="7">C13+$D$4*((B13)*(C13)^2-(B13)^2+1)</f>
        <v>-0.72165844000000035</v>
      </c>
      <c r="E14" s="6">
        <f>E13+$D$4/2*(F13+G13)</f>
        <v>-0.72861997492730257</v>
      </c>
      <c r="F14" s="6">
        <f t="shared" si="0"/>
        <v>-13.63336302176144</v>
      </c>
      <c r="G14" s="6">
        <f t="shared" si="1"/>
        <v>-7.9685127167231755</v>
      </c>
      <c r="I14" s="6">
        <f>I13+$D$4/6*(J13+2*K13+2*L13+M13)</f>
        <v>-0.76419794126992058</v>
      </c>
      <c r="J14" s="6">
        <f t="shared" si="2"/>
        <v>-13.41560617689114</v>
      </c>
      <c r="K14" s="6">
        <f t="shared" si="3"/>
        <v>-11.028112331724515</v>
      </c>
      <c r="L14" s="6">
        <f t="shared" si="4"/>
        <v>-11.554876528115244</v>
      </c>
      <c r="M14" s="6">
        <f t="shared" si="5"/>
        <v>-8.7491480124949703</v>
      </c>
      <c r="N14" s="6"/>
    </row>
    <row r="15" spans="1:14" x14ac:dyDescent="0.25">
      <c r="A15" s="6">
        <v>3</v>
      </c>
      <c r="B15" s="6">
        <f t="shared" si="6"/>
        <v>4.1499999999999995</v>
      </c>
      <c r="C15" s="6">
        <f t="shared" si="7"/>
        <v>-1.4053963046752374</v>
      </c>
      <c r="E15" s="6">
        <f t="shared" ref="E15:E32" si="8">E14+$D$4/2*(F14+G14)</f>
        <v>-1.268666868389418</v>
      </c>
      <c r="F15" s="6">
        <f>(B15)*(E15)^2-(B15)^2+1</f>
        <v>-9.5430101647615935</v>
      </c>
      <c r="G15" s="6">
        <f>(B15+$D$4)*(E15+$D$4*F15)^2-(B15+$D$4)^2+1</f>
        <v>-3.838911087355017</v>
      </c>
      <c r="I15" s="6">
        <f t="shared" ref="I15:I32" si="9">I14+$D$4/6*(J14+2*K14+2*L14+M14)</f>
        <v>-1.3252873738454674</v>
      </c>
      <c r="J15" s="6">
        <f t="shared" si="2"/>
        <v>-8.9334955134120033</v>
      </c>
      <c r="K15" s="6">
        <f t="shared" si="3"/>
        <v>-6.41797862585085</v>
      </c>
      <c r="L15" s="6">
        <f t="shared" si="4"/>
        <v>-7.2146717327693928</v>
      </c>
      <c r="M15" s="6">
        <f t="shared" si="5"/>
        <v>-4.7007999473970514</v>
      </c>
      <c r="N15" s="6"/>
    </row>
    <row r="16" spans="1:14" x14ac:dyDescent="0.25">
      <c r="A16" s="6">
        <v>4</v>
      </c>
      <c r="B16" s="6">
        <f t="shared" si="6"/>
        <v>4.1999999999999993</v>
      </c>
      <c r="C16" s="6">
        <f t="shared" si="7"/>
        <v>-1.8066800092373136</v>
      </c>
      <c r="E16" s="6">
        <f t="shared" si="8"/>
        <v>-1.6032148996923332</v>
      </c>
      <c r="F16" s="6">
        <f t="shared" si="0"/>
        <v>-5.8447483386989045</v>
      </c>
      <c r="G16" s="6">
        <f t="shared" si="1"/>
        <v>-1.7933571904171988</v>
      </c>
      <c r="I16" s="6">
        <f t="shared" si="9"/>
        <v>-1.6661173419958801</v>
      </c>
      <c r="J16" s="6">
        <f t="shared" si="2"/>
        <v>-4.9810226113424463</v>
      </c>
      <c r="K16" s="6">
        <f t="shared" si="3"/>
        <v>-3.303576459626532</v>
      </c>
      <c r="L16" s="6">
        <f t="shared" si="4"/>
        <v>-3.9306793165620846</v>
      </c>
      <c r="M16" s="6">
        <f t="shared" si="5"/>
        <v>-2.3172529482117987</v>
      </c>
      <c r="N16" s="6"/>
    </row>
    <row r="17" spans="1:14" x14ac:dyDescent="0.25">
      <c r="A17" s="6">
        <v>5</v>
      </c>
      <c r="B17" s="6">
        <f>B16+$D$4</f>
        <v>4.2499999999999991</v>
      </c>
      <c r="C17" s="6">
        <f t="shared" si="7"/>
        <v>-1.953220551523988</v>
      </c>
      <c r="E17" s="6">
        <f t="shared" si="8"/>
        <v>-1.7941675379202358</v>
      </c>
      <c r="F17" s="6">
        <f t="shared" si="0"/>
        <v>-3.3815920949612632</v>
      </c>
      <c r="G17" s="6">
        <f t="shared" si="1"/>
        <v>-0.91634082426046248</v>
      </c>
      <c r="I17" s="6">
        <f>I16+$D$4/6*(J16+2*K16+2*L16+M16)</f>
        <v>-1.8475072345953092</v>
      </c>
      <c r="J17" s="6">
        <f t="shared" si="2"/>
        <v>-2.5560473270014672</v>
      </c>
      <c r="K17" s="6">
        <f t="shared" si="3"/>
        <v>-1.6569888535377295</v>
      </c>
      <c r="L17" s="6">
        <f t="shared" si="4"/>
        <v>-2.0221516815185279</v>
      </c>
      <c r="M17" s="6">
        <f t="shared" si="5"/>
        <v>-1.1624712403559272</v>
      </c>
      <c r="N17" s="6"/>
    </row>
    <row r="18" spans="1:14" x14ac:dyDescent="0.25">
      <c r="A18" s="6">
        <v>6</v>
      </c>
      <c r="B18" s="6">
        <f t="shared" si="6"/>
        <v>4.2999999999999989</v>
      </c>
      <c r="C18" s="6">
        <f t="shared" si="7"/>
        <v>-1.9956430654086577</v>
      </c>
      <c r="E18" s="6">
        <f t="shared" si="8"/>
        <v>-1.9016158609007789</v>
      </c>
      <c r="F18" s="6">
        <f t="shared" si="0"/>
        <v>-1.9405856055535278</v>
      </c>
      <c r="G18" s="6">
        <f t="shared" si="1"/>
        <v>-0.54606655845031327</v>
      </c>
      <c r="I18" s="6">
        <f t="shared" si="9"/>
        <v>-1.9398138982408917</v>
      </c>
      <c r="J18" s="6">
        <f t="shared" si="2"/>
        <v>-1.3096247728233408</v>
      </c>
      <c r="K18" s="6">
        <f t="shared" si="3"/>
        <v>-0.87717402044680171</v>
      </c>
      <c r="L18" s="6">
        <f t="shared" si="4"/>
        <v>-1.0611368173449307</v>
      </c>
      <c r="M18" s="6">
        <f t="shared" si="5"/>
        <v>-0.64632804484863016</v>
      </c>
      <c r="N18" s="6"/>
    </row>
    <row r="19" spans="1:14" x14ac:dyDescent="0.25">
      <c r="A19" s="6">
        <v>7</v>
      </c>
      <c r="B19" s="6">
        <f t="shared" si="6"/>
        <v>4.3499999999999988</v>
      </c>
      <c r="C19" s="6">
        <f t="shared" si="7"/>
        <v>-2.0138859478382196</v>
      </c>
      <c r="E19" s="6">
        <f t="shared" si="8"/>
        <v>-1.9637821650008749</v>
      </c>
      <c r="F19" s="6">
        <f t="shared" si="0"/>
        <v>-1.1469842966464689</v>
      </c>
      <c r="G19" s="6">
        <f t="shared" si="1"/>
        <v>-0.38612295999562463</v>
      </c>
      <c r="I19" s="6">
        <f t="shared" si="9"/>
        <v>-1.988418685684687</v>
      </c>
      <c r="J19" s="6">
        <f t="shared" si="2"/>
        <v>-0.72343141732691407</v>
      </c>
      <c r="K19" s="6">
        <f t="shared" si="3"/>
        <v>-0.52661165730516046</v>
      </c>
      <c r="L19" s="6">
        <f t="shared" si="4"/>
        <v>-0.61289442364411784</v>
      </c>
      <c r="M19" s="6">
        <f t="shared" si="5"/>
        <v>-0.422885019824637</v>
      </c>
      <c r="N19" s="6"/>
    </row>
    <row r="20" spans="1:14" x14ac:dyDescent="0.25">
      <c r="A20" s="6">
        <v>8</v>
      </c>
      <c r="B20" s="6">
        <f t="shared" si="6"/>
        <v>4.3999999999999986</v>
      </c>
      <c r="C20" s="6">
        <f t="shared" si="7"/>
        <v>-2.0278882349674161</v>
      </c>
      <c r="E20" s="6">
        <f t="shared" si="8"/>
        <v>-2.0021098464169271</v>
      </c>
      <c r="F20" s="6">
        <f t="shared" si="0"/>
        <v>-0.72284711667370516</v>
      </c>
      <c r="G20" s="6">
        <f t="shared" si="1"/>
        <v>-0.31509942209134678</v>
      </c>
      <c r="I20" s="6">
        <f t="shared" si="9"/>
        <v>-2.0169630906767715</v>
      </c>
      <c r="J20" s="6">
        <f t="shared" si="2"/>
        <v>-0.46018351972945837</v>
      </c>
      <c r="K20" s="6">
        <f t="shared" si="3"/>
        <v>-0.37316102891565706</v>
      </c>
      <c r="L20" s="6">
        <f t="shared" si="4"/>
        <v>-0.41219564614833715</v>
      </c>
      <c r="M20" s="6">
        <f t="shared" si="5"/>
        <v>-0.32742070339136475</v>
      </c>
      <c r="N20" s="6"/>
    </row>
    <row r="21" spans="1:14" x14ac:dyDescent="0.25">
      <c r="A21" s="6">
        <v>9</v>
      </c>
      <c r="B21" s="6">
        <f t="shared" si="6"/>
        <v>4.4499999999999984</v>
      </c>
      <c r="C21" s="6">
        <f t="shared" si="7"/>
        <v>-2.0411754823931783</v>
      </c>
      <c r="E21" s="6">
        <f t="shared" si="8"/>
        <v>-2.0280585098860535</v>
      </c>
      <c r="F21" s="6">
        <f t="shared" si="0"/>
        <v>-0.4995551281304742</v>
      </c>
      <c r="G21" s="6">
        <f t="shared" si="1"/>
        <v>-0.28268940179344426</v>
      </c>
      <c r="I21" s="6">
        <f t="shared" si="9"/>
        <v>-2.0366157371205116</v>
      </c>
      <c r="J21" s="6">
        <f t="shared" si="2"/>
        <v>-0.34477370994317624</v>
      </c>
      <c r="K21" s="6">
        <f t="shared" si="3"/>
        <v>-0.30676026962610337</v>
      </c>
      <c r="L21" s="6">
        <f t="shared" si="4"/>
        <v>-0.32415198992380923</v>
      </c>
      <c r="M21" s="6">
        <f t="shared" si="5"/>
        <v>-0.2866235688884089</v>
      </c>
      <c r="N21" s="6"/>
    </row>
    <row r="22" spans="1:14" x14ac:dyDescent="0.25">
      <c r="A22" s="6">
        <v>10</v>
      </c>
      <c r="B22" s="6">
        <f t="shared" si="6"/>
        <v>4.4999999999999982</v>
      </c>
      <c r="C22" s="6">
        <f t="shared" si="7"/>
        <v>-2.0542770720353052</v>
      </c>
      <c r="E22" s="6">
        <f t="shared" si="8"/>
        <v>-2.0476146231341517</v>
      </c>
      <c r="F22" s="6">
        <f t="shared" ref="F22:F31" si="10">(B22)*(E22)^2-(B22)^2+1</f>
        <v>-0.38273459807232868</v>
      </c>
      <c r="G22" s="6">
        <f t="shared" ref="G22:G31" si="11">(B22+$D$4)*(E22+$D$4*F22)^2-(B22+$D$4)^2+1</f>
        <v>-0.26735174346032053</v>
      </c>
      <c r="I22" s="6">
        <f t="shared" si="9"/>
        <v>-2.0523925854366065</v>
      </c>
      <c r="J22" s="6">
        <f t="shared" ref="J22:J31" si="12">(B22)*(I22)^2-(B22)^2+1</f>
        <v>-0.29458103860178042</v>
      </c>
      <c r="K22" s="6">
        <f t="shared" ref="K22:K31" si="13">(B22+$D$4/2)*(I22+$D$4/2*J22)^2-(B22+$D$4/2)^2+1</f>
        <v>-0.27786290518722367</v>
      </c>
      <c r="L22" s="6">
        <f t="shared" ref="L22:L31" si="14">(B22+$D$4/2)*(I22+$D$4/2*K22)^2-(B22+$D$4/2)^2+1</f>
        <v>-0.28565310004812261</v>
      </c>
      <c r="M22" s="6">
        <f t="shared" ref="M22:M31" si="15">(B22+$D$4)*(I22+$D$4*L22)^2-(B22+$D$4)^2+1</f>
        <v>-0.26878320003137901</v>
      </c>
      <c r="N22" s="6"/>
    </row>
    <row r="23" spans="1:14" x14ac:dyDescent="0.25">
      <c r="A23" s="6">
        <v>11</v>
      </c>
      <c r="B23" s="6">
        <f t="shared" si="6"/>
        <v>4.549999999999998</v>
      </c>
      <c r="C23" s="6">
        <f t="shared" ref="C23:C32" si="16">C22+$D$4*((B22)*(C22)^2-(B22)^2+1)</f>
        <v>-2.0672648570800667</v>
      </c>
      <c r="E23" s="6">
        <f t="shared" si="8"/>
        <v>-2.0638667816724681</v>
      </c>
      <c r="F23" s="6">
        <f t="shared" si="10"/>
        <v>-0.32156527916561828</v>
      </c>
      <c r="G23" s="6">
        <f t="shared" si="11"/>
        <v>-0.25961159291805558</v>
      </c>
      <c r="I23" s="6">
        <f t="shared" si="9"/>
        <v>-2.0664792208458054</v>
      </c>
      <c r="J23" s="6">
        <f t="shared" si="12"/>
        <v>-0.27246951564692523</v>
      </c>
      <c r="K23" s="6">
        <f t="shared" si="13"/>
        <v>-0.26482554691920868</v>
      </c>
      <c r="L23" s="6">
        <f t="shared" si="14"/>
        <v>-0.2684506490190941</v>
      </c>
      <c r="M23" s="6">
        <f t="shared" si="15"/>
        <v>-0.26044000451207694</v>
      </c>
    </row>
    <row r="24" spans="1:14" x14ac:dyDescent="0.25">
      <c r="A24" s="6">
        <v>12</v>
      </c>
      <c r="B24" s="6">
        <f t="shared" si="6"/>
        <v>4.5999999999999979</v>
      </c>
      <c r="C24" s="6">
        <f t="shared" si="16"/>
        <v>-2.0801494995101604</v>
      </c>
      <c r="E24" s="6">
        <f t="shared" si="8"/>
        <v>-2.07839620347456</v>
      </c>
      <c r="F24" s="6">
        <f t="shared" si="10"/>
        <v>-0.28923841835965192</v>
      </c>
      <c r="G24" s="6">
        <f t="shared" si="11"/>
        <v>-0.25524365091318657</v>
      </c>
      <c r="I24" s="6">
        <f t="shared" si="9"/>
        <v>-2.0798080701127688</v>
      </c>
      <c r="J24" s="6">
        <f t="shared" si="12"/>
        <v>-0.26223260087146727</v>
      </c>
      <c r="K24" s="6">
        <f t="shared" si="13"/>
        <v>-0.25839654197886475</v>
      </c>
      <c r="L24" s="6">
        <f t="shared" si="14"/>
        <v>-0.26024728909973049</v>
      </c>
      <c r="M24" s="6">
        <f t="shared" si="15"/>
        <v>-0.25597722324867433</v>
      </c>
    </row>
    <row r="25" spans="1:14" x14ac:dyDescent="0.25">
      <c r="A25" s="6">
        <v>13</v>
      </c>
      <c r="B25" s="6">
        <f t="shared" si="6"/>
        <v>4.6499999999999977</v>
      </c>
      <c r="C25" s="6">
        <f t="shared" si="16"/>
        <v>-2.0929344532383145</v>
      </c>
      <c r="E25" s="6">
        <f t="shared" si="8"/>
        <v>-2.0920082552063808</v>
      </c>
      <c r="F25" s="6">
        <f t="shared" si="10"/>
        <v>-0.27178178968983602</v>
      </c>
      <c r="G25" s="6">
        <f t="shared" si="11"/>
        <v>-0.25236116354449578</v>
      </c>
      <c r="I25" s="6">
        <f t="shared" si="9"/>
        <v>-2.0927705491650799</v>
      </c>
      <c r="J25" s="6">
        <f t="shared" si="12"/>
        <v>-0.25694814274488564</v>
      </c>
      <c r="K25" s="6">
        <f t="shared" si="13"/>
        <v>-0.25469281242977715</v>
      </c>
      <c r="L25" s="6">
        <f t="shared" si="14"/>
        <v>-0.25579945805941051</v>
      </c>
      <c r="M25" s="6">
        <f t="shared" si="15"/>
        <v>-0.25308997317002735</v>
      </c>
    </row>
    <row r="26" spans="1:14" x14ac:dyDescent="0.25">
      <c r="A26" s="6">
        <v>14</v>
      </c>
      <c r="B26" s="6">
        <f t="shared" si="6"/>
        <v>4.6999999999999975</v>
      </c>
      <c r="C26" s="6">
        <f t="shared" si="16"/>
        <v>-2.1056223527974827</v>
      </c>
      <c r="E26" s="6">
        <f t="shared" si="8"/>
        <v>-2.1051118290372393</v>
      </c>
      <c r="F26" s="6">
        <f t="shared" si="10"/>
        <v>-0.261969680063185</v>
      </c>
      <c r="G26" s="6">
        <f t="shared" si="11"/>
        <v>-0.25012908121414767</v>
      </c>
      <c r="I26" s="6">
        <f t="shared" si="9"/>
        <v>-2.1055290713058574</v>
      </c>
      <c r="J26" s="6">
        <f t="shared" si="12"/>
        <v>-0.25371245046368429</v>
      </c>
      <c r="K26" s="6">
        <f t="shared" si="13"/>
        <v>-0.25211154140929537</v>
      </c>
      <c r="L26" s="6">
        <f t="shared" si="14"/>
        <v>-0.25291027496657037</v>
      </c>
      <c r="M26" s="6">
        <f t="shared" si="15"/>
        <v>-0.25084802934499706</v>
      </c>
    </row>
    <row r="27" spans="1:14" x14ac:dyDescent="0.25">
      <c r="A27" s="6">
        <v>15</v>
      </c>
      <c r="B27" s="6">
        <f t="shared" si="6"/>
        <v>4.7499999999999973</v>
      </c>
      <c r="C27" s="6">
        <f t="shared" si="16"/>
        <v>-2.1182156620363863</v>
      </c>
      <c r="E27" s="6">
        <f t="shared" si="8"/>
        <v>-2.1179142980691728</v>
      </c>
      <c r="F27" s="6">
        <f t="shared" si="10"/>
        <v>-0.25608537366226258</v>
      </c>
      <c r="G27" s="6">
        <f t="shared" si="11"/>
        <v>-0.24818426862599097</v>
      </c>
      <c r="I27" s="6">
        <f t="shared" si="9"/>
        <v>-2.1181507722438608</v>
      </c>
      <c r="J27" s="6">
        <f t="shared" si="12"/>
        <v>-0.25132720370298145</v>
      </c>
      <c r="K27" s="6">
        <f t="shared" si="13"/>
        <v>-0.25000132481491022</v>
      </c>
      <c r="L27" s="6">
        <f t="shared" si="14"/>
        <v>-0.25067381675121325</v>
      </c>
      <c r="M27" s="6">
        <f t="shared" si="15"/>
        <v>-0.24888185016046904</v>
      </c>
    </row>
    <row r="28" spans="1:14" x14ac:dyDescent="0.25">
      <c r="A28" s="6">
        <v>16</v>
      </c>
      <c r="B28" s="6">
        <f t="shared" si="6"/>
        <v>4.7999999999999972</v>
      </c>
      <c r="C28" s="6">
        <f t="shared" si="16"/>
        <v>-2.1307167341985274</v>
      </c>
      <c r="E28" s="6">
        <f t="shared" si="8"/>
        <v>-2.1305210391263789</v>
      </c>
      <c r="F28" s="6">
        <f t="shared" si="10"/>
        <v>-0.25222448883128834</v>
      </c>
      <c r="G28" s="6">
        <f t="shared" si="11"/>
        <v>-0.24637288914257738</v>
      </c>
      <c r="I28" s="6">
        <f t="shared" si="9"/>
        <v>-2.1306637667188251</v>
      </c>
      <c r="J28" s="6">
        <f t="shared" si="12"/>
        <v>-0.24930518331941798</v>
      </c>
      <c r="K28" s="6">
        <f t="shared" si="13"/>
        <v>-0.24810104385400678</v>
      </c>
      <c r="L28" s="6">
        <f t="shared" si="14"/>
        <v>-0.24872180499133023</v>
      </c>
      <c r="M28" s="6">
        <f t="shared" si="15"/>
        <v>-0.24704656485097587</v>
      </c>
    </row>
    <row r="29" spans="1:14" x14ac:dyDescent="0.25">
      <c r="A29" s="6">
        <v>17</v>
      </c>
      <c r="B29" s="6">
        <f t="shared" si="6"/>
        <v>4.849999999999997</v>
      </c>
      <c r="C29" s="6">
        <f t="shared" si="16"/>
        <v>-2.1431278218640535</v>
      </c>
      <c r="D29" s="6"/>
      <c r="E29" s="6">
        <f t="shared" si="8"/>
        <v>-2.1429859735757257</v>
      </c>
      <c r="F29" s="6">
        <f t="shared" si="10"/>
        <v>-0.24941391772982513</v>
      </c>
      <c r="G29" s="6">
        <f t="shared" si="11"/>
        <v>-0.24463207574714119</v>
      </c>
      <c r="I29" s="6">
        <f t="shared" si="9"/>
        <v>-2.1430804121010008</v>
      </c>
      <c r="J29" s="6">
        <f t="shared" si="12"/>
        <v>-0.24745078425466005</v>
      </c>
      <c r="K29" s="6">
        <f t="shared" si="13"/>
        <v>-0.24630706315017292</v>
      </c>
      <c r="L29" s="6">
        <f t="shared" si="14"/>
        <v>-0.24690623606992901</v>
      </c>
      <c r="M29" s="6">
        <f t="shared" si="15"/>
        <v>-0.24528574878077336</v>
      </c>
    </row>
    <row r="30" spans="1:14" x14ac:dyDescent="0.25">
      <c r="A30" s="6">
        <v>18</v>
      </c>
      <c r="B30" s="6">
        <f t="shared" si="6"/>
        <v>4.8999999999999968</v>
      </c>
      <c r="C30" s="6">
        <f t="shared" si="16"/>
        <v>-2.1554510831084706</v>
      </c>
      <c r="D30" s="6"/>
      <c r="E30" s="6">
        <f t="shared" si="8"/>
        <v>-2.1553371234126497</v>
      </c>
      <c r="F30" s="6">
        <f t="shared" si="10"/>
        <v>-0.24715723375247833</v>
      </c>
      <c r="G30" s="6">
        <f t="shared" si="11"/>
        <v>-0.24293733527704475</v>
      </c>
      <c r="I30" s="6">
        <f t="shared" si="9"/>
        <v>-2.1554067715299645</v>
      </c>
      <c r="J30" s="6">
        <f t="shared" si="12"/>
        <v>-0.24568608128958047</v>
      </c>
      <c r="K30" s="6">
        <f t="shared" si="13"/>
        <v>-0.24457828640684198</v>
      </c>
      <c r="L30" s="6">
        <f t="shared" si="14"/>
        <v>-0.2451679412652723</v>
      </c>
      <c r="M30" s="6">
        <f t="shared" si="15"/>
        <v>-0.24357719849505344</v>
      </c>
    </row>
    <row r="31" spans="1:14" x14ac:dyDescent="0.25">
      <c r="A31" s="6">
        <v>19</v>
      </c>
      <c r="B31" s="6">
        <f t="shared" si="6"/>
        <v>4.9499999999999966</v>
      </c>
      <c r="C31" s="6">
        <f t="shared" si="16"/>
        <v>-2.1676885870484677</v>
      </c>
      <c r="E31" s="6">
        <f t="shared" si="8"/>
        <v>-2.1675894876383879</v>
      </c>
      <c r="F31" s="6">
        <f t="shared" si="10"/>
        <v>-0.24520127474375641</v>
      </c>
      <c r="G31" s="6">
        <f t="shared" si="11"/>
        <v>-0.24127966683848712</v>
      </c>
      <c r="I31" s="6">
        <f t="shared" si="9"/>
        <v>-2.1676464026560383</v>
      </c>
      <c r="J31" s="6">
        <f t="shared" si="12"/>
        <v>-0.24397991160904553</v>
      </c>
      <c r="K31" s="6">
        <f t="shared" si="13"/>
        <v>-0.24289808245795541</v>
      </c>
      <c r="L31" s="6">
        <f t="shared" si="14"/>
        <v>-0.24348304471232396</v>
      </c>
      <c r="M31" s="6">
        <f t="shared" si="15"/>
        <v>-0.24191174235918211</v>
      </c>
    </row>
    <row r="32" spans="1:14" x14ac:dyDescent="0.25">
      <c r="A32" s="6">
        <v>20</v>
      </c>
      <c r="B32" s="6">
        <f t="shared" si="6"/>
        <v>4.9999999999999964</v>
      </c>
      <c r="C32" s="6">
        <f t="shared" si="16"/>
        <v>-2.1798423189694716</v>
      </c>
      <c r="E32" s="6">
        <f t="shared" si="8"/>
        <v>-2.179751511177944</v>
      </c>
      <c r="I32" s="6">
        <f t="shared" si="9"/>
        <v>-2.1798018518919449</v>
      </c>
    </row>
    <row r="34" spans="1:13" x14ac:dyDescent="0.25">
      <c r="A34" s="6"/>
      <c r="B34" s="6"/>
      <c r="C34" s="6"/>
      <c r="D34" s="6"/>
    </row>
    <row r="35" spans="1:13" x14ac:dyDescent="0.25">
      <c r="A35" s="6"/>
      <c r="E35" s="6"/>
      <c r="F35" s="6"/>
      <c r="G35" s="6"/>
      <c r="I35" s="6"/>
      <c r="J35" s="6"/>
      <c r="K35" s="6"/>
      <c r="L35" s="6"/>
      <c r="M35" s="6"/>
    </row>
    <row r="36" spans="1:13" x14ac:dyDescent="0.25">
      <c r="A36" s="6"/>
      <c r="B36" s="6"/>
      <c r="C36" s="6"/>
      <c r="E36" s="6"/>
      <c r="F36" s="6"/>
      <c r="G36" s="6"/>
      <c r="I36" s="6"/>
      <c r="J36" s="6"/>
      <c r="K36" s="6"/>
      <c r="L36" s="6"/>
      <c r="M36" s="6"/>
    </row>
    <row r="37" spans="1:13" x14ac:dyDescent="0.25">
      <c r="A37" s="6"/>
      <c r="B37" s="6"/>
      <c r="C37" s="6"/>
      <c r="E37" s="6"/>
      <c r="F37" s="6"/>
      <c r="G37" s="6"/>
      <c r="I37" s="6"/>
      <c r="J37" s="6"/>
      <c r="K37" s="6"/>
      <c r="L37" s="6"/>
      <c r="M37" s="6"/>
    </row>
    <row r="38" spans="1:13" x14ac:dyDescent="0.25">
      <c r="A38" s="6"/>
      <c r="B38" s="6"/>
      <c r="C38" s="6"/>
      <c r="E38" s="6"/>
      <c r="F38" s="6"/>
      <c r="G38" s="6"/>
      <c r="I38" s="6"/>
      <c r="J38" s="6"/>
      <c r="K38" s="6"/>
      <c r="L38" s="6"/>
      <c r="M38" s="6"/>
    </row>
    <row r="39" spans="1:13" x14ac:dyDescent="0.25">
      <c r="A39" s="6"/>
      <c r="B39" s="6"/>
      <c r="C39" s="6"/>
      <c r="E39" s="6"/>
      <c r="F39" s="6"/>
      <c r="G39" s="6"/>
      <c r="I39" s="6"/>
      <c r="J39" s="6"/>
      <c r="K39" s="6"/>
      <c r="L39" s="6"/>
      <c r="M39" s="6"/>
    </row>
    <row r="40" spans="1:13" x14ac:dyDescent="0.25">
      <c r="A40" s="6"/>
      <c r="B40" s="6"/>
      <c r="C40" s="6"/>
      <c r="E40" s="6"/>
      <c r="F40" s="6"/>
      <c r="G40" s="6"/>
      <c r="I40" s="6"/>
      <c r="J40" s="6"/>
      <c r="K40" s="6"/>
      <c r="L40" s="6"/>
      <c r="M40" s="6"/>
    </row>
    <row r="41" spans="1:13" x14ac:dyDescent="0.25">
      <c r="A41" s="6"/>
      <c r="B41" s="6"/>
      <c r="C41" s="6"/>
      <c r="E41" s="6"/>
      <c r="F41" s="6"/>
      <c r="G41" s="6"/>
      <c r="I41" s="6"/>
      <c r="J41" s="6"/>
      <c r="K41" s="6"/>
      <c r="L41" s="6"/>
      <c r="M41" s="6"/>
    </row>
    <row r="42" spans="1:13" x14ac:dyDescent="0.25">
      <c r="A42" s="6"/>
      <c r="B42" s="6"/>
      <c r="C42" s="6"/>
      <c r="E42" s="6"/>
      <c r="F42" s="6"/>
      <c r="G42" s="6"/>
      <c r="I42" s="6"/>
      <c r="J42" s="6"/>
      <c r="K42" s="6"/>
      <c r="L42" s="6"/>
      <c r="M42" s="6"/>
    </row>
    <row r="43" spans="1:13" x14ac:dyDescent="0.25">
      <c r="A43" s="6"/>
      <c r="B43" s="6"/>
      <c r="C43" s="6"/>
      <c r="E43" s="6"/>
      <c r="F43" s="6"/>
      <c r="G43" s="6"/>
      <c r="I43" s="6"/>
      <c r="J43" s="6"/>
      <c r="K43" s="6"/>
      <c r="L43" s="6"/>
      <c r="M43" s="6"/>
    </row>
    <row r="44" spans="1:13" x14ac:dyDescent="0.25">
      <c r="A44" s="6"/>
      <c r="B44" s="6"/>
      <c r="C44" s="6"/>
      <c r="E44" s="6"/>
      <c r="F44" s="6"/>
      <c r="G44" s="6"/>
      <c r="I44" s="6"/>
      <c r="J44" s="6"/>
      <c r="K44" s="6"/>
      <c r="L44" s="6"/>
      <c r="M44" s="6"/>
    </row>
    <row r="45" spans="1:13" x14ac:dyDescent="0.25">
      <c r="A45" s="6"/>
      <c r="B45" s="6"/>
      <c r="C45" s="6"/>
      <c r="E45" s="6"/>
      <c r="F45" s="6"/>
      <c r="G45" s="6"/>
      <c r="I45" s="6"/>
      <c r="J45" s="6"/>
      <c r="K45" s="6"/>
      <c r="L45" s="6"/>
      <c r="M45" s="6"/>
    </row>
    <row r="46" spans="1:13" x14ac:dyDescent="0.25">
      <c r="A46" s="6"/>
      <c r="B46" s="6"/>
      <c r="C46" s="6"/>
      <c r="E46" s="6"/>
      <c r="F46" s="6"/>
      <c r="G46" s="6"/>
      <c r="I46" s="6"/>
      <c r="J46" s="6"/>
      <c r="K46" s="6"/>
      <c r="L46" s="6"/>
      <c r="M46" s="6"/>
    </row>
    <row r="47" spans="1:13" x14ac:dyDescent="0.25">
      <c r="A47" s="6"/>
      <c r="B47" s="6"/>
      <c r="C47" s="6"/>
      <c r="E47" s="6"/>
      <c r="F47" s="6"/>
      <c r="G47" s="6"/>
      <c r="I47" s="6"/>
      <c r="J47" s="6"/>
      <c r="K47" s="6"/>
      <c r="L47" s="6"/>
      <c r="M47" s="6"/>
    </row>
    <row r="48" spans="1:13" x14ac:dyDescent="0.25">
      <c r="A48" s="6"/>
      <c r="B48" s="6"/>
      <c r="C48" s="6"/>
      <c r="E48" s="6"/>
      <c r="F48" s="6"/>
      <c r="G48" s="6"/>
      <c r="I48" s="6"/>
      <c r="J48" s="6"/>
      <c r="K48" s="6"/>
      <c r="L48" s="6"/>
      <c r="M48" s="6"/>
    </row>
    <row r="49" spans="1:13" x14ac:dyDescent="0.25">
      <c r="A49" s="6"/>
      <c r="B49" s="6"/>
      <c r="C49" s="6"/>
      <c r="E49" s="6"/>
      <c r="F49" s="6"/>
      <c r="G49" s="6"/>
      <c r="I49" s="6"/>
      <c r="J49" s="6"/>
      <c r="K49" s="6"/>
      <c r="L49" s="6"/>
      <c r="M49" s="6"/>
    </row>
    <row r="50" spans="1:13" x14ac:dyDescent="0.25">
      <c r="A50" s="6"/>
      <c r="B50" s="6"/>
      <c r="C50" s="6"/>
      <c r="E50" s="6"/>
      <c r="F50" s="6"/>
      <c r="G50" s="6"/>
      <c r="I50" s="6"/>
      <c r="J50" s="6"/>
      <c r="K50" s="6"/>
      <c r="L50" s="6"/>
      <c r="M50" s="6"/>
    </row>
    <row r="51" spans="1:13" x14ac:dyDescent="0.25">
      <c r="A51" s="6"/>
      <c r="B51" s="6"/>
      <c r="C51" s="6"/>
      <c r="E51" s="6"/>
      <c r="F51" s="6"/>
      <c r="G51" s="6"/>
      <c r="I51" s="6"/>
      <c r="J51" s="6"/>
      <c r="K51" s="6"/>
      <c r="L51" s="6"/>
      <c r="M51" s="6"/>
    </row>
    <row r="52" spans="1:13" x14ac:dyDescent="0.25">
      <c r="A52" s="6"/>
      <c r="B52" s="6"/>
      <c r="C52" s="6"/>
      <c r="E52" s="6"/>
      <c r="F52" s="6"/>
      <c r="G52" s="6"/>
      <c r="I52" s="6"/>
      <c r="J52" s="6"/>
      <c r="K52" s="6"/>
      <c r="L52" s="6"/>
      <c r="M52" s="6"/>
    </row>
    <row r="53" spans="1:13" x14ac:dyDescent="0.25">
      <c r="A53" s="6"/>
      <c r="B53" s="6"/>
      <c r="C53" s="6"/>
      <c r="E53" s="6"/>
      <c r="F53" s="6"/>
      <c r="G53" s="6"/>
      <c r="I53" s="6"/>
      <c r="J53" s="6"/>
      <c r="K53" s="6"/>
      <c r="L53" s="6"/>
      <c r="M53" s="6"/>
    </row>
    <row r="54" spans="1:13" x14ac:dyDescent="0.25">
      <c r="A54" s="6"/>
      <c r="B54" s="6"/>
      <c r="C54" s="6"/>
      <c r="E54" s="6"/>
      <c r="F54" s="6"/>
      <c r="G54" s="6"/>
      <c r="I54" s="6"/>
      <c r="J54" s="6"/>
      <c r="K54" s="6"/>
      <c r="L54" s="6"/>
      <c r="M54" s="6"/>
    </row>
    <row r="55" spans="1:13" x14ac:dyDescent="0.25">
      <c r="A55" s="6"/>
      <c r="B55" s="6"/>
      <c r="C55" s="6"/>
      <c r="E55" s="6"/>
      <c r="F55" s="6"/>
      <c r="G55" s="6"/>
      <c r="I55" s="6"/>
      <c r="J55" s="6"/>
      <c r="K55" s="6"/>
      <c r="L55" s="6"/>
      <c r="M55" s="6"/>
    </row>
    <row r="56" spans="1:13" x14ac:dyDescent="0.25">
      <c r="A56" s="6"/>
      <c r="B56" s="6"/>
      <c r="C56" s="6"/>
      <c r="E56" s="6"/>
      <c r="I5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мкр</vt:lpstr>
      <vt:lpstr>Эйлер n=10</vt:lpstr>
      <vt:lpstr>Эйлер n=20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2023-04-13T19:12:53Z</dcterms:modified>
</cp:coreProperties>
</file>