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1751BC0B-EF61-428D-89B7-B66BC0552294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 n=10" sheetId="2" r:id="rId2"/>
    <sheet name="Эйлер n=20" sheetId="3" r:id="rId3"/>
  </sheets>
  <externalReferences>
    <externalReference r:id="rId4"/>
  </externalReferences>
  <calcPr calcId="191029"/>
</workbook>
</file>

<file path=xl/calcChain.xml><?xml version="1.0" encoding="utf-8"?>
<calcChain xmlns="http://schemas.openxmlformats.org/spreadsheetml/2006/main">
  <c r="E10" i="1" l="1"/>
  <c r="E6" i="1"/>
  <c r="E7" i="1"/>
  <c r="E8" i="1"/>
  <c r="E9" i="1"/>
  <c r="E5" i="1"/>
  <c r="H2" i="1"/>
  <c r="M22" i="3"/>
  <c r="L22" i="3"/>
  <c r="K22" i="3"/>
  <c r="J22" i="3"/>
  <c r="G22" i="3"/>
  <c r="F22" i="3"/>
  <c r="C23" i="3"/>
  <c r="C24" i="3" s="1"/>
  <c r="C25" i="3" s="1"/>
  <c r="C26" i="3" s="1"/>
  <c r="C27" i="3" s="1"/>
  <c r="C28" i="3" s="1"/>
  <c r="C29" i="3" s="1"/>
  <c r="C30" i="3" s="1"/>
  <c r="C31" i="3" s="1"/>
  <c r="C32" i="3" s="1"/>
  <c r="B23" i="3"/>
  <c r="B24" i="3" s="1"/>
  <c r="B25" i="3" s="1"/>
  <c r="B26" i="3" s="1"/>
  <c r="B27" i="3" s="1"/>
  <c r="B28" i="3" s="1"/>
  <c r="B29" i="3" s="1"/>
  <c r="B30" i="3" s="1"/>
  <c r="B31" i="3" s="1"/>
  <c r="B32" i="3" s="1"/>
  <c r="I12" i="3"/>
  <c r="E12" i="3"/>
  <c r="C12" i="3"/>
  <c r="B12" i="3"/>
  <c r="D4" i="3"/>
  <c r="C13" i="3" s="1"/>
  <c r="M13" i="2"/>
  <c r="L13" i="2"/>
  <c r="K13" i="2"/>
  <c r="J13" i="2"/>
  <c r="I13" i="2"/>
  <c r="M12" i="2"/>
  <c r="L12" i="2"/>
  <c r="K12" i="2"/>
  <c r="J12" i="2"/>
  <c r="G13" i="2"/>
  <c r="F13" i="2"/>
  <c r="G12" i="2"/>
  <c r="F12" i="2"/>
  <c r="C13" i="2"/>
  <c r="E12" i="2"/>
  <c r="C14" i="2"/>
  <c r="C15" i="2" s="1"/>
  <c r="C16" i="2" s="1"/>
  <c r="C17" i="2" s="1"/>
  <c r="C18" i="2" s="1"/>
  <c r="C19" i="2" s="1"/>
  <c r="C20" i="2" s="1"/>
  <c r="C21" i="2" s="1"/>
  <c r="C22" i="2" s="1"/>
  <c r="C12" i="2"/>
  <c r="D4" i="2"/>
  <c r="I23" i="3" l="1"/>
  <c r="J23" i="3"/>
  <c r="K23" i="3" s="1"/>
  <c r="L23" i="3" s="1"/>
  <c r="E23" i="3"/>
  <c r="F23" i="3"/>
  <c r="B13" i="3"/>
  <c r="B14" i="3" s="1"/>
  <c r="B15" i="3" s="1"/>
  <c r="B16" i="3" s="1"/>
  <c r="B17" i="3" s="1"/>
  <c r="B18" i="3" s="1"/>
  <c r="B19" i="3" s="1"/>
  <c r="B20" i="3" s="1"/>
  <c r="B21" i="3" s="1"/>
  <c r="B22" i="3" s="1"/>
  <c r="F12" i="3"/>
  <c r="G12" i="3" s="1"/>
  <c r="J12" i="3"/>
  <c r="K12" i="3" s="1"/>
  <c r="L12" i="3" s="1"/>
  <c r="M12" i="3" s="1"/>
  <c r="I12" i="2"/>
  <c r="B12" i="2"/>
  <c r="M23" i="3" l="1"/>
  <c r="I24" i="3" s="1"/>
  <c r="G23" i="3"/>
  <c r="E24" i="3" s="1"/>
  <c r="C14" i="3"/>
  <c r="C15" i="3" s="1"/>
  <c r="C16" i="3" s="1"/>
  <c r="C17" i="3" s="1"/>
  <c r="C18" i="3" s="1"/>
  <c r="C19" i="3" s="1"/>
  <c r="C20" i="3" s="1"/>
  <c r="C21" i="3" s="1"/>
  <c r="C22" i="3" s="1"/>
  <c r="I13" i="3"/>
  <c r="E13" i="3"/>
  <c r="E13" i="2"/>
  <c r="B13" i="2"/>
  <c r="J24" i="3" l="1"/>
  <c r="K24" i="3"/>
  <c r="F24" i="3"/>
  <c r="F13" i="3"/>
  <c r="G13" i="3" s="1"/>
  <c r="E14" i="3" s="1"/>
  <c r="J13" i="3"/>
  <c r="K13" i="3" s="1"/>
  <c r="B14" i="2"/>
  <c r="L24" i="3" l="1"/>
  <c r="G24" i="3"/>
  <c r="E25" i="3" s="1"/>
  <c r="L13" i="3"/>
  <c r="M13" i="3" s="1"/>
  <c r="I14" i="3"/>
  <c r="F14" i="3"/>
  <c r="G14" i="3" s="1"/>
  <c r="E15" i="3" s="1"/>
  <c r="I14" i="2"/>
  <c r="B15" i="2"/>
  <c r="E14" i="2"/>
  <c r="M24" i="3" l="1"/>
  <c r="I25" i="3" s="1"/>
  <c r="F25" i="3"/>
  <c r="F15" i="3"/>
  <c r="J14" i="3"/>
  <c r="J14" i="2"/>
  <c r="K14" i="2"/>
  <c r="L14" i="2" s="1"/>
  <c r="M14" i="2" s="1"/>
  <c r="F14" i="2"/>
  <c r="G14" i="2"/>
  <c r="B16" i="2"/>
  <c r="J25" i="3" l="1"/>
  <c r="K25" i="3"/>
  <c r="L25" i="3"/>
  <c r="G25" i="3"/>
  <c r="E26" i="3" s="1"/>
  <c r="K14" i="3"/>
  <c r="L14" i="3" s="1"/>
  <c r="M14" i="3" s="1"/>
  <c r="G15" i="3"/>
  <c r="E16" i="3" s="1"/>
  <c r="I15" i="2"/>
  <c r="B17" i="2"/>
  <c r="E15" i="2"/>
  <c r="A14" i="1"/>
  <c r="A15" i="1" s="1"/>
  <c r="A16" i="1" s="1"/>
  <c r="A17" i="1" s="1"/>
  <c r="A18" i="1" s="1"/>
  <c r="A19" i="1" s="1"/>
  <c r="B5" i="1"/>
  <c r="D6" i="1"/>
  <c r="D7" i="1"/>
  <c r="D8" i="1"/>
  <c r="D9" i="1"/>
  <c r="D10" i="1"/>
  <c r="D5" i="1"/>
  <c r="C10" i="1"/>
  <c r="C9" i="1"/>
  <c r="C8" i="1"/>
  <c r="C7" i="1"/>
  <c r="C6" i="1"/>
  <c r="C5" i="1"/>
  <c r="A6" i="1"/>
  <c r="A7" i="1" s="1"/>
  <c r="A8" i="1" s="1"/>
  <c r="A9" i="1" s="1"/>
  <c r="G23" i="1" l="1"/>
  <c r="P13" i="1"/>
  <c r="I5" i="1"/>
  <c r="L5" i="1" s="1"/>
  <c r="K5" i="1"/>
  <c r="N23" i="1" s="1"/>
  <c r="F28" i="1" s="1"/>
  <c r="H5" i="1"/>
  <c r="N13" i="1"/>
  <c r="B23" i="1" s="1"/>
  <c r="L13" i="1"/>
  <c r="A23" i="1" s="1"/>
  <c r="M25" i="3"/>
  <c r="I26" i="3" s="1"/>
  <c r="F26" i="3"/>
  <c r="F16" i="3"/>
  <c r="G16" i="3"/>
  <c r="E17" i="3" s="1"/>
  <c r="I15" i="3"/>
  <c r="J15" i="2"/>
  <c r="K15" i="2"/>
  <c r="L15" i="2" s="1"/>
  <c r="M15" i="2" s="1"/>
  <c r="F15" i="2"/>
  <c r="G15" i="2"/>
  <c r="B18" i="2"/>
  <c r="B6" i="1"/>
  <c r="J5" i="1" l="1"/>
  <c r="N5" i="1"/>
  <c r="M5" i="1"/>
  <c r="L23" i="1"/>
  <c r="E28" i="1" s="1"/>
  <c r="J26" i="3"/>
  <c r="K26" i="3"/>
  <c r="L26" i="3"/>
  <c r="G26" i="3"/>
  <c r="E27" i="3" s="1"/>
  <c r="F17" i="3"/>
  <c r="G17" i="3"/>
  <c r="E18" i="3"/>
  <c r="J15" i="3"/>
  <c r="K15" i="3"/>
  <c r="I16" i="2"/>
  <c r="J16" i="2"/>
  <c r="K16" i="2"/>
  <c r="B19" i="2"/>
  <c r="E16" i="2"/>
  <c r="B7" i="1"/>
  <c r="P21" i="1" l="1"/>
  <c r="F27" i="1" s="1"/>
  <c r="L15" i="1"/>
  <c r="A24" i="1" s="1"/>
  <c r="P15" i="1"/>
  <c r="C24" i="1" s="1"/>
  <c r="L17" i="1"/>
  <c r="B25" i="1" s="1"/>
  <c r="P17" i="1"/>
  <c r="D25" i="1" s="1"/>
  <c r="P19" i="1"/>
  <c r="E26" i="1" s="1"/>
  <c r="L19" i="1"/>
  <c r="C26" i="1" s="1"/>
  <c r="L21" i="1"/>
  <c r="D27" i="1" s="1"/>
  <c r="G24" i="1"/>
  <c r="R15" i="1"/>
  <c r="N19" i="1"/>
  <c r="D26" i="1" s="1"/>
  <c r="N21" i="1"/>
  <c r="E27" i="1" s="1"/>
  <c r="N15" i="1"/>
  <c r="B24" i="1" s="1"/>
  <c r="N17" i="1"/>
  <c r="C25" i="1" s="1"/>
  <c r="M26" i="3"/>
  <c r="I27" i="3" s="1"/>
  <c r="F27" i="3"/>
  <c r="L15" i="3"/>
  <c r="M15" i="3" s="1"/>
  <c r="F18" i="3"/>
  <c r="L16" i="2"/>
  <c r="M16" i="2" s="1"/>
  <c r="I17" i="2" s="1"/>
  <c r="F16" i="2"/>
  <c r="G16" i="2"/>
  <c r="B20" i="2"/>
  <c r="B8" i="1"/>
  <c r="R17" i="1" l="1"/>
  <c r="G25" i="1"/>
  <c r="J27" i="3"/>
  <c r="K27" i="3"/>
  <c r="L27" i="3"/>
  <c r="G27" i="3"/>
  <c r="E28" i="3" s="1"/>
  <c r="G18" i="3"/>
  <c r="E19" i="3" s="1"/>
  <c r="I16" i="3"/>
  <c r="J17" i="2"/>
  <c r="K17" i="2"/>
  <c r="L17" i="2" s="1"/>
  <c r="M17" i="2" s="1"/>
  <c r="B21" i="2"/>
  <c r="E17" i="2"/>
  <c r="B9" i="1"/>
  <c r="R19" i="1" l="1"/>
  <c r="G26" i="1"/>
  <c r="M27" i="3"/>
  <c r="I28" i="3" s="1"/>
  <c r="F28" i="3"/>
  <c r="F19" i="3"/>
  <c r="G19" i="3"/>
  <c r="E20" i="3"/>
  <c r="J16" i="3"/>
  <c r="K16" i="3"/>
  <c r="L16" i="3" s="1"/>
  <c r="M16" i="3" s="1"/>
  <c r="F17" i="2"/>
  <c r="G17" i="2"/>
  <c r="B22" i="2"/>
  <c r="B10" i="1"/>
  <c r="B14" i="1" l="1" a="1"/>
  <c r="P23" i="1"/>
  <c r="G28" i="1"/>
  <c r="R21" i="1"/>
  <c r="G27" i="1"/>
  <c r="J28" i="3"/>
  <c r="K28" i="3"/>
  <c r="L28" i="3"/>
  <c r="G28" i="3"/>
  <c r="E29" i="3" s="1"/>
  <c r="I17" i="3"/>
  <c r="F20" i="3"/>
  <c r="G20" i="3" s="1"/>
  <c r="E18" i="2"/>
  <c r="I18" i="2"/>
  <c r="B17" i="1" l="1"/>
  <c r="B16" i="1"/>
  <c r="B18" i="1"/>
  <c r="B19" i="1"/>
  <c r="B14" i="1"/>
  <c r="B15" i="1"/>
  <c r="M28" i="3"/>
  <c r="I29" i="3" s="1"/>
  <c r="F29" i="3"/>
  <c r="E21" i="3"/>
  <c r="J17" i="3"/>
  <c r="K17" i="3" s="1"/>
  <c r="L17" i="3" s="1"/>
  <c r="M17" i="3" s="1"/>
  <c r="J18" i="2"/>
  <c r="K18" i="2"/>
  <c r="L18" i="2" s="1"/>
  <c r="M18" i="2" s="1"/>
  <c r="F18" i="2"/>
  <c r="G18" i="2"/>
  <c r="J29" i="3" l="1"/>
  <c r="K29" i="3"/>
  <c r="L29" i="3"/>
  <c r="G29" i="3"/>
  <c r="E30" i="3" s="1"/>
  <c r="I18" i="3"/>
  <c r="F21" i="3"/>
  <c r="G21" i="3" s="1"/>
  <c r="I19" i="2"/>
  <c r="E19" i="2"/>
  <c r="M29" i="3" l="1"/>
  <c r="I30" i="3" s="1"/>
  <c r="F30" i="3"/>
  <c r="E22" i="3"/>
  <c r="J18" i="3"/>
  <c r="K18" i="3" s="1"/>
  <c r="J19" i="2"/>
  <c r="K19" i="2"/>
  <c r="L19" i="2" s="1"/>
  <c r="M19" i="2" s="1"/>
  <c r="F19" i="2"/>
  <c r="G19" i="2"/>
  <c r="J30" i="3" l="1"/>
  <c r="K30" i="3"/>
  <c r="L30" i="3"/>
  <c r="G30" i="3"/>
  <c r="E31" i="3" s="1"/>
  <c r="L18" i="3"/>
  <c r="M18" i="3" s="1"/>
  <c r="I19" i="3"/>
  <c r="E20" i="2"/>
  <c r="I20" i="2"/>
  <c r="M30" i="3" l="1"/>
  <c r="I31" i="3" s="1"/>
  <c r="F31" i="3"/>
  <c r="J19" i="3"/>
  <c r="K19" i="3" s="1"/>
  <c r="J20" i="2"/>
  <c r="K20" i="2"/>
  <c r="L20" i="2" s="1"/>
  <c r="M20" i="2" s="1"/>
  <c r="F20" i="2"/>
  <c r="G20" i="2"/>
  <c r="E21" i="2"/>
  <c r="J31" i="3" l="1"/>
  <c r="K31" i="3"/>
  <c r="L31" i="3"/>
  <c r="G31" i="3"/>
  <c r="E32" i="3" s="1"/>
  <c r="L19" i="3"/>
  <c r="M19" i="3" s="1"/>
  <c r="I20" i="3"/>
  <c r="F21" i="2"/>
  <c r="G21" i="2"/>
  <c r="I21" i="2"/>
  <c r="M31" i="3" l="1"/>
  <c r="I32" i="3" s="1"/>
  <c r="J20" i="3"/>
  <c r="J21" i="2"/>
  <c r="K21" i="2"/>
  <c r="L21" i="2" s="1"/>
  <c r="M21" i="2" s="1"/>
  <c r="E22" i="2"/>
  <c r="K20" i="3" l="1"/>
  <c r="L20" i="3" s="1"/>
  <c r="M20" i="3" s="1"/>
  <c r="I22" i="2"/>
  <c r="I21" i="3" l="1"/>
  <c r="J21" i="3" l="1"/>
  <c r="K21" i="3" l="1"/>
  <c r="L21" i="3" s="1"/>
  <c r="M21" i="3" s="1"/>
  <c r="I22" i="3" l="1"/>
</calcChain>
</file>

<file path=xl/sharedStrings.xml><?xml version="1.0" encoding="utf-8"?>
<sst xmlns="http://schemas.openxmlformats.org/spreadsheetml/2006/main" count="97" uniqueCount="38">
  <si>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</si>
  <si>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</si>
  <si>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</si>
  <si>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</si>
  <si>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</si>
  <si>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</si>
  <si>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</si>
  <si>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</si>
  <si>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</si>
  <si>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</si>
  <si>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</si>
  <si>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</si>
  <si>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</si>
  <si>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</si>
  <si>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</si>
  <si>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</si>
  <si>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</si>
  <si>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</si>
  <si>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</si>
  <si>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</si>
  <si>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</si>
  <si>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</si>
  <si>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</si>
  <si>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</si>
  <si>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</si>
  <si>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</si>
  <si>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</si>
  <si>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</si>
  <si>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</si>
  <si>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</si>
  <si>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</si>
  <si>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</si>
  <si>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</si>
  <si>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</si>
  <si>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</si>
  <si>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</si>
  <si>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f(x,y)=e^-(2y^2+3)+2x</t>
  </si>
  <si>
    <t>1,3*x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</si>
</sst>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0.1</c:v>
                </c:pt>
                <c:pt idx="1">
                  <c:v>0.41999999999999993</c:v>
                </c:pt>
                <c:pt idx="2">
                  <c:v>0.73999999999999988</c:v>
                </c:pt>
                <c:pt idx="3">
                  <c:v>1.0599999999999998</c:v>
                </c:pt>
                <c:pt idx="4">
                  <c:v>1.38</c:v>
                </c:pt>
                <c:pt idx="5">
                  <c:v>1.6999999999999997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-34.525913612428468</c:v>
                </c:pt>
                <c:pt idx="1">
                  <c:v>-32.346204238432961</c:v>
                </c:pt>
                <c:pt idx="2">
                  <c:v>-30.208777472590732</c:v>
                </c:pt>
                <c:pt idx="3">
                  <c:v>-28.131743129060567</c:v>
                </c:pt>
                <c:pt idx="4">
                  <c:v>-26.121433459105752</c:v>
                </c:pt>
                <c:pt idx="5">
                  <c:v>-24.178526320796529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056933508311464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0.3</c:v>
                </c:pt>
                <c:pt idx="1">
                  <c:v>0.30207928275605866</c:v>
                </c:pt>
                <c:pt idx="2">
                  <c:v>0.30915336594478848</c:v>
                </c:pt>
                <c:pt idx="3">
                  <c:v>0.3212095901648116</c:v>
                </c:pt>
                <c:pt idx="4">
                  <c:v>0.33823479693443231</c:v>
                </c:pt>
                <c:pt idx="5">
                  <c:v>0.36021503574674718</c:v>
                </c:pt>
                <c:pt idx="6">
                  <c:v>0.387135396885537</c:v>
                </c:pt>
                <c:pt idx="7">
                  <c:v>0.41898002072265483</c:v>
                </c:pt>
                <c:pt idx="8">
                  <c:v>0.45573232997336255</c:v>
                </c:pt>
                <c:pt idx="9">
                  <c:v>0.4973755193452945</c:v>
                </c:pt>
                <c:pt idx="10">
                  <c:v>0.54389331368839233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51-4273-A82A-04E90211C2E9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0.3</c:v>
                </c:pt>
                <c:pt idx="1">
                  <c:v>0.30457668297239421</c:v>
                </c:pt>
                <c:pt idx="2">
                  <c:v>0.31413552405928719</c:v>
                </c:pt>
                <c:pt idx="3">
                  <c:v>0.32866337962039011</c:v>
                </c:pt>
                <c:pt idx="4">
                  <c:v>0.34814632248957705</c:v>
                </c:pt>
                <c:pt idx="5">
                  <c:v>0.37256947849838595</c:v>
                </c:pt>
                <c:pt idx="6">
                  <c:v>0.40191703838717541</c:v>
                </c:pt>
                <c:pt idx="7">
                  <c:v>0.43617249058889029</c:v>
                </c:pt>
                <c:pt idx="8">
                  <c:v>0.47531910807595057</c:v>
                </c:pt>
                <c:pt idx="9">
                  <c:v>0.51934069918383374</c:v>
                </c:pt>
                <c:pt idx="10">
                  <c:v>0.56822259631055472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51-4273-A82A-04E90211C2E9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0.3</c:v>
                </c:pt>
                <c:pt idx="1">
                  <c:v>0.30457459808961473</c:v>
                </c:pt>
                <c:pt idx="2">
                  <c:v>0.31413134878449506</c:v>
                </c:pt>
                <c:pt idx="3">
                  <c:v>0.32865710839168877</c:v>
                </c:pt>
                <c:pt idx="4">
                  <c:v>0.34813794715828561</c:v>
                </c:pt>
                <c:pt idx="5">
                  <c:v>0.37255898394731951</c:v>
                </c:pt>
                <c:pt idx="6">
                  <c:v>0.40190439639497899</c:v>
                </c:pt>
                <c:pt idx="7">
                  <c:v>0.43615765240521898</c:v>
                </c:pt>
                <c:pt idx="8">
                  <c:v>0.47530199675439577</c:v>
                </c:pt>
                <c:pt idx="9">
                  <c:v>0.51932120344179156</c:v>
                </c:pt>
                <c:pt idx="10">
                  <c:v>0.56820056836784116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51-4273-A82A-04E90211C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016143"/>
        <c:axId val="1775076319"/>
      </c:scatterChart>
      <c:valAx>
        <c:axId val="2032016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5076319"/>
        <c:crosses val="autoZero"/>
        <c:crossBetween val="midCat"/>
      </c:valAx>
      <c:valAx>
        <c:axId val="177507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2016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44582239720034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n=20'!$C$11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</c:numCache>
            </c:numRef>
          </c:xVal>
          <c:yVal>
            <c:numRef>
              <c:f>'Эйлер n=20'!$C$12:$C$32</c:f>
              <c:numCache>
                <c:formatCode>General</c:formatCode>
                <c:ptCount val="21"/>
                <c:pt idx="0">
                  <c:v>0.3</c:v>
                </c:pt>
                <c:pt idx="1">
                  <c:v>0.3010396413780293</c:v>
                </c:pt>
                <c:pt idx="2">
                  <c:v>0.30332798429515589</c:v>
                </c:pt>
                <c:pt idx="3">
                  <c:v>0.30686345912339041</c:v>
                </c:pt>
                <c:pt idx="4">
                  <c:v>0.3116444758821667</c:v>
                </c:pt>
                <c:pt idx="5">
                  <c:v>0.31766941300401702</c:v>
                </c:pt>
                <c:pt idx="6">
                  <c:v>0.3249366072653832</c:v>
                </c:pt>
                <c:pt idx="7">
                  <c:v>0.33344434527763417</c:v>
                </c:pt>
                <c:pt idx="8">
                  <c:v>0.34319085693814971</c:v>
                </c:pt>
                <c:pt idx="9">
                  <c:v>0.35417431124329268</c:v>
                </c:pt>
                <c:pt idx="10">
                  <c:v>0.36639281486114472</c:v>
                </c:pt>
                <c:pt idx="11">
                  <c:v>0.37984441384850753</c:v>
                </c:pt>
                <c:pt idx="12">
                  <c:v>0.39452709887007548</c:v>
                </c:pt>
                <c:pt idx="13">
                  <c:v>0.41043881423396711</c:v>
                </c:pt>
                <c:pt idx="14">
                  <c:v>0.4275774709932289</c:v>
                </c:pt>
                <c:pt idx="15">
                  <c:v>0.44594096427424212</c:v>
                </c:pt>
                <c:pt idx="16">
                  <c:v>0.46552719487779237</c:v>
                </c:pt>
                <c:pt idx="17">
                  <c:v>0.48633409505583836</c:v>
                </c:pt>
                <c:pt idx="18">
                  <c:v>0.5083596581974521</c:v>
                </c:pt>
                <c:pt idx="19">
                  <c:v>0.53160197196395009</c:v>
                </c:pt>
                <c:pt idx="20">
                  <c:v>0.55605925420147695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6D-4543-829A-24C1FA78EB76}"/>
            </c:ext>
          </c:extLst>
        </c:ser>
        <c:ser>
          <c:idx val="1"/>
          <c:order val="1"/>
          <c:tx>
            <c:strRef>
              <c:f>'Эйлер n=20'!$E$11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</c:numCache>
            </c:numRef>
          </c:xVal>
          <c:yVal>
            <c:numRef>
              <c:f>'Эйлер n=20'!$E$12:$E$32</c:f>
              <c:numCache>
                <c:formatCode>General</c:formatCode>
                <c:ptCount val="21"/>
                <c:pt idx="0">
                  <c:v>0.3</c:v>
                </c:pt>
                <c:pt idx="1">
                  <c:v>0.30166399214757794</c:v>
                </c:pt>
                <c:pt idx="2">
                  <c:v>0.30457511847413132</c:v>
                </c:pt>
                <c:pt idx="3">
                  <c:v>0.30873179068875134</c:v>
                </c:pt>
                <c:pt idx="4">
                  <c:v>0.31413238897066192</c:v>
                </c:pt>
                <c:pt idx="5">
                  <c:v>0.32077525192668443</c:v>
                </c:pt>
                <c:pt idx="6">
                  <c:v>0.32865866810628463</c:v>
                </c:pt>
                <c:pt idx="7">
                  <c:v>0.33778086947282721</c:v>
                </c:pt>
                <c:pt idx="8">
                  <c:v>0.34814002723127124</c:v>
                </c:pt>
                <c:pt idx="9">
                  <c:v>0.35973425040822171</c:v>
                </c:pt>
                <c:pt idx="10">
                  <c:v>0.37256158756653301</c:v>
                </c:pt>
                <c:pt idx="11">
                  <c:v>0.386620032009793</c:v>
                </c:pt>
                <c:pt idx="12">
                  <c:v>0.40190753078816177</c:v>
                </c:pt>
                <c:pt idx="13">
                  <c:v>0.41842199775253119</c:v>
                </c:pt>
                <c:pt idx="14">
                  <c:v>0.43616133081562425</c:v>
                </c:pt>
                <c:pt idx="15">
                  <c:v>0.45512343346415118</c:v>
                </c:pt>
                <c:pt idx="16">
                  <c:v>0.47530624042446623</c:v>
                </c:pt>
                <c:pt idx="17">
                  <c:v>0.4967077472160551</c:v>
                </c:pt>
                <c:pt idx="18">
                  <c:v>0.51932604313556197</c:v>
                </c:pt>
                <c:pt idx="19">
                  <c:v>0.54315934700444823</c:v>
                </c:pt>
                <c:pt idx="20">
                  <c:v>0.56820604479412351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6D-4543-829A-24C1FA78EB76}"/>
            </c:ext>
          </c:extLst>
        </c:ser>
        <c:ser>
          <c:idx val="2"/>
          <c:order val="2"/>
          <c:tx>
            <c:strRef>
              <c:f>'Эйлер n=20'!$I$11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</c:numCache>
            </c:numRef>
          </c:xVal>
          <c:yVal>
            <c:numRef>
              <c:f>'Эйлер n=20'!$I$12:$I$32</c:f>
              <c:numCache>
                <c:formatCode>General</c:formatCode>
                <c:ptCount val="21"/>
                <c:pt idx="0">
                  <c:v>0.3</c:v>
                </c:pt>
                <c:pt idx="1">
                  <c:v>0.30166373226757603</c:v>
                </c:pt>
                <c:pt idx="2">
                  <c:v>0.3045745988522246</c:v>
                </c:pt>
                <c:pt idx="3">
                  <c:v>0.30873101146288839</c:v>
                </c:pt>
                <c:pt idx="4">
                  <c:v>0.31413135025713845</c:v>
                </c:pt>
                <c:pt idx="5">
                  <c:v>0.32077395378487439</c:v>
                </c:pt>
                <c:pt idx="6">
                  <c:v>0.32865711048917945</c:v>
                </c:pt>
                <c:pt idx="7">
                  <c:v>0.33777905216305848</c:v>
                </c:pt>
                <c:pt idx="8">
                  <c:v>0.3481379497625588</c:v>
                </c:pt>
                <c:pt idx="9">
                  <c:v>0.3597319119726432</c:v>
                </c:pt>
                <c:pt idx="10">
                  <c:v>0.37255898690867878</c:v>
                </c:pt>
                <c:pt idx="11">
                  <c:v>0.38661716730975926</c:v>
                </c:pt>
                <c:pt idx="12">
                  <c:v>0.40190439953644602</c:v>
                </c:pt>
                <c:pt idx="13">
                  <c:v>0.41841859662120068</c:v>
                </c:pt>
                <c:pt idx="14">
                  <c:v>0.43615765553158659</c:v>
                </c:pt>
                <c:pt idx="15">
                  <c:v>0.45511947869189023</c:v>
                </c:pt>
                <c:pt idx="16">
                  <c:v>0.47530199966710784</c:v>
                </c:pt>
                <c:pt idx="17">
                  <c:v>0.4967032127449591</c:v>
                </c:pt>
                <c:pt idx="18">
                  <c:v>0.51932120595963061</c:v>
                </c:pt>
                <c:pt idx="19">
                  <c:v>0.54315419689080535</c:v>
                </c:pt>
                <c:pt idx="20">
                  <c:v>0.56820057035155691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16D-4543-829A-24C1FA78E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313151"/>
        <c:axId val="1866719119"/>
      </c:scatterChart>
      <c:valAx>
        <c:axId val="2025313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6719119"/>
        <c:crosses val="autoZero"/>
        <c:crossBetween val="midCat"/>
      </c:valAx>
      <c:valAx>
        <c:axId val="186671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5313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104775</xdr:colOff>
      <xdr:row>5</xdr:row>
      <xdr:rowOff>185737</xdr:rowOff>
    </xdr:from>
    <xdr:ext cx="4977901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3535C20-8E60-48E5-99DB-C7608F0BFC11}"/>
                </a:ext>
              </a:extLst>
            </xdr:cNvPr>
            <xdr:cNvSpPr txBox="1"/>
          </xdr:nvSpPr>
          <xdr:spPr>
            <a:xfrm>
              <a:off x="6200775" y="1138237"/>
              <a:ext cx="497790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2,163+0,735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2,163−0,735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−4,325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3535C20-8E60-48E5-99DB-C7608F0BFC11}"/>
                </a:ext>
              </a:extLst>
            </xdr:cNvPr>
            <xdr:cNvSpPr txBox="1"/>
          </xdr:nvSpPr>
          <xdr:spPr>
            <a:xfrm>
              <a:off x="6200775" y="1138237"/>
              <a:ext cx="497790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𝑖+1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 (2,163+0,735𝑝(𝑥_𝑖 ))+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(2,163−0,735𝑝(𝑥_𝑖 ))+𝑦_𝑖 (𝑞(𝑥_𝑖 )−4,325)=𝑓(𝑥_𝑖)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152400</xdr:rowOff>
    </xdr:from>
    <xdr:ext cx="2899191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6AEFAA-3508-42DC-9B35-3BCD0B9FF70E}"/>
                </a:ext>
              </a:extLst>
            </xdr:cNvPr>
            <xdr:cNvSpPr txBox="1"/>
          </xdr:nvSpPr>
          <xdr:spPr>
            <a:xfrm>
              <a:off x="6162675" y="1485900"/>
              <a:ext cx="289919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−1,471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+1,471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6AEFAA-3508-42DC-9B35-3BCD0B9FF70E}"/>
                </a:ext>
              </a:extLst>
            </xdr:cNvPr>
            <xdr:cNvSpPr txBox="1"/>
          </xdr:nvSpPr>
          <xdr:spPr>
            <a:xfrm>
              <a:off x="6162675" y="1485900"/>
              <a:ext cx="289919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𝑦_0 (𝑞(𝑥_𝑖 )−1,471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𝑝(𝑥_𝑖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1,471𝑝(𝑥_𝑖 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=𝑓(𝑥_𝑖)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352425</xdr:colOff>
      <xdr:row>0</xdr:row>
      <xdr:rowOff>9525</xdr:rowOff>
    </xdr:from>
    <xdr:to>
      <xdr:col>24</xdr:col>
      <xdr:colOff>151140</xdr:colOff>
      <xdr:row>4</xdr:row>
      <xdr:rowOff>38100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67A33A84-2B26-411F-AD9C-4AA263B61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25225" y="9525"/>
          <a:ext cx="3456315" cy="790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333374</xdr:colOff>
      <xdr:row>1</xdr:row>
      <xdr:rowOff>42862</xdr:rowOff>
    </xdr:from>
    <xdr:to>
      <xdr:col>25</xdr:col>
      <xdr:colOff>533399</xdr:colOff>
      <xdr:row>25</xdr:row>
      <xdr:rowOff>171450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9772806-4A01-4E9E-93BE-300598EED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514350</xdr:colOff>
      <xdr:row>1</xdr:row>
      <xdr:rowOff>4761</xdr:rowOff>
    </xdr:from>
    <xdr:to>
      <xdr:col>27</xdr:col>
      <xdr:colOff>152400</xdr:colOff>
      <xdr:row>28</xdr:row>
      <xdr:rowOff>161924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F16945B-832C-4B16-A615-40461CC79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b_6_var_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кр"/>
      <sheetName val="Эйлер"/>
    </sheetNames>
    <sheetDataSet>
      <sheetData sheetId="0"/>
      <sheetData sheetId="1">
        <row r="11">
          <cell r="C11" t="str">
            <v>y1</v>
          </cell>
          <cell r="E11" t="str">
            <v>y2</v>
          </cell>
          <cell r="I11" t="str">
            <v>y3</v>
          </cell>
        </row>
        <row r="12">
          <cell r="B12">
            <v>2</v>
          </cell>
          <cell r="C12">
            <v>1.2</v>
          </cell>
          <cell r="E12">
            <v>1.2</v>
          </cell>
          <cell r="I12">
            <v>1.2</v>
          </cell>
        </row>
        <row r="13">
          <cell r="B13">
            <v>2.1</v>
          </cell>
          <cell r="C13">
            <v>2.6720000000000002</v>
          </cell>
          <cell r="E13">
            <v>3.7284975999999999</v>
          </cell>
          <cell r="I13">
            <v>4.4316626282303693</v>
          </cell>
        </row>
        <row r="14">
          <cell r="B14">
            <v>2.2000000000000002</v>
          </cell>
          <cell r="C14">
            <v>6.2569952000000004</v>
          </cell>
          <cell r="E14">
            <v>21.902769806519061</v>
          </cell>
          <cell r="I14">
            <v>417.04871415465703</v>
          </cell>
        </row>
        <row r="15">
          <cell r="B15">
            <v>2.3000000000000003</v>
          </cell>
          <cell r="C15">
            <v>20.346530823846912</v>
          </cell>
          <cell r="E15">
            <v>4534.4556198510218</v>
          </cell>
          <cell r="I15">
            <v>5.630188748293642E+29</v>
          </cell>
        </row>
        <row r="16">
          <cell r="B16">
            <v>2.4000000000000004</v>
          </cell>
          <cell r="C16">
            <v>150.27862788305745</v>
          </cell>
          <cell r="E16">
            <v>5717679975327.9443</v>
          </cell>
          <cell r="I16" t="e">
            <v>#NUM!</v>
          </cell>
        </row>
        <row r="17">
          <cell r="B17">
            <v>2.5000000000000004</v>
          </cell>
          <cell r="C17">
            <v>6962.5972980993274</v>
          </cell>
          <cell r="E17">
            <v>1.4428232884285598E+49</v>
          </cell>
          <cell r="I17" t="e">
            <v>#NUM!</v>
          </cell>
        </row>
        <row r="18">
          <cell r="B18">
            <v>2.6000000000000005</v>
          </cell>
          <cell r="C18">
            <v>14552032.83727264</v>
          </cell>
          <cell r="E18">
            <v>5.8504105405630345E+194</v>
          </cell>
          <cell r="I18" t="e">
            <v>#NUM!</v>
          </cell>
        </row>
        <row r="19">
          <cell r="B19">
            <v>2.7000000000000006</v>
          </cell>
          <cell r="C19">
            <v>63528516244681.086</v>
          </cell>
          <cell r="E19" t="e">
            <v>#NUM!</v>
          </cell>
          <cell r="I19" t="e">
            <v>#NUM!</v>
          </cell>
        </row>
        <row r="20">
          <cell r="B20">
            <v>2.8000000000000007</v>
          </cell>
          <cell r="C20">
            <v>1.2107617128752933E+27</v>
          </cell>
          <cell r="E20" t="e">
            <v>#NUM!</v>
          </cell>
          <cell r="I20" t="e">
            <v>#NUM!</v>
          </cell>
        </row>
        <row r="21">
          <cell r="B21">
            <v>2.9000000000000008</v>
          </cell>
          <cell r="C21">
            <v>4.3978317760941427E+53</v>
          </cell>
          <cell r="E21" t="e">
            <v>#NUM!</v>
          </cell>
          <cell r="I21" t="e">
            <v>#NUM!</v>
          </cell>
        </row>
        <row r="22">
          <cell r="B22">
            <v>3.0000000000000009</v>
          </cell>
          <cell r="C22">
            <v>5.8022772992470087E+106</v>
          </cell>
          <cell r="E22" t="e">
            <v>#NUM!</v>
          </cell>
          <cell r="I22" t="e">
            <v>#NUM!</v>
          </cell>
        </row>
        <row r="35">
          <cell r="C35" t="str">
            <v>y1</v>
          </cell>
          <cell r="E35" t="str">
            <v>y2</v>
          </cell>
          <cell r="I35" t="str">
            <v>y3</v>
          </cell>
        </row>
        <row r="36">
          <cell r="B36">
            <v>2</v>
          </cell>
          <cell r="C36">
            <v>1.2</v>
          </cell>
          <cell r="E36">
            <v>1.2</v>
          </cell>
          <cell r="I36">
            <v>1.2</v>
          </cell>
        </row>
        <row r="37">
          <cell r="B37">
            <v>2.0499999999999998</v>
          </cell>
          <cell r="C37">
            <v>1.9359999999999999</v>
          </cell>
          <cell r="E37">
            <v>2.1584522000000002</v>
          </cell>
          <cell r="I37">
            <v>2.1956756004791544</v>
          </cell>
        </row>
        <row r="38">
          <cell r="B38">
            <v>2.0999999999999996</v>
          </cell>
          <cell r="C38">
            <v>3.1169044000000001</v>
          </cell>
          <cell r="E38">
            <v>4.1509126694091911</v>
          </cell>
          <cell r="I38">
            <v>4.4941062923508444</v>
          </cell>
        </row>
        <row r="39">
          <cell r="B39">
            <v>2.1499999999999995</v>
          </cell>
          <cell r="C39">
            <v>5.3424433178109041</v>
          </cell>
          <cell r="E39">
            <v>10.867874765817525</v>
          </cell>
          <cell r="I39">
            <v>18.103427889173116</v>
          </cell>
        </row>
        <row r="40">
          <cell r="B40">
            <v>2.1999999999999993</v>
          </cell>
          <cell r="C40">
            <v>10.660261065078934</v>
          </cell>
          <cell r="E40">
            <v>90.916364537945469</v>
          </cell>
          <cell r="I40">
            <v>427889.96848214621</v>
          </cell>
        </row>
        <row r="41">
          <cell r="B41">
            <v>2.2499999999999991</v>
          </cell>
          <cell r="C41">
            <v>29.363064678583296</v>
          </cell>
          <cell r="E41">
            <v>135716.97505710614</v>
          </cell>
          <cell r="I41">
            <v>2.2505340207775279E+73</v>
          </cell>
        </row>
        <row r="42">
          <cell r="B42">
            <v>2.2999999999999989</v>
          </cell>
          <cell r="C42">
            <v>162.50109455272383</v>
          </cell>
          <cell r="E42">
            <v>5.7256913511482214E+17</v>
          </cell>
          <cell r="I42" t="e">
            <v>#NUM!</v>
          </cell>
        </row>
        <row r="43">
          <cell r="B43">
            <v>2.3499999999999988</v>
          </cell>
          <cell r="C43">
            <v>4142.7085800512814</v>
          </cell>
          <cell r="E43">
            <v>1.8136584954781242E+68</v>
          </cell>
          <cell r="I43" t="e">
            <v>#NUM!</v>
          </cell>
        </row>
        <row r="44">
          <cell r="B44">
            <v>2.3999999999999986</v>
          </cell>
          <cell r="C44">
            <v>2578935.1859727828</v>
          </cell>
          <cell r="E44">
            <v>1.8258531270905295E+270</v>
          </cell>
          <cell r="I44" t="e">
            <v>#NUM!</v>
          </cell>
        </row>
        <row r="45">
          <cell r="B45">
            <v>2.4499999999999984</v>
          </cell>
          <cell r="C45">
            <v>997638892425.25488</v>
          </cell>
          <cell r="E45" t="e">
            <v>#NUM!</v>
          </cell>
          <cell r="I45" t="e">
            <v>#NUM!</v>
          </cell>
        </row>
        <row r="46">
          <cell r="B46">
            <v>2.4999999999999982</v>
          </cell>
          <cell r="C46">
            <v>1.4929250395304326E+23</v>
          </cell>
          <cell r="E46" t="e">
            <v>#NUM!</v>
          </cell>
          <cell r="I46" t="e">
            <v>#NUM!</v>
          </cell>
        </row>
        <row r="47">
          <cell r="B47">
            <v>2.549999999999998</v>
          </cell>
          <cell r="C47">
            <v>3.343237760485416E+45</v>
          </cell>
          <cell r="E47" t="e">
            <v>#NUM!</v>
          </cell>
          <cell r="I47" t="e">
            <v>#NUM!</v>
          </cell>
        </row>
        <row r="48">
          <cell r="B48">
            <v>2.5999999999999979</v>
          </cell>
          <cell r="C48">
            <v>1.6765858084703311E+90</v>
          </cell>
          <cell r="E48" t="e">
            <v>#NUM!</v>
          </cell>
          <cell r="I48" t="e">
            <v>#NUM!</v>
          </cell>
        </row>
        <row r="49">
          <cell r="B49">
            <v>2.6499999999999977</v>
          </cell>
          <cell r="C49">
            <v>4.2164099597461712E+179</v>
          </cell>
          <cell r="E49" t="e">
            <v>#NUM!</v>
          </cell>
          <cell r="I49" t="e">
            <v>#NUM!</v>
          </cell>
        </row>
        <row r="50">
          <cell r="B50">
            <v>2.6999999999999975</v>
          </cell>
          <cell r="C50" t="e">
            <v>#NUM!</v>
          </cell>
          <cell r="E50" t="e">
            <v>#NUM!</v>
          </cell>
          <cell r="I50" t="e">
            <v>#NUM!</v>
          </cell>
        </row>
        <row r="51">
          <cell r="B51">
            <v>2.7499999999999973</v>
          </cell>
          <cell r="C51" t="e">
            <v>#NUM!</v>
          </cell>
          <cell r="E51" t="e">
            <v>#NUM!</v>
          </cell>
          <cell r="I51" t="e">
            <v>#NUM!</v>
          </cell>
        </row>
        <row r="52">
          <cell r="B52">
            <v>2.7999999999999972</v>
          </cell>
          <cell r="C52" t="e">
            <v>#NUM!</v>
          </cell>
          <cell r="E52" t="e">
            <v>#NUM!</v>
          </cell>
          <cell r="I52" t="e">
            <v>#NUM!</v>
          </cell>
        </row>
        <row r="53">
          <cell r="B53">
            <v>2.849999999999997</v>
          </cell>
          <cell r="C53" t="e">
            <v>#NUM!</v>
          </cell>
          <cell r="E53" t="e">
            <v>#NUM!</v>
          </cell>
          <cell r="I53" t="e">
            <v>#NUM!</v>
          </cell>
        </row>
        <row r="54">
          <cell r="B54">
            <v>2.8999999999999968</v>
          </cell>
          <cell r="C54" t="e">
            <v>#NUM!</v>
          </cell>
          <cell r="E54" t="e">
            <v>#NUM!</v>
          </cell>
          <cell r="I54" t="e">
            <v>#NUM!</v>
          </cell>
        </row>
        <row r="55">
          <cell r="B55">
            <v>2.9499999999999966</v>
          </cell>
          <cell r="C55" t="e">
            <v>#NUM!</v>
          </cell>
          <cell r="E55" t="e">
            <v>#NUM!</v>
          </cell>
          <cell r="I55" t="e">
            <v>#NUM!</v>
          </cell>
        </row>
        <row r="56">
          <cell r="B56">
            <v>2.9999999999999964</v>
          </cell>
          <cell r="C56" t="e">
            <v>#NUM!</v>
          </cell>
          <cell r="E56" t="e">
            <v>#NUM!</v>
          </cell>
          <cell r="I56" t="e">
            <v>#NUM!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V11" sqref="V11"/>
    </sheetView>
  </sheetViews>
  <sheetFormatPr defaultRowHeight="15" x14ac:dyDescent="0.25"/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>
        <v>2.2999999999999998</v>
      </c>
      <c r="B2" s="1">
        <v>0.45</v>
      </c>
      <c r="C2" s="1" t="s">
        <v>37</v>
      </c>
      <c r="D2" s="1">
        <v>0.1</v>
      </c>
      <c r="E2" s="1">
        <v>1.7</v>
      </c>
      <c r="F2" s="1">
        <v>2.2000000000000002</v>
      </c>
      <c r="G2" s="1">
        <v>0</v>
      </c>
      <c r="H2" s="1">
        <f>(E2-D2)/I2</f>
        <v>0.31999999999999995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0.1</v>
      </c>
      <c r="C5" s="1">
        <f>A2</f>
        <v>2.2999999999999998</v>
      </c>
      <c r="D5" s="1">
        <f>$B$2</f>
        <v>0.45</v>
      </c>
      <c r="E5" s="1">
        <f>1.3*B5</f>
        <v>0.13</v>
      </c>
      <c r="H5" s="9">
        <f>H2^2</f>
        <v>0.10239999999999996</v>
      </c>
      <c r="I5" s="9">
        <f>H2*2</f>
        <v>0.6399999999999999</v>
      </c>
      <c r="J5" s="9">
        <f>H5*2</f>
        <v>0.20479999999999993</v>
      </c>
      <c r="K5" s="9">
        <f>1/H2</f>
        <v>3.1250000000000004</v>
      </c>
      <c r="L5" s="9">
        <f>1/I5</f>
        <v>1.5625000000000002</v>
      </c>
      <c r="M5" s="9">
        <f>1/H5</f>
        <v>9.7656250000000036</v>
      </c>
      <c r="N5" s="9">
        <f>2/H5</f>
        <v>19.531250000000007</v>
      </c>
    </row>
    <row r="6" spans="1:18" x14ac:dyDescent="0.25">
      <c r="A6" s="1">
        <f>A5+1</f>
        <v>1</v>
      </c>
      <c r="B6" s="1">
        <f>B5+$H$2</f>
        <v>0.41999999999999993</v>
      </c>
      <c r="C6" s="1">
        <f>A2</f>
        <v>2.2999999999999998</v>
      </c>
      <c r="D6" s="1">
        <f t="shared" ref="D6:D10" si="0">$B$2</f>
        <v>0.45</v>
      </c>
      <c r="E6" s="1">
        <f t="shared" ref="E6:E10" si="1">1.3*B6</f>
        <v>0.54599999999999993</v>
      </c>
    </row>
    <row r="7" spans="1:18" x14ac:dyDescent="0.25">
      <c r="A7" s="1">
        <f t="shared" ref="A7:A9" si="2">A6+1</f>
        <v>2</v>
      </c>
      <c r="B7" s="1">
        <f t="shared" ref="B7:B10" si="3">B6+$H$2</f>
        <v>0.73999999999999988</v>
      </c>
      <c r="C7" s="1">
        <f>A2</f>
        <v>2.2999999999999998</v>
      </c>
      <c r="D7" s="1">
        <f t="shared" si="0"/>
        <v>0.45</v>
      </c>
      <c r="E7" s="1">
        <f t="shared" si="1"/>
        <v>0.96199999999999986</v>
      </c>
    </row>
    <row r="8" spans="1:18" x14ac:dyDescent="0.25">
      <c r="A8" s="1">
        <f t="shared" si="2"/>
        <v>3</v>
      </c>
      <c r="B8" s="1">
        <f t="shared" si="3"/>
        <v>1.0599999999999998</v>
      </c>
      <c r="C8" s="1">
        <f>A2</f>
        <v>2.2999999999999998</v>
      </c>
      <c r="D8" s="1">
        <f t="shared" si="0"/>
        <v>0.45</v>
      </c>
      <c r="E8" s="1">
        <f t="shared" si="1"/>
        <v>1.3779999999999999</v>
      </c>
    </row>
    <row r="9" spans="1:18" x14ac:dyDescent="0.25">
      <c r="A9" s="1">
        <f t="shared" si="2"/>
        <v>4</v>
      </c>
      <c r="B9" s="1">
        <f t="shared" si="3"/>
        <v>1.38</v>
      </c>
      <c r="C9" s="1">
        <f>A2</f>
        <v>2.2999999999999998</v>
      </c>
      <c r="D9" s="1">
        <f t="shared" si="0"/>
        <v>0.45</v>
      </c>
      <c r="E9" s="1">
        <f t="shared" si="1"/>
        <v>1.7939999999999998</v>
      </c>
    </row>
    <row r="10" spans="1:18" x14ac:dyDescent="0.25">
      <c r="A10" s="1">
        <v>5</v>
      </c>
      <c r="B10" s="1">
        <f t="shared" si="3"/>
        <v>1.6999999999999997</v>
      </c>
      <c r="C10" s="1">
        <f>A2</f>
        <v>2.2999999999999998</v>
      </c>
      <c r="D10" s="1">
        <f t="shared" si="0"/>
        <v>0.45</v>
      </c>
      <c r="E10" s="1">
        <f>1.3*B10</f>
        <v>2.2099999999999995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-6.7375000000000007</v>
      </c>
      <c r="M13" t="s">
        <v>20</v>
      </c>
      <c r="N13">
        <f>K5*C5</f>
        <v>7.1875000000000009</v>
      </c>
      <c r="O13" t="s">
        <v>21</v>
      </c>
      <c r="P13">
        <f>E5</f>
        <v>0.13</v>
      </c>
    </row>
    <row r="14" spans="1:18" x14ac:dyDescent="0.25">
      <c r="A14" s="1">
        <f>D2</f>
        <v>0.1</v>
      </c>
      <c r="B14" s="1">
        <f t="array" ref="B14:B19">MMULT(MINVERSE(A23:F28),G23:G28)</f>
        <v>-34.525913612428468</v>
      </c>
      <c r="L14" s="8" t="s">
        <v>19</v>
      </c>
      <c r="M14" s="7">
        <v>1</v>
      </c>
    </row>
    <row r="15" spans="1:18" x14ac:dyDescent="0.25">
      <c r="A15" s="1">
        <f>A14+$H$2</f>
        <v>0.41999999999999993</v>
      </c>
      <c r="B15" s="1">
        <v>-32.346204238432961</v>
      </c>
      <c r="L15">
        <f>M5-L5*C6</f>
        <v>6.1718750000000036</v>
      </c>
      <c r="M15" t="s">
        <v>20</v>
      </c>
      <c r="N15" s="10">
        <f>D6-N5</f>
        <v>-19.081250000000008</v>
      </c>
      <c r="O15" t="s">
        <v>21</v>
      </c>
      <c r="P15">
        <f>M5+L5*C6</f>
        <v>13.359375000000004</v>
      </c>
      <c r="Q15" t="s">
        <v>22</v>
      </c>
      <c r="R15">
        <f>E6</f>
        <v>0.54599999999999993</v>
      </c>
    </row>
    <row r="16" spans="1:18" x14ac:dyDescent="0.25">
      <c r="A16" s="1">
        <f t="shared" ref="A16:A18" si="4">A15+$H$2</f>
        <v>0.73999999999999988</v>
      </c>
      <c r="B16" s="1">
        <v>-30.208777472590732</v>
      </c>
      <c r="L16" s="8" t="s">
        <v>19</v>
      </c>
      <c r="M16" s="7">
        <v>2</v>
      </c>
    </row>
    <row r="17" spans="1:18" x14ac:dyDescent="0.25">
      <c r="A17" s="1">
        <f t="shared" si="4"/>
        <v>1.0599999999999998</v>
      </c>
      <c r="B17" s="1">
        <v>-28.131743129060567</v>
      </c>
      <c r="L17">
        <f>M5-L5*C7</f>
        <v>6.1718750000000036</v>
      </c>
      <c r="M17" t="s">
        <v>21</v>
      </c>
      <c r="N17" s="10">
        <f>D7-N5</f>
        <v>-19.081250000000008</v>
      </c>
      <c r="O17" t="s">
        <v>22</v>
      </c>
      <c r="P17">
        <f>M5+L5*C7</f>
        <v>13.359375000000004</v>
      </c>
      <c r="Q17" t="s">
        <v>23</v>
      </c>
      <c r="R17">
        <f>E7</f>
        <v>0.96199999999999986</v>
      </c>
    </row>
    <row r="18" spans="1:18" x14ac:dyDescent="0.25">
      <c r="A18" s="1">
        <f t="shared" si="4"/>
        <v>1.38</v>
      </c>
      <c r="B18" s="1">
        <v>-26.121433459105752</v>
      </c>
      <c r="L18" s="8" t="s">
        <v>19</v>
      </c>
      <c r="M18" s="7">
        <v>3</v>
      </c>
    </row>
    <row r="19" spans="1:18" x14ac:dyDescent="0.25">
      <c r="A19" s="1">
        <f>A18+$H$2</f>
        <v>1.6999999999999997</v>
      </c>
      <c r="B19" s="1">
        <v>-24.178526320796529</v>
      </c>
      <c r="L19" s="10">
        <f>M5-L5*C8</f>
        <v>6.1718750000000036</v>
      </c>
      <c r="M19" t="s">
        <v>22</v>
      </c>
      <c r="N19" s="10">
        <f>D8-N5</f>
        <v>-19.081250000000008</v>
      </c>
      <c r="O19" t="s">
        <v>23</v>
      </c>
      <c r="P19">
        <f>M5+L5*C8</f>
        <v>13.359375000000004</v>
      </c>
      <c r="Q19" t="s">
        <v>24</v>
      </c>
      <c r="R19">
        <f>E8</f>
        <v>1.3779999999999999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6.1718750000000036</v>
      </c>
      <c r="M21" t="s">
        <v>23</v>
      </c>
      <c r="N21" s="10">
        <f>D9-N5</f>
        <v>-19.081250000000008</v>
      </c>
      <c r="O21" t="s">
        <v>24</v>
      </c>
      <c r="P21">
        <f>M5+L5*C9</f>
        <v>13.359375000000004</v>
      </c>
      <c r="Q21" t="s">
        <v>25</v>
      </c>
      <c r="R21">
        <f>E9</f>
        <v>1.7939999999999998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-6.7375000000000007</v>
      </c>
      <c r="B23" s="6">
        <f>N13</f>
        <v>7.1875000000000009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5">E5</f>
        <v>0.13</v>
      </c>
      <c r="L23">
        <f>D10-K5*C10</f>
        <v>-6.7375000000000007</v>
      </c>
      <c r="M23" t="s">
        <v>24</v>
      </c>
      <c r="N23">
        <f>K5*C10</f>
        <v>7.1875000000000009</v>
      </c>
      <c r="O23" t="s">
        <v>25</v>
      </c>
      <c r="P23">
        <f>E10</f>
        <v>2.2099999999999995</v>
      </c>
    </row>
    <row r="24" spans="1:18" x14ac:dyDescent="0.25">
      <c r="A24" s="6">
        <f>L15</f>
        <v>6.1718750000000036</v>
      </c>
      <c r="B24" s="9">
        <f>N15</f>
        <v>-19.081250000000008</v>
      </c>
      <c r="C24" s="6">
        <f>P15</f>
        <v>13.359375000000004</v>
      </c>
      <c r="D24" s="6">
        <v>0</v>
      </c>
      <c r="E24" s="6">
        <v>0</v>
      </c>
      <c r="F24" s="6">
        <v>0</v>
      </c>
      <c r="G24" s="6">
        <f t="shared" si="5"/>
        <v>0.54599999999999993</v>
      </c>
    </row>
    <row r="25" spans="1:18" x14ac:dyDescent="0.25">
      <c r="A25" s="6">
        <v>0</v>
      </c>
      <c r="B25" s="6">
        <f>L17</f>
        <v>6.1718750000000036</v>
      </c>
      <c r="C25" s="9">
        <f>N17</f>
        <v>-19.081250000000008</v>
      </c>
      <c r="D25" s="6">
        <f>P17</f>
        <v>13.359375000000004</v>
      </c>
      <c r="E25" s="6">
        <v>0</v>
      </c>
      <c r="F25" s="6">
        <v>0</v>
      </c>
      <c r="G25" s="6">
        <f t="shared" si="5"/>
        <v>0.96199999999999986</v>
      </c>
    </row>
    <row r="26" spans="1:18" x14ac:dyDescent="0.25">
      <c r="A26" s="6">
        <v>0</v>
      </c>
      <c r="B26" s="6">
        <v>0</v>
      </c>
      <c r="C26" s="9">
        <f>L19</f>
        <v>6.1718750000000036</v>
      </c>
      <c r="D26" s="9">
        <f>N19</f>
        <v>-19.081250000000008</v>
      </c>
      <c r="E26" s="6">
        <f>P19</f>
        <v>13.359375000000004</v>
      </c>
      <c r="F26" s="6">
        <v>0</v>
      </c>
      <c r="G26" s="6">
        <f t="shared" si="5"/>
        <v>1.3779999999999999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6.1718750000000036</v>
      </c>
      <c r="E27" s="9">
        <f>N21</f>
        <v>-19.081250000000008</v>
      </c>
      <c r="F27" s="6">
        <f>P21</f>
        <v>13.359375000000004</v>
      </c>
      <c r="G27" s="6">
        <f t="shared" si="5"/>
        <v>1.7939999999999998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-6.7375000000000007</v>
      </c>
      <c r="F28" s="6">
        <f>N23</f>
        <v>7.1875000000000009</v>
      </c>
      <c r="G28" s="6">
        <f t="shared" si="5"/>
        <v>2.2099999999999995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D26" sqref="D26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0</v>
      </c>
      <c r="B4" s="6">
        <v>0.5</v>
      </c>
      <c r="C4" s="6">
        <v>10</v>
      </c>
      <c r="D4" s="6">
        <f>(B4-A4)/C4</f>
        <v>0.05</v>
      </c>
      <c r="E4" s="6">
        <v>0.3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v>0.3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0</v>
      </c>
      <c r="C12" s="6">
        <f>A8</f>
        <v>0.3</v>
      </c>
      <c r="E12" s="6">
        <f>A8</f>
        <v>0.3</v>
      </c>
      <c r="F12" s="6">
        <f>EXP(-(2*E12^2+3))+2*B12</f>
        <v>4.1585655121173161E-2</v>
      </c>
      <c r="G12" s="6">
        <f>EXP(-(2*(E12+$D$4*F12)^2+3))+2*(B12+$D$4)</f>
        <v>0.14148166377459595</v>
      </c>
      <c r="I12" s="6">
        <f>A8</f>
        <v>0.3</v>
      </c>
      <c r="J12" s="6">
        <f>EXP(-(2*I12^2+3))+2*B12</f>
        <v>4.1585655121173161E-2</v>
      </c>
      <c r="K12" s="6">
        <f>EXP(-(2*(I12+$D$4/2*J12)^2+3))+2*(B12+$D$4/2)</f>
        <v>9.1533716685064048E-2</v>
      </c>
      <c r="L12" s="6">
        <f>EXP(-(2*(I12+$D$4/2*K12)^2+3))+2*(B12+$D$4/2)</f>
        <v>9.1471182749422481E-2</v>
      </c>
      <c r="M12" s="6">
        <f>EXP(-(2*(I12+$D$4*L12)^2+3))+2*(B12+$D$4)</f>
        <v>0.14135631676362242</v>
      </c>
      <c r="N12" s="6"/>
    </row>
    <row r="13" spans="1:14" x14ac:dyDescent="0.25">
      <c r="A13" s="6">
        <v>1</v>
      </c>
      <c r="B13" s="6">
        <f>B12+$D$4</f>
        <v>0.05</v>
      </c>
      <c r="C13" s="6">
        <f>C12+$D$4*(EXP(-(2*C12^2+3))+2*B12)</f>
        <v>0.30207928275605866</v>
      </c>
      <c r="E13" s="6">
        <f>E12+$D$4/2*(F12+G12)</f>
        <v>0.30457668297239421</v>
      </c>
      <c r="F13" s="6">
        <f t="shared" ref="F13:F21" si="0">EXP(-(2*E13^2+3))+2*B13</f>
        <v>0.14135615937130885</v>
      </c>
      <c r="G13" s="6">
        <f t="shared" ref="G13:G21" si="1">EXP(-(2*(E13+$D$4*F13)^2+3))+2*(B13+$D$4)</f>
        <v>0.24099748410441033</v>
      </c>
      <c r="I13" s="6">
        <f>I12+$D$4/6*(J12+2*K12+2*L12+M12)</f>
        <v>0.30457459808961473</v>
      </c>
      <c r="J13" s="6">
        <f t="shared" ref="J13:J21" si="2">EXP(-(2*I13^2+3))+2*B13</f>
        <v>0.1413562644168328</v>
      </c>
      <c r="K13" s="6">
        <f t="shared" ref="K13:K21" si="3">EXP(-(2*(I13+$D$4/2*J13)^2+3))+2*(B13+$D$4/2)</f>
        <v>0.19117756534752797</v>
      </c>
      <c r="L13" s="6">
        <f t="shared" ref="L13:L21" si="4">EXP(-(2*(I13+$D$4/2*K13)^2+3))+2*(B13+$D$4/2)</f>
        <v>0.19111427719916732</v>
      </c>
      <c r="M13" s="6">
        <f t="shared" ref="M13:M21" si="5">EXP(-(2*(I13+$D$4*L13)^2+3))+2*(B13+$D$4)</f>
        <v>0.24087013387541678</v>
      </c>
      <c r="N13" s="6"/>
    </row>
    <row r="14" spans="1:14" x14ac:dyDescent="0.25">
      <c r="A14" s="6">
        <v>2</v>
      </c>
      <c r="B14" s="6">
        <f t="shared" ref="B14:B22" si="6">B13+$D$4</f>
        <v>0.1</v>
      </c>
      <c r="C14" s="6">
        <f t="shared" ref="C14:C22" si="7">C13+$D$4*(EXP(-(2*C13^2+3))+2*B13)</f>
        <v>0.30915336594478848</v>
      </c>
      <c r="E14" s="6">
        <f t="shared" ref="E14:E22" si="8">E13+$D$4/2*(F13+G13)</f>
        <v>0.31413552405928719</v>
      </c>
      <c r="F14" s="6">
        <f t="shared" si="0"/>
        <v>0.24086986621039172</v>
      </c>
      <c r="G14" s="6">
        <f t="shared" si="1"/>
        <v>0.34024435623372445</v>
      </c>
      <c r="I14" s="6">
        <f t="shared" ref="I14:I22" si="9">I13+$D$4/6*(J13+2*K13+2*L13+M13)</f>
        <v>0.31413134878449506</v>
      </c>
      <c r="J14" s="6">
        <f t="shared" si="2"/>
        <v>0.24087008062954435</v>
      </c>
      <c r="K14" s="6">
        <f t="shared" si="3"/>
        <v>0.2905590632287513</v>
      </c>
      <c r="L14" s="6">
        <f t="shared" si="4"/>
        <v>0.29049446785659416</v>
      </c>
      <c r="M14" s="6">
        <f t="shared" si="5"/>
        <v>0.34011401006300851</v>
      </c>
      <c r="N14" s="6"/>
    </row>
    <row r="15" spans="1:14" x14ac:dyDescent="0.25">
      <c r="A15" s="6">
        <v>3</v>
      </c>
      <c r="B15" s="6">
        <f t="shared" si="6"/>
        <v>0.15000000000000002</v>
      </c>
      <c r="C15" s="6">
        <f t="shared" si="7"/>
        <v>0.3212095901648116</v>
      </c>
      <c r="E15" s="6">
        <f t="shared" si="8"/>
        <v>0.32866337962039011</v>
      </c>
      <c r="F15" s="6">
        <f t="shared" si="0"/>
        <v>0.34011362470364725</v>
      </c>
      <c r="G15" s="6">
        <f t="shared" si="1"/>
        <v>0.43920409006383127</v>
      </c>
      <c r="I15" s="6">
        <f t="shared" si="9"/>
        <v>0.32865710839168877</v>
      </c>
      <c r="J15" s="6">
        <f t="shared" si="2"/>
        <v>0.34011395541834849</v>
      </c>
      <c r="K15" s="6">
        <f t="shared" si="3"/>
        <v>0.38966231947616797</v>
      </c>
      <c r="L15" s="6">
        <f t="shared" si="4"/>
        <v>0.38959599450054982</v>
      </c>
      <c r="M15" s="6">
        <f t="shared" si="5"/>
        <v>0.43907006861983522</v>
      </c>
      <c r="N15" s="6"/>
    </row>
    <row r="16" spans="1:14" x14ac:dyDescent="0.25">
      <c r="A16" s="6">
        <v>4</v>
      </c>
      <c r="B16" s="6">
        <f t="shared" si="6"/>
        <v>0.2</v>
      </c>
      <c r="C16" s="6">
        <f t="shared" si="7"/>
        <v>0.33823479693443231</v>
      </c>
      <c r="E16" s="6">
        <f t="shared" si="8"/>
        <v>0.34814632248957705</v>
      </c>
      <c r="F16" s="6">
        <f t="shared" si="0"/>
        <v>0.43906955640912737</v>
      </c>
      <c r="G16" s="6">
        <f t="shared" si="1"/>
        <v>0.53785668394322816</v>
      </c>
      <c r="I16" s="6">
        <f t="shared" si="9"/>
        <v>0.34813794715828561</v>
      </c>
      <c r="J16" s="6">
        <f t="shared" si="2"/>
        <v>0.43907001208872826</v>
      </c>
      <c r="K16" s="6">
        <f t="shared" si="3"/>
        <v>0.4884680700221179</v>
      </c>
      <c r="L16" s="6">
        <f t="shared" si="4"/>
        <v>0.48839977268999157</v>
      </c>
      <c r="M16" s="6">
        <f t="shared" si="5"/>
        <v>0.53771871717112196</v>
      </c>
      <c r="N16" s="6"/>
    </row>
    <row r="17" spans="1:14" x14ac:dyDescent="0.25">
      <c r="A17" s="6">
        <v>5</v>
      </c>
      <c r="B17" s="6">
        <f>B16+$D$4</f>
        <v>0.25</v>
      </c>
      <c r="C17" s="6">
        <f t="shared" si="7"/>
        <v>0.36021503574674718</v>
      </c>
      <c r="E17" s="6">
        <f t="shared" si="8"/>
        <v>0.37256947849838595</v>
      </c>
      <c r="F17" s="6">
        <f t="shared" si="0"/>
        <v>0.53771806835544456</v>
      </c>
      <c r="G17" s="6">
        <f t="shared" si="1"/>
        <v>0.63618432719613249</v>
      </c>
      <c r="I17" s="6">
        <f>I16+$D$4/6*(J16+2*K16+2*L16+M16)</f>
        <v>0.37255898394731951</v>
      </c>
      <c r="J17" s="6">
        <f t="shared" si="2"/>
        <v>0.53771865825470688</v>
      </c>
      <c r="K17" s="6">
        <f t="shared" si="3"/>
        <v>0.58695719191462525</v>
      </c>
      <c r="L17" s="6">
        <f t="shared" si="4"/>
        <v>0.58688690536862487</v>
      </c>
      <c r="M17" s="6">
        <f t="shared" si="5"/>
        <v>0.63604264089793383</v>
      </c>
      <c r="N17" s="6"/>
    </row>
    <row r="18" spans="1:14" x14ac:dyDescent="0.25">
      <c r="A18" s="6">
        <v>6</v>
      </c>
      <c r="B18" s="6">
        <f t="shared" si="6"/>
        <v>0.3</v>
      </c>
      <c r="C18" s="6">
        <f t="shared" si="7"/>
        <v>0.387135396885537</v>
      </c>
      <c r="E18" s="6">
        <f t="shared" si="8"/>
        <v>0.40191703838717541</v>
      </c>
      <c r="F18" s="6">
        <f t="shared" si="0"/>
        <v>0.63604184654769913</v>
      </c>
      <c r="G18" s="6">
        <f t="shared" si="1"/>
        <v>0.73417624152089622</v>
      </c>
      <c r="I18" s="6">
        <f t="shared" si="9"/>
        <v>0.40190439639497899</v>
      </c>
      <c r="J18" s="6">
        <f t="shared" si="2"/>
        <v>0.63604257906273409</v>
      </c>
      <c r="K18" s="6">
        <f t="shared" si="3"/>
        <v>0.68511514337845392</v>
      </c>
      <c r="L18" s="6">
        <f t="shared" si="4"/>
        <v>0.68504311582401989</v>
      </c>
      <c r="M18" s="6">
        <f t="shared" si="5"/>
        <v>0.73403162376111264</v>
      </c>
      <c r="N18" s="6"/>
    </row>
    <row r="19" spans="1:14" x14ac:dyDescent="0.25">
      <c r="A19" s="6">
        <v>7</v>
      </c>
      <c r="B19" s="6">
        <f t="shared" si="6"/>
        <v>0.35</v>
      </c>
      <c r="C19" s="6">
        <f t="shared" si="7"/>
        <v>0.41898002072265483</v>
      </c>
      <c r="E19" s="6">
        <f t="shared" si="8"/>
        <v>0.43617249058889029</v>
      </c>
      <c r="F19" s="6">
        <f t="shared" si="0"/>
        <v>0.73403067745475836</v>
      </c>
      <c r="G19" s="6">
        <f t="shared" si="1"/>
        <v>0.83183402202765211</v>
      </c>
      <c r="I19" s="6">
        <f t="shared" si="9"/>
        <v>0.43615765240521898</v>
      </c>
      <c r="J19" s="6">
        <f t="shared" si="2"/>
        <v>0.73403155843837897</v>
      </c>
      <c r="K19" s="6">
        <f t="shared" si="3"/>
        <v>0.78293709177957926</v>
      </c>
      <c r="L19" s="6">
        <f t="shared" si="4"/>
        <v>0.78286386234046779</v>
      </c>
      <c r="M19" s="6">
        <f t="shared" si="5"/>
        <v>0.83168785522274513</v>
      </c>
      <c r="N19" s="6"/>
    </row>
    <row r="20" spans="1:14" x14ac:dyDescent="0.25">
      <c r="A20" s="6">
        <v>8</v>
      </c>
      <c r="B20" s="6">
        <f t="shared" si="6"/>
        <v>0.39999999999999997</v>
      </c>
      <c r="C20" s="6">
        <f t="shared" si="7"/>
        <v>0.45573232997336255</v>
      </c>
      <c r="E20" s="6">
        <f t="shared" si="8"/>
        <v>0.47531910807595057</v>
      </c>
      <c r="F20" s="6">
        <f t="shared" si="0"/>
        <v>0.83168675499211031</v>
      </c>
      <c r="G20" s="6">
        <f t="shared" si="1"/>
        <v>0.92917688932321507</v>
      </c>
      <c r="I20" s="6">
        <f t="shared" si="9"/>
        <v>0.47530199675439577</v>
      </c>
      <c r="J20" s="6">
        <f t="shared" si="2"/>
        <v>0.83168778586668968</v>
      </c>
      <c r="K20" s="6">
        <f t="shared" si="3"/>
        <v>0.88043326901454699</v>
      </c>
      <c r="L20" s="6">
        <f t="shared" si="4"/>
        <v>0.88035967295514728</v>
      </c>
      <c r="M20" s="6">
        <f t="shared" si="5"/>
        <v>0.9290311326814209</v>
      </c>
      <c r="N20" s="6"/>
    </row>
    <row r="21" spans="1:14" x14ac:dyDescent="0.25">
      <c r="A21" s="6">
        <v>9</v>
      </c>
      <c r="B21" s="6">
        <f t="shared" si="6"/>
        <v>0.44999999999999996</v>
      </c>
      <c r="C21" s="6">
        <f t="shared" si="7"/>
        <v>0.4973755193452945</v>
      </c>
      <c r="E21" s="6">
        <f t="shared" si="8"/>
        <v>0.51934069918383374</v>
      </c>
      <c r="F21" s="6">
        <f t="shared" si="0"/>
        <v>0.92902988322090807</v>
      </c>
      <c r="G21" s="6">
        <f t="shared" si="1"/>
        <v>1.0262460018479289</v>
      </c>
      <c r="I21" s="6">
        <f t="shared" si="9"/>
        <v>0.51932120344179156</v>
      </c>
      <c r="J21" s="6">
        <f t="shared" si="2"/>
        <v>0.92903105892505733</v>
      </c>
      <c r="K21" s="6">
        <f t="shared" si="3"/>
        <v>0.97763383224881129</v>
      </c>
      <c r="L21" s="6">
        <f t="shared" si="4"/>
        <v>0.97756097840926959</v>
      </c>
      <c r="M21" s="6">
        <f t="shared" si="5"/>
        <v>1.0261031108847376</v>
      </c>
      <c r="N21" s="6"/>
    </row>
    <row r="22" spans="1:14" x14ac:dyDescent="0.25">
      <c r="A22" s="6">
        <v>10</v>
      </c>
      <c r="B22" s="6">
        <f t="shared" si="6"/>
        <v>0.49999999999999994</v>
      </c>
      <c r="C22" s="6">
        <f>C21+$D$4*(EXP(-(2*C21^2+3))+2*B21)</f>
        <v>0.54389331368839233</v>
      </c>
      <c r="E22" s="6">
        <f t="shared" si="8"/>
        <v>0.56822259631055472</v>
      </c>
      <c r="F22" s="6"/>
      <c r="G22" s="6"/>
      <c r="I22" s="6">
        <f t="shared" si="9"/>
        <v>0.56820056836784116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C22-F6AB-4ACB-A118-793085B8E1A9}">
  <dimension ref="A1:N56"/>
  <sheetViews>
    <sheetView workbookViewId="0">
      <selection activeCell="H3" sqref="H3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0</v>
      </c>
      <c r="B4" s="6">
        <v>0.5</v>
      </c>
      <c r="C4" s="6">
        <v>20</v>
      </c>
      <c r="D4" s="6">
        <f>(B4-A4)/C4</f>
        <v>2.5000000000000001E-2</v>
      </c>
      <c r="E4" s="6">
        <v>0.3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v>0.3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0</v>
      </c>
      <c r="C12" s="6">
        <f>A8</f>
        <v>0.3</v>
      </c>
      <c r="E12" s="6">
        <f>A8</f>
        <v>0.3</v>
      </c>
      <c r="F12" s="6">
        <f>EXP(-(2*E12^2+3))+2*B12</f>
        <v>4.1585655121173161E-2</v>
      </c>
      <c r="G12" s="6">
        <f>EXP(-(2*(E12+$D$4*F12)^2+3))+2*(B12+$D$4)</f>
        <v>9.1533716685064048E-2</v>
      </c>
      <c r="I12" s="6">
        <f>A8</f>
        <v>0.3</v>
      </c>
      <c r="J12" s="6">
        <f>EXP(-(2*I12^2+3))+2*B12</f>
        <v>4.1585655121173161E-2</v>
      </c>
      <c r="K12" s="6">
        <f>EXP(-(2*(I12+$D$4/2*J12)^2+3))+2*(B12+$D$4/2)</f>
        <v>6.6559700249464407E-2</v>
      </c>
      <c r="L12" s="6">
        <f>EXP(-(2*(I12+$D$4/2*K12)^2+3))+2*(B12+$D$4/2)</f>
        <v>6.6544099394174092E-2</v>
      </c>
      <c r="M12" s="6">
        <f>EXP(-(2*(I12+$D$4*L12)^2+3))+2*(B12+$D$4)</f>
        <v>9.1502489809799567E-2</v>
      </c>
      <c r="N12" s="6"/>
    </row>
    <row r="13" spans="1:14" x14ac:dyDescent="0.25">
      <c r="A13" s="6">
        <v>1</v>
      </c>
      <c r="B13" s="6">
        <f>B12+$D$4</f>
        <v>2.5000000000000001E-2</v>
      </c>
      <c r="C13" s="6">
        <f>C12+$D$4*(EXP(-(2*C12^2+3))+2*B12)</f>
        <v>0.3010396413780293</v>
      </c>
      <c r="E13" s="6">
        <f>E12+$D$4/2*(F12+G12)</f>
        <v>0.30166399214757794</v>
      </c>
      <c r="F13" s="6">
        <f t="shared" ref="F13:F31" si="0">EXP(-(2*E13^2+3))+2*B13</f>
        <v>9.1502470295808769E-2</v>
      </c>
      <c r="G13" s="6">
        <f t="shared" ref="G13:G31" si="1">EXP(-(2*(E13+$D$4*F13)^2+3))+2*(B13+$D$4)</f>
        <v>0.14138763582846342</v>
      </c>
      <c r="I13" s="6">
        <f>I12+$D$4/6*(J12+2*K12+2*L12+M12)</f>
        <v>0.30166373226757603</v>
      </c>
      <c r="J13" s="6">
        <f t="shared" ref="J13:J31" si="2">EXP(-(2*I13^2+3))+2*B13</f>
        <v>9.1502483310388683E-2</v>
      </c>
      <c r="K13" s="6">
        <f t="shared" ref="K13:K31" si="3">EXP(-(2*(I13+$D$4/2*J13)^2+3))+2*(B13+$D$4/2)</f>
        <v>0.11644513476717183</v>
      </c>
      <c r="L13" s="6">
        <f t="shared" ref="L13:L31" si="4">EXP(-(2*(I13+$D$4/2*K13)^2+3))+2*(B13+$D$4/2)</f>
        <v>0.1164294782806608</v>
      </c>
      <c r="M13" s="6">
        <f t="shared" ref="M13:M31" si="5">EXP(-(2*(I13+$D$4*L13)^2+3))+2*(B13+$D$4)</f>
        <v>0.14135627090960207</v>
      </c>
      <c r="N13" s="6"/>
    </row>
    <row r="14" spans="1:14" x14ac:dyDescent="0.25">
      <c r="A14" s="6">
        <v>2</v>
      </c>
      <c r="B14" s="6">
        <f t="shared" ref="B14:B32" si="6">B13+$D$4</f>
        <v>0.05</v>
      </c>
      <c r="C14" s="6">
        <f t="shared" ref="C14:C22" si="7">C13+$D$4*(EXP(-(2*C13^2+3))+2*B13)</f>
        <v>0.30332798429515589</v>
      </c>
      <c r="E14" s="6">
        <f t="shared" ref="E14:E32" si="8">E13+$D$4/2*(F13+G13)</f>
        <v>0.30457511847413132</v>
      </c>
      <c r="F14" s="6">
        <f t="shared" si="0"/>
        <v>0.14135623819762447</v>
      </c>
      <c r="G14" s="6">
        <f t="shared" si="1"/>
        <v>0.19117753897197637</v>
      </c>
      <c r="I14" s="6">
        <f t="shared" ref="I14:I32" si="9">I13+$D$4/6*(J13+2*K13+2*L13+M13)</f>
        <v>0.3045745988522246</v>
      </c>
      <c r="J14" s="6">
        <f t="shared" si="2"/>
        <v>0.14135626437840923</v>
      </c>
      <c r="K14" s="6">
        <f t="shared" si="3"/>
        <v>0.1662670757964925</v>
      </c>
      <c r="L14" s="6">
        <f t="shared" si="4"/>
        <v>0.1662513249008383</v>
      </c>
      <c r="M14" s="6">
        <f t="shared" si="5"/>
        <v>0.19114596078624679</v>
      </c>
      <c r="N14" s="6"/>
    </row>
    <row r="15" spans="1:14" x14ac:dyDescent="0.25">
      <c r="A15" s="6">
        <v>3</v>
      </c>
      <c r="B15" s="6">
        <f t="shared" si="6"/>
        <v>7.5000000000000011E-2</v>
      </c>
      <c r="C15" s="6">
        <f t="shared" si="7"/>
        <v>0.30686345912339041</v>
      </c>
      <c r="E15" s="6">
        <f t="shared" si="8"/>
        <v>0.30873179068875134</v>
      </c>
      <c r="F15" s="6">
        <f t="shared" si="0"/>
        <v>0.19114591461252411</v>
      </c>
      <c r="G15" s="6">
        <f t="shared" si="1"/>
        <v>0.2409019479403238</v>
      </c>
      <c r="I15" s="6">
        <f t="shared" si="9"/>
        <v>0.30873101146288839</v>
      </c>
      <c r="J15" s="6">
        <f t="shared" si="2"/>
        <v>0.19114595420667951</v>
      </c>
      <c r="K15" s="6">
        <f t="shared" si="3"/>
        <v>0.21602425807765679</v>
      </c>
      <c r="L15" s="6">
        <f t="shared" si="4"/>
        <v>0.21600837652991636</v>
      </c>
      <c r="M15" s="6">
        <f t="shared" si="5"/>
        <v>0.24087008719818703</v>
      </c>
      <c r="N15" s="6"/>
    </row>
    <row r="16" spans="1:14" x14ac:dyDescent="0.25">
      <c r="A16" s="6">
        <v>4</v>
      </c>
      <c r="B16" s="6">
        <f t="shared" si="6"/>
        <v>0.1</v>
      </c>
      <c r="C16" s="6">
        <f t="shared" si="7"/>
        <v>0.3116444758821667</v>
      </c>
      <c r="E16" s="6">
        <f t="shared" si="8"/>
        <v>0.31413238897066192</v>
      </c>
      <c r="F16" s="6">
        <f t="shared" si="0"/>
        <v>0.24087002721146436</v>
      </c>
      <c r="G16" s="6">
        <f t="shared" si="1"/>
        <v>0.29055900927033701</v>
      </c>
      <c r="I16" s="6">
        <f t="shared" si="9"/>
        <v>0.31413135025713845</v>
      </c>
      <c r="J16" s="6">
        <f t="shared" si="2"/>
        <v>0.24087008055391776</v>
      </c>
      <c r="K16" s="6">
        <f t="shared" si="3"/>
        <v>0.26571501305744882</v>
      </c>
      <c r="L16" s="6">
        <f t="shared" si="4"/>
        <v>0.26569896791874881</v>
      </c>
      <c r="M16" s="6">
        <f t="shared" si="5"/>
        <v>0.29052680415031601</v>
      </c>
      <c r="N16" s="6"/>
    </row>
    <row r="17" spans="1:14" x14ac:dyDescent="0.25">
      <c r="A17" s="6">
        <v>5</v>
      </c>
      <c r="B17" s="6">
        <f>B16+$D$4</f>
        <v>0.125</v>
      </c>
      <c r="C17" s="6">
        <f t="shared" si="7"/>
        <v>0.31766941300401702</v>
      </c>
      <c r="E17" s="6">
        <f t="shared" si="8"/>
        <v>0.32077525192668443</v>
      </c>
      <c r="F17" s="6">
        <f t="shared" si="0"/>
        <v>0.29052672992205103</v>
      </c>
      <c r="G17" s="6">
        <f t="shared" si="1"/>
        <v>0.34014656444596597</v>
      </c>
      <c r="I17" s="6">
        <f>I16+$D$4/6*(J16+2*K16+2*L16+M16)</f>
        <v>0.32077395378487439</v>
      </c>
      <c r="J17" s="6">
        <f t="shared" si="2"/>
        <v>0.29052679742519938</v>
      </c>
      <c r="K17" s="6">
        <f t="shared" si="3"/>
        <v>0.31533733116602114</v>
      </c>
      <c r="L17" s="6">
        <f t="shared" si="4"/>
        <v>0.31532109357308868</v>
      </c>
      <c r="M17" s="6">
        <f t="shared" si="5"/>
        <v>0.34011396212979184</v>
      </c>
      <c r="N17" s="6"/>
    </row>
    <row r="18" spans="1:14" x14ac:dyDescent="0.25">
      <c r="A18" s="6">
        <v>6</v>
      </c>
      <c r="B18" s="6">
        <f t="shared" si="6"/>
        <v>0.15</v>
      </c>
      <c r="C18" s="6">
        <f t="shared" si="7"/>
        <v>0.3249366072653832</v>
      </c>
      <c r="E18" s="6">
        <f t="shared" si="8"/>
        <v>0.32865866810628463</v>
      </c>
      <c r="F18" s="6">
        <f t="shared" si="0"/>
        <v>0.34011387316677205</v>
      </c>
      <c r="G18" s="6">
        <f t="shared" si="1"/>
        <v>0.38966223615663392</v>
      </c>
      <c r="I18" s="6">
        <f t="shared" si="9"/>
        <v>0.32865711048917945</v>
      </c>
      <c r="J18" s="6">
        <f t="shared" si="2"/>
        <v>0.34011395530773736</v>
      </c>
      <c r="K18" s="6">
        <f t="shared" si="3"/>
        <v>0.36488894004924977</v>
      </c>
      <c r="L18" s="6">
        <f t="shared" si="4"/>
        <v>0.36487248598490107</v>
      </c>
      <c r="M18" s="6">
        <f t="shared" si="5"/>
        <v>0.38962919435492843</v>
      </c>
      <c r="N18" s="6"/>
    </row>
    <row r="19" spans="1:14" x14ac:dyDescent="0.25">
      <c r="A19" s="6">
        <v>7</v>
      </c>
      <c r="B19" s="6">
        <f t="shared" si="6"/>
        <v>0.17499999999999999</v>
      </c>
      <c r="C19" s="6">
        <f t="shared" si="7"/>
        <v>0.33344434527763417</v>
      </c>
      <c r="E19" s="6">
        <f t="shared" si="8"/>
        <v>0.33778086947282721</v>
      </c>
      <c r="F19" s="6">
        <f t="shared" si="0"/>
        <v>0.38962909011421165</v>
      </c>
      <c r="G19" s="6">
        <f t="shared" si="1"/>
        <v>0.43910353056131046</v>
      </c>
      <c r="I19" s="6">
        <f t="shared" si="9"/>
        <v>0.33777905216305848</v>
      </c>
      <c r="J19" s="6">
        <f t="shared" si="2"/>
        <v>0.38962918741972935</v>
      </c>
      <c r="K19" s="6">
        <f t="shared" si="3"/>
        <v>0.41436739883435025</v>
      </c>
      <c r="L19" s="6">
        <f t="shared" si="4"/>
        <v>0.41435070988986572</v>
      </c>
      <c r="M19" s="6">
        <f t="shared" si="5"/>
        <v>0.43907001901191034</v>
      </c>
      <c r="N19" s="6"/>
    </row>
    <row r="20" spans="1:14" x14ac:dyDescent="0.25">
      <c r="A20" s="6">
        <v>8</v>
      </c>
      <c r="B20" s="6">
        <f t="shared" si="6"/>
        <v>0.19999999999999998</v>
      </c>
      <c r="C20" s="6">
        <f t="shared" si="7"/>
        <v>0.34319085693814971</v>
      </c>
      <c r="E20" s="6">
        <f t="shared" si="8"/>
        <v>0.34814002723127124</v>
      </c>
      <c r="F20" s="6">
        <f t="shared" si="0"/>
        <v>0.43906989891799142</v>
      </c>
      <c r="G20" s="6">
        <f t="shared" si="1"/>
        <v>0.48846795523804487</v>
      </c>
      <c r="I20" s="6">
        <f t="shared" si="9"/>
        <v>0.3481379497625588</v>
      </c>
      <c r="J20" s="6">
        <f t="shared" si="2"/>
        <v>0.43907001194703743</v>
      </c>
      <c r="K20" s="6">
        <f t="shared" si="3"/>
        <v>0.46377020827136761</v>
      </c>
      <c r="L20" s="6">
        <f t="shared" si="4"/>
        <v>0.46375327238977138</v>
      </c>
      <c r="M20" s="6">
        <f t="shared" si="5"/>
        <v>0.48843395715093868</v>
      </c>
      <c r="N20" s="6"/>
    </row>
    <row r="21" spans="1:14" x14ac:dyDescent="0.25">
      <c r="A21" s="6">
        <v>9</v>
      </c>
      <c r="B21" s="6">
        <f t="shared" si="6"/>
        <v>0.22499999999999998</v>
      </c>
      <c r="C21" s="6">
        <f t="shared" si="7"/>
        <v>0.35417431124329268</v>
      </c>
      <c r="E21" s="6">
        <f t="shared" si="8"/>
        <v>0.35973425040822171</v>
      </c>
      <c r="F21" s="6">
        <f t="shared" si="0"/>
        <v>0.48843382061504176</v>
      </c>
      <c r="G21" s="6">
        <f t="shared" si="1"/>
        <v>0.53775315204986385</v>
      </c>
      <c r="I21" s="6">
        <f t="shared" si="9"/>
        <v>0.3597319119726432</v>
      </c>
      <c r="J21" s="6">
        <f t="shared" si="2"/>
        <v>0.48843394993932149</v>
      </c>
      <c r="K21" s="6">
        <f t="shared" si="3"/>
        <v>0.51309493621860047</v>
      </c>
      <c r="L21" s="6">
        <f t="shared" si="4"/>
        <v>0.51307774840379528</v>
      </c>
      <c r="M21" s="6">
        <f t="shared" si="5"/>
        <v>0.53771866546441993</v>
      </c>
      <c r="N21" s="6"/>
    </row>
    <row r="22" spans="1:14" x14ac:dyDescent="0.25">
      <c r="A22" s="6">
        <v>10</v>
      </c>
      <c r="B22" s="6">
        <f t="shared" si="6"/>
        <v>0.24999999999999997</v>
      </c>
      <c r="C22" s="6">
        <f>C21+$D$4*(EXP(-(2*C21^2+3))+2*B21)</f>
        <v>0.36639281486114472</v>
      </c>
      <c r="E22" s="6">
        <f t="shared" si="8"/>
        <v>0.37256158756653301</v>
      </c>
      <c r="F22" s="6">
        <f t="shared" si="0"/>
        <v>0.53771851190582454</v>
      </c>
      <c r="G22" s="6">
        <f t="shared" si="1"/>
        <v>0.5869570435549768</v>
      </c>
      <c r="I22" s="6">
        <f t="shared" si="9"/>
        <v>0.37255898690867878</v>
      </c>
      <c r="J22" s="6">
        <f t="shared" si="2"/>
        <v>0.5377186580882497</v>
      </c>
      <c r="K22" s="6">
        <f t="shared" si="3"/>
        <v>0.5623393574146448</v>
      </c>
      <c r="L22" s="6">
        <f t="shared" si="4"/>
        <v>0.56232192038732753</v>
      </c>
      <c r="M22" s="6">
        <f t="shared" si="5"/>
        <v>0.58692208256712253</v>
      </c>
      <c r="N22" s="6"/>
    </row>
    <row r="23" spans="1:14" x14ac:dyDescent="0.25">
      <c r="A23" s="6">
        <v>11</v>
      </c>
      <c r="B23" s="6">
        <f t="shared" si="6"/>
        <v>0.27499999999999997</v>
      </c>
      <c r="C23" s="6">
        <f t="shared" ref="C23:C32" si="10">C22+$D$4*(EXP(-(2*C22^2+3))+2*B22)</f>
        <v>0.37984441384850753</v>
      </c>
      <c r="E23" s="6">
        <f t="shared" si="8"/>
        <v>0.386620032009793</v>
      </c>
      <c r="F23" s="6">
        <f t="shared" si="0"/>
        <v>0.58692191143645867</v>
      </c>
      <c r="G23" s="6">
        <f t="shared" si="1"/>
        <v>0.63607799083304339</v>
      </c>
      <c r="I23" s="6">
        <f t="shared" si="9"/>
        <v>0.38661716730975926</v>
      </c>
      <c r="J23" s="6">
        <f t="shared" si="2"/>
        <v>0.58692207500772886</v>
      </c>
      <c r="K23" s="6">
        <f t="shared" si="3"/>
        <v>0.61150160579979596</v>
      </c>
      <c r="L23" s="6">
        <f t="shared" si="4"/>
        <v>0.6114839305773313</v>
      </c>
      <c r="M23" s="6">
        <f t="shared" si="5"/>
        <v>0.63604258664284119</v>
      </c>
    </row>
    <row r="24" spans="1:14" x14ac:dyDescent="0.25">
      <c r="A24" s="6">
        <v>12</v>
      </c>
      <c r="B24" s="6">
        <f t="shared" si="6"/>
        <v>0.3</v>
      </c>
      <c r="C24" s="6">
        <f t="shared" si="10"/>
        <v>0.39452709887007548</v>
      </c>
      <c r="E24" s="6">
        <f t="shared" si="8"/>
        <v>0.40190753078816177</v>
      </c>
      <c r="F24" s="6">
        <f t="shared" si="0"/>
        <v>0.63604239744733004</v>
      </c>
      <c r="G24" s="6">
        <f t="shared" si="1"/>
        <v>0.68511495970222569</v>
      </c>
      <c r="I24" s="6">
        <f t="shared" si="9"/>
        <v>0.40190439953644602</v>
      </c>
      <c r="J24" s="6">
        <f t="shared" si="2"/>
        <v>0.63604257888070914</v>
      </c>
      <c r="K24" s="6">
        <f t="shared" si="3"/>
        <v>0.66058033682137351</v>
      </c>
      <c r="L24" s="6">
        <f t="shared" si="4"/>
        <v>0.66056244319560575</v>
      </c>
      <c r="M24" s="6">
        <f t="shared" si="5"/>
        <v>0.68507916142644909</v>
      </c>
    </row>
    <row r="25" spans="1:14" x14ac:dyDescent="0.25">
      <c r="A25" s="6">
        <v>13</v>
      </c>
      <c r="B25" s="6">
        <f t="shared" si="6"/>
        <v>0.32500000000000001</v>
      </c>
      <c r="C25" s="6">
        <f t="shared" si="10"/>
        <v>0.41043881423396711</v>
      </c>
      <c r="E25" s="6">
        <f t="shared" si="8"/>
        <v>0.41842199775253119</v>
      </c>
      <c r="F25" s="6">
        <f t="shared" si="0"/>
        <v>0.68507895375711803</v>
      </c>
      <c r="G25" s="6">
        <f t="shared" si="1"/>
        <v>0.73406769129032745</v>
      </c>
      <c r="I25" s="6">
        <f t="shared" si="9"/>
        <v>0.41841859662120068</v>
      </c>
      <c r="J25" s="6">
        <f t="shared" si="2"/>
        <v>0.68507915344145687</v>
      </c>
      <c r="K25" s="6">
        <f t="shared" si="3"/>
        <v>0.70957489620028402</v>
      </c>
      <c r="L25" s="6">
        <f t="shared" si="4"/>
        <v>0.70955681308489937</v>
      </c>
      <c r="M25" s="6">
        <f t="shared" si="5"/>
        <v>0.73403156648079315</v>
      </c>
    </row>
    <row r="26" spans="1:14" x14ac:dyDescent="0.25">
      <c r="A26" s="6">
        <v>14</v>
      </c>
      <c r="B26" s="6">
        <f t="shared" si="6"/>
        <v>0.35000000000000003</v>
      </c>
      <c r="C26" s="6">
        <f t="shared" si="10"/>
        <v>0.4275774709932289</v>
      </c>
      <c r="E26" s="6">
        <f t="shared" si="8"/>
        <v>0.43616133081562425</v>
      </c>
      <c r="F26" s="6">
        <f t="shared" si="0"/>
        <v>0.73403134004174253</v>
      </c>
      <c r="G26" s="6">
        <f t="shared" si="1"/>
        <v>0.78293687184041338</v>
      </c>
      <c r="I26" s="6">
        <f t="shared" si="9"/>
        <v>0.43615765553158659</v>
      </c>
      <c r="J26" s="6">
        <f t="shared" si="2"/>
        <v>0.7340315582527589</v>
      </c>
      <c r="K26" s="6">
        <f t="shared" si="3"/>
        <v>0.75848549058423065</v>
      </c>
      <c r="L26" s="6">
        <f t="shared" si="4"/>
        <v>0.75846725620204436</v>
      </c>
      <c r="M26" s="6">
        <f t="shared" si="5"/>
        <v>0.78290050664756705</v>
      </c>
    </row>
    <row r="27" spans="1:14" x14ac:dyDescent="0.25">
      <c r="A27" s="6">
        <v>15</v>
      </c>
      <c r="B27" s="6">
        <f t="shared" si="6"/>
        <v>0.37500000000000006</v>
      </c>
      <c r="C27" s="6">
        <f t="shared" si="10"/>
        <v>0.44594096427424212</v>
      </c>
      <c r="E27" s="6">
        <f t="shared" si="8"/>
        <v>0.45512343346415118</v>
      </c>
      <c r="F27" s="6">
        <f t="shared" si="0"/>
        <v>0.78290026128738988</v>
      </c>
      <c r="G27" s="6">
        <f t="shared" si="1"/>
        <v>0.83172429553781624</v>
      </c>
      <c r="I27" s="6">
        <f t="shared" si="9"/>
        <v>0.45511947869189023</v>
      </c>
      <c r="J27" s="6">
        <f t="shared" si="2"/>
        <v>0.78290049815718876</v>
      </c>
      <c r="K27" s="6">
        <f t="shared" si="3"/>
        <v>0.80731335441818253</v>
      </c>
      <c r="L27" s="6">
        <f t="shared" si="4"/>
        <v>0.80729501629885914</v>
      </c>
      <c r="M27" s="6">
        <f t="shared" si="5"/>
        <v>0.83168779446095253</v>
      </c>
    </row>
    <row r="28" spans="1:14" x14ac:dyDescent="0.25">
      <c r="A28" s="6">
        <v>16</v>
      </c>
      <c r="B28" s="6">
        <f t="shared" si="6"/>
        <v>0.40000000000000008</v>
      </c>
      <c r="C28" s="6">
        <f t="shared" si="10"/>
        <v>0.46552719487779237</v>
      </c>
      <c r="E28" s="6">
        <f t="shared" si="8"/>
        <v>0.47530624042446623</v>
      </c>
      <c r="F28" s="6">
        <f t="shared" si="0"/>
        <v>0.83168753020637276</v>
      </c>
      <c r="G28" s="6">
        <f t="shared" si="1"/>
        <v>0.88043301312073574</v>
      </c>
      <c r="I28" s="6">
        <f t="shared" si="9"/>
        <v>0.47530199966710784</v>
      </c>
      <c r="J28" s="6">
        <f t="shared" si="2"/>
        <v>0.83168778569121338</v>
      </c>
      <c r="K28" s="6">
        <f t="shared" si="3"/>
        <v>0.85606090629512088</v>
      </c>
      <c r="L28" s="6">
        <f t="shared" si="4"/>
        <v>0.85604252105558254</v>
      </c>
      <c r="M28" s="6">
        <f t="shared" si="5"/>
        <v>0.88039649829168221</v>
      </c>
    </row>
    <row r="29" spans="1:14" x14ac:dyDescent="0.25">
      <c r="A29" s="6">
        <v>17</v>
      </c>
      <c r="B29" s="6">
        <f t="shared" si="6"/>
        <v>0.4250000000000001</v>
      </c>
      <c r="C29" s="6">
        <f t="shared" si="10"/>
        <v>0.48633409505583836</v>
      </c>
      <c r="D29" s="6"/>
      <c r="E29" s="6">
        <f t="shared" si="8"/>
        <v>0.4967077472160551</v>
      </c>
      <c r="F29" s="6">
        <f t="shared" si="0"/>
        <v>0.88039621538334512</v>
      </c>
      <c r="G29" s="6">
        <f t="shared" si="1"/>
        <v>0.92906745817720193</v>
      </c>
      <c r="I29" s="6">
        <f t="shared" si="9"/>
        <v>0.4967032127449591</v>
      </c>
      <c r="J29" s="6">
        <f t="shared" si="2"/>
        <v>0.880396489229754</v>
      </c>
      <c r="K29" s="6">
        <f t="shared" si="3"/>
        <v>0.90473188709782271</v>
      </c>
      <c r="L29" s="6">
        <f t="shared" si="4"/>
        <v>0.90471351998108129</v>
      </c>
      <c r="M29" s="6">
        <f t="shared" si="5"/>
        <v>0.92903106813358749</v>
      </c>
    </row>
    <row r="30" spans="1:14" x14ac:dyDescent="0.25">
      <c r="A30" s="6">
        <v>18</v>
      </c>
      <c r="B30" s="6">
        <f t="shared" si="6"/>
        <v>0.45000000000000012</v>
      </c>
      <c r="C30" s="6">
        <f t="shared" si="10"/>
        <v>0.5083596581974521</v>
      </c>
      <c r="D30" s="6"/>
      <c r="E30" s="6">
        <f t="shared" si="8"/>
        <v>0.51932604313556197</v>
      </c>
      <c r="F30" s="6">
        <f t="shared" si="0"/>
        <v>0.9290307670636675</v>
      </c>
      <c r="G30" s="6">
        <f t="shared" si="1"/>
        <v>0.97763354244723577</v>
      </c>
      <c r="I30" s="6">
        <f t="shared" si="9"/>
        <v>0.51932120595963061</v>
      </c>
      <c r="J30" s="6">
        <f t="shared" si="2"/>
        <v>0.92903105877321734</v>
      </c>
      <c r="K30" s="6">
        <f t="shared" si="3"/>
        <v>0.95333147150929054</v>
      </c>
      <c r="L30" s="6">
        <f t="shared" si="4"/>
        <v>0.95331319566273698</v>
      </c>
      <c r="M30" s="6">
        <f t="shared" si="5"/>
        <v>0.97759743036466529</v>
      </c>
    </row>
    <row r="31" spans="1:14" x14ac:dyDescent="0.25">
      <c r="A31" s="6">
        <v>19</v>
      </c>
      <c r="B31" s="6">
        <f t="shared" si="6"/>
        <v>0.47500000000000014</v>
      </c>
      <c r="C31" s="6">
        <f t="shared" si="10"/>
        <v>0.53160197196395009</v>
      </c>
      <c r="E31" s="6">
        <f t="shared" si="8"/>
        <v>0.54315934700444823</v>
      </c>
      <c r="F31" s="6">
        <f t="shared" si="0"/>
        <v>0.97759711191551169</v>
      </c>
      <c r="G31" s="6">
        <f t="shared" si="1"/>
        <v>1.0261387112585065</v>
      </c>
      <c r="I31" s="6">
        <f t="shared" si="9"/>
        <v>0.54315419689080535</v>
      </c>
      <c r="J31" s="6">
        <f t="shared" si="2"/>
        <v>0.9775974207089525</v>
      </c>
      <c r="K31" s="6">
        <f t="shared" si="3"/>
        <v>1.001866344070248</v>
      </c>
      <c r="L31" s="6">
        <f t="shared" si="4"/>
        <v>1.0018482395514985</v>
      </c>
      <c r="M31" s="6">
        <f t="shared" si="5"/>
        <v>1.0261030426279327</v>
      </c>
    </row>
    <row r="32" spans="1:14" x14ac:dyDescent="0.25">
      <c r="A32" s="6">
        <v>20</v>
      </c>
      <c r="B32" s="6">
        <f t="shared" si="6"/>
        <v>0.50000000000000011</v>
      </c>
      <c r="C32" s="6">
        <f t="shared" si="10"/>
        <v>0.55605925420147695</v>
      </c>
      <c r="E32" s="6">
        <f t="shared" si="8"/>
        <v>0.56820604479412351</v>
      </c>
      <c r="I32" s="6">
        <f t="shared" si="9"/>
        <v>0.56820057035155691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2023-04-11T13:58:04Z</dcterms:modified>
</cp:coreProperties>
</file>