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BAB4068-416D-4D7F-98CB-01D139A40CF0}" xr6:coauthVersionLast="40" xr6:coauthVersionMax="40" xr10:uidLastSave="{00000000-0000-0000-0000-000000000000}"/>
  <bookViews>
    <workbookView xWindow="0" yWindow="0" windowWidth="22260" windowHeight="12645" activeTab="6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1" l="1"/>
  <c r="AR8" i="7"/>
  <c r="AQ48" i="9"/>
  <c r="AQ37" i="9"/>
  <c r="AQ38" i="9"/>
  <c r="AQ39" i="9"/>
  <c r="AQ40" i="9"/>
  <c r="AQ41" i="9"/>
  <c r="AQ42" i="9"/>
  <c r="AQ43" i="9"/>
  <c r="AQ44" i="9"/>
  <c r="AQ45" i="9"/>
  <c r="AQ46" i="9"/>
  <c r="AQ47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E52" i="9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W45" i="9"/>
  <c r="W46" i="9"/>
  <c r="W47" i="9"/>
  <c r="W48" i="9"/>
  <c r="W49" i="9"/>
  <c r="W50" i="9"/>
  <c r="W51" i="9"/>
  <c r="W52" i="9"/>
  <c r="W53" i="9"/>
  <c r="W54" i="9"/>
  <c r="W55" i="9"/>
  <c r="W56" i="9"/>
  <c r="T37" i="9"/>
  <c r="T38" i="9"/>
  <c r="T39" i="9"/>
  <c r="T40" i="9"/>
  <c r="T41" i="9"/>
  <c r="T42" i="9"/>
  <c r="T43" i="9"/>
  <c r="T44" i="9"/>
  <c r="T45" i="9"/>
  <c r="T46" i="9"/>
  <c r="T47" i="9"/>
  <c r="T48" i="9"/>
  <c r="Q36" i="9"/>
  <c r="Q37" i="9"/>
  <c r="Q38" i="9"/>
  <c r="Q39" i="9"/>
  <c r="Q40" i="9"/>
  <c r="Q41" i="9"/>
  <c r="Q42" i="9"/>
  <c r="Q43" i="9"/>
  <c r="Q44" i="9"/>
  <c r="Q45" i="9"/>
  <c r="Q46" i="9"/>
  <c r="Q47" i="9"/>
  <c r="N35" i="9"/>
  <c r="N36" i="9"/>
  <c r="N37" i="9"/>
  <c r="N38" i="9"/>
  <c r="N39" i="9"/>
  <c r="N40" i="9"/>
  <c r="N41" i="9"/>
  <c r="N42" i="9"/>
  <c r="N43" i="9"/>
  <c r="N44" i="9"/>
  <c r="N45" i="9"/>
  <c r="N46" i="9"/>
  <c r="J36" i="9"/>
  <c r="J37" i="9"/>
  <c r="J38" i="9"/>
  <c r="J39" i="9"/>
  <c r="J40" i="9"/>
  <c r="J41" i="9"/>
  <c r="J42" i="9"/>
  <c r="J43" i="9"/>
  <c r="J44" i="9"/>
  <c r="J45" i="9"/>
  <c r="J46" i="9"/>
  <c r="J47" i="9"/>
  <c r="F38" i="9"/>
  <c r="F39" i="9"/>
  <c r="F40" i="9"/>
  <c r="F41" i="9"/>
  <c r="F42" i="9"/>
  <c r="F43" i="9"/>
  <c r="F44" i="9"/>
  <c r="F45" i="9"/>
  <c r="F46" i="9"/>
  <c r="F47" i="9"/>
  <c r="F48" i="9"/>
  <c r="F49" i="9"/>
  <c r="X9" i="9"/>
  <c r="X7" i="9"/>
  <c r="B3" i="9"/>
  <c r="B2" i="9"/>
  <c r="B1" i="9"/>
  <c r="AQ37" i="8"/>
  <c r="AQ38" i="8"/>
  <c r="AQ39" i="8"/>
  <c r="AQ40" i="8"/>
  <c r="AQ41" i="8"/>
  <c r="AQ42" i="8"/>
  <c r="AQ43" i="8"/>
  <c r="AQ44" i="8"/>
  <c r="AQ45" i="8"/>
  <c r="AQ46" i="8"/>
  <c r="AQ47" i="8"/>
  <c r="AQ48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AC37" i="8"/>
  <c r="AC38" i="8"/>
  <c r="AC39" i="8"/>
  <c r="AC40" i="8"/>
  <c r="AC41" i="8"/>
  <c r="AC42" i="8"/>
  <c r="AC43" i="8"/>
  <c r="AC44" i="8"/>
  <c r="AC45" i="8"/>
  <c r="AC46" i="8"/>
  <c r="AC47" i="8"/>
  <c r="AC48" i="8"/>
  <c r="W45" i="8"/>
  <c r="W46" i="8"/>
  <c r="W47" i="8"/>
  <c r="W48" i="8"/>
  <c r="W49" i="8"/>
  <c r="W50" i="8"/>
  <c r="W51" i="8"/>
  <c r="W52" i="8"/>
  <c r="W53" i="8"/>
  <c r="W54" i="8"/>
  <c r="W55" i="8"/>
  <c r="W56" i="8"/>
  <c r="T37" i="8"/>
  <c r="T38" i="8"/>
  <c r="T39" i="8"/>
  <c r="T40" i="8"/>
  <c r="T41" i="8"/>
  <c r="T42" i="8"/>
  <c r="T43" i="8"/>
  <c r="T44" i="8"/>
  <c r="T45" i="8"/>
  <c r="T46" i="8"/>
  <c r="T47" i="8"/>
  <c r="T48" i="8"/>
  <c r="Q36" i="8"/>
  <c r="Q37" i="8"/>
  <c r="Q38" i="8"/>
  <c r="Q39" i="8"/>
  <c r="Q40" i="8"/>
  <c r="Q41" i="8"/>
  <c r="Q42" i="8"/>
  <c r="Q43" i="8"/>
  <c r="Q44" i="8"/>
  <c r="Q45" i="8"/>
  <c r="Q46" i="8"/>
  <c r="Q47" i="8"/>
  <c r="N35" i="8"/>
  <c r="N36" i="8"/>
  <c r="N37" i="8"/>
  <c r="N38" i="8"/>
  <c r="N39" i="8"/>
  <c r="N40" i="8"/>
  <c r="N41" i="8"/>
  <c r="N42" i="8"/>
  <c r="N43" i="8"/>
  <c r="N44" i="8"/>
  <c r="N45" i="8"/>
  <c r="N46" i="8"/>
  <c r="J36" i="8"/>
  <c r="J37" i="8"/>
  <c r="J38" i="8"/>
  <c r="J39" i="8"/>
  <c r="J40" i="8"/>
  <c r="J41" i="8"/>
  <c r="J42" i="8"/>
  <c r="J43" i="8"/>
  <c r="J44" i="8"/>
  <c r="J45" i="8"/>
  <c r="J46" i="8"/>
  <c r="J47" i="8"/>
  <c r="F38" i="8"/>
  <c r="F39" i="8"/>
  <c r="F40" i="8"/>
  <c r="F41" i="8"/>
  <c r="F42" i="8"/>
  <c r="F43" i="8"/>
  <c r="F44" i="8"/>
  <c r="F45" i="8"/>
  <c r="F46" i="8"/>
  <c r="F47" i="8"/>
  <c r="F48" i="8"/>
  <c r="F49" i="8"/>
  <c r="B3" i="8"/>
  <c r="B2" i="8"/>
  <c r="B1" i="8"/>
  <c r="X9" i="8"/>
  <c r="X7" i="8"/>
  <c r="AQ37" i="7"/>
  <c r="AQ38" i="7"/>
  <c r="AQ39" i="7"/>
  <c r="AQ40" i="7"/>
  <c r="AQ41" i="7"/>
  <c r="AQ42" i="7"/>
  <c r="AQ43" i="7"/>
  <c r="AQ44" i="7"/>
  <c r="AQ45" i="7"/>
  <c r="AQ46" i="7"/>
  <c r="AQ47" i="7"/>
  <c r="AQ48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AC37" i="7"/>
  <c r="AC38" i="7"/>
  <c r="AC39" i="7"/>
  <c r="AC40" i="7"/>
  <c r="AC41" i="7"/>
  <c r="AC42" i="7"/>
  <c r="AC43" i="7"/>
  <c r="AC44" i="7"/>
  <c r="AC45" i="7"/>
  <c r="AC46" i="7"/>
  <c r="AC47" i="7"/>
  <c r="AC48" i="7"/>
  <c r="X9" i="7"/>
  <c r="X7" i="7"/>
  <c r="T37" i="7"/>
  <c r="T38" i="7"/>
  <c r="T39" i="7"/>
  <c r="T40" i="7"/>
  <c r="T41" i="7"/>
  <c r="T42" i="7"/>
  <c r="T43" i="7"/>
  <c r="T44" i="7"/>
  <c r="T45" i="7"/>
  <c r="T46" i="7"/>
  <c r="T47" i="7"/>
  <c r="T48" i="7"/>
  <c r="Q36" i="7"/>
  <c r="Q37" i="7"/>
  <c r="Q38" i="7"/>
  <c r="Q39" i="7"/>
  <c r="Q40" i="7"/>
  <c r="Q41" i="7"/>
  <c r="Q42" i="7"/>
  <c r="Q43" i="7"/>
  <c r="Q44" i="7"/>
  <c r="Q45" i="7"/>
  <c r="Q46" i="7"/>
  <c r="Q47" i="7"/>
  <c r="N35" i="7"/>
  <c r="N36" i="7"/>
  <c r="N37" i="7"/>
  <c r="N38" i="7"/>
  <c r="N39" i="7"/>
  <c r="N40" i="7"/>
  <c r="N41" i="7"/>
  <c r="N42" i="7"/>
  <c r="N43" i="7"/>
  <c r="N44" i="7"/>
  <c r="N45" i="7"/>
  <c r="N46" i="7"/>
  <c r="J36" i="7"/>
  <c r="J37" i="7"/>
  <c r="J38" i="7"/>
  <c r="J39" i="7"/>
  <c r="J40" i="7"/>
  <c r="J41" i="7"/>
  <c r="J42" i="7"/>
  <c r="J43" i="7"/>
  <c r="J44" i="7"/>
  <c r="J45" i="7"/>
  <c r="J46" i="7"/>
  <c r="J47" i="7"/>
  <c r="F38" i="7"/>
  <c r="F39" i="7"/>
  <c r="F40" i="7"/>
  <c r="F41" i="7"/>
  <c r="F42" i="7"/>
  <c r="F43" i="7"/>
  <c r="F44" i="7"/>
  <c r="F45" i="7"/>
  <c r="F46" i="7"/>
  <c r="F47" i="7"/>
  <c r="F48" i="7"/>
  <c r="F49" i="7"/>
  <c r="B3" i="7"/>
  <c r="B2" i="7"/>
  <c r="B1" i="7"/>
  <c r="AL37" i="6"/>
  <c r="AL38" i="6"/>
  <c r="AL39" i="6"/>
  <c r="AL40" i="6"/>
  <c r="AL41" i="6"/>
  <c r="AL42" i="6"/>
  <c r="AL43" i="6"/>
  <c r="AL44" i="6"/>
  <c r="AL45" i="6"/>
  <c r="AL46" i="6"/>
  <c r="AL47" i="6"/>
  <c r="AL48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W45" i="6"/>
  <c r="W46" i="6"/>
  <c r="W47" i="6"/>
  <c r="W48" i="6"/>
  <c r="W49" i="6"/>
  <c r="W50" i="6"/>
  <c r="W51" i="6"/>
  <c r="W52" i="6"/>
  <c r="W53" i="6"/>
  <c r="W54" i="6"/>
  <c r="W55" i="6"/>
  <c r="W56" i="6"/>
  <c r="T37" i="6"/>
  <c r="T38" i="6"/>
  <c r="T39" i="6"/>
  <c r="T40" i="6"/>
  <c r="AQ40" i="6" s="1"/>
  <c r="T41" i="6"/>
  <c r="T42" i="6"/>
  <c r="T43" i="6"/>
  <c r="T44" i="6"/>
  <c r="T45" i="6"/>
  <c r="T46" i="6"/>
  <c r="T47" i="6"/>
  <c r="T48" i="6"/>
  <c r="Q36" i="6"/>
  <c r="Q37" i="6"/>
  <c r="Q38" i="6"/>
  <c r="Q39" i="6"/>
  <c r="Q40" i="6"/>
  <c r="Q41" i="6"/>
  <c r="Q42" i="6"/>
  <c r="Q43" i="6"/>
  <c r="Q44" i="6"/>
  <c r="Q45" i="6"/>
  <c r="Q46" i="6"/>
  <c r="Q47" i="6"/>
  <c r="N35" i="6"/>
  <c r="N36" i="6"/>
  <c r="N37" i="6"/>
  <c r="N38" i="6"/>
  <c r="N39" i="6"/>
  <c r="N40" i="6"/>
  <c r="N41" i="6"/>
  <c r="N42" i="6"/>
  <c r="N43" i="6"/>
  <c r="N44" i="6"/>
  <c r="N45" i="6"/>
  <c r="N46" i="6"/>
  <c r="J36" i="6"/>
  <c r="J37" i="6"/>
  <c r="J38" i="6"/>
  <c r="J39" i="6"/>
  <c r="J40" i="6"/>
  <c r="J41" i="6"/>
  <c r="J42" i="6"/>
  <c r="J43" i="6"/>
  <c r="J44" i="6"/>
  <c r="J45" i="6"/>
  <c r="J46" i="6"/>
  <c r="J47" i="6"/>
  <c r="F38" i="6"/>
  <c r="F39" i="6"/>
  <c r="F40" i="6"/>
  <c r="F41" i="6"/>
  <c r="F42" i="6"/>
  <c r="F43" i="6"/>
  <c r="F44" i="6"/>
  <c r="F45" i="6"/>
  <c r="F46" i="6"/>
  <c r="F47" i="6"/>
  <c r="F48" i="6"/>
  <c r="F49" i="6"/>
  <c r="AQ37" i="6"/>
  <c r="AQ38" i="6"/>
  <c r="AQ39" i="6"/>
  <c r="AQ41" i="6"/>
  <c r="X9" i="6"/>
  <c r="X7" i="6"/>
  <c r="B3" i="6"/>
  <c r="B2" i="6"/>
  <c r="B1" i="6"/>
  <c r="X9" i="5"/>
  <c r="X7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AC37" i="5"/>
  <c r="AC38" i="5"/>
  <c r="AC39" i="5"/>
  <c r="AC40" i="5"/>
  <c r="AC41" i="5"/>
  <c r="AC42" i="5"/>
  <c r="AC43" i="5"/>
  <c r="AC44" i="5"/>
  <c r="AC45" i="5"/>
  <c r="AC46" i="5"/>
  <c r="AC47" i="5"/>
  <c r="AC48" i="5"/>
  <c r="T37" i="5"/>
  <c r="T38" i="5"/>
  <c r="T39" i="5"/>
  <c r="T40" i="5"/>
  <c r="T41" i="5"/>
  <c r="T42" i="5"/>
  <c r="T43" i="5"/>
  <c r="T44" i="5"/>
  <c r="T45" i="5"/>
  <c r="T46" i="5"/>
  <c r="T47" i="5"/>
  <c r="T48" i="5"/>
  <c r="Q36" i="5"/>
  <c r="Q37" i="5"/>
  <c r="Q38" i="5"/>
  <c r="Q39" i="5"/>
  <c r="Q40" i="5"/>
  <c r="Q41" i="5"/>
  <c r="Q42" i="5"/>
  <c r="Q43" i="5"/>
  <c r="Q44" i="5"/>
  <c r="Q45" i="5"/>
  <c r="Q46" i="5"/>
  <c r="Q47" i="5"/>
  <c r="N35" i="5"/>
  <c r="N36" i="5"/>
  <c r="N37" i="5"/>
  <c r="N38" i="5"/>
  <c r="N39" i="5"/>
  <c r="N40" i="5"/>
  <c r="N41" i="5"/>
  <c r="N42" i="5"/>
  <c r="N43" i="5"/>
  <c r="N44" i="5"/>
  <c r="N45" i="5"/>
  <c r="N46" i="5"/>
  <c r="J36" i="5"/>
  <c r="J37" i="5"/>
  <c r="J38" i="5"/>
  <c r="J39" i="5"/>
  <c r="J40" i="5"/>
  <c r="J41" i="5"/>
  <c r="J42" i="5"/>
  <c r="J43" i="5"/>
  <c r="J44" i="5"/>
  <c r="J45" i="5"/>
  <c r="J46" i="5"/>
  <c r="J47" i="5"/>
  <c r="F38" i="5"/>
  <c r="F39" i="5"/>
  <c r="F40" i="5"/>
  <c r="F41" i="5"/>
  <c r="F42" i="5"/>
  <c r="F43" i="5"/>
  <c r="F44" i="5"/>
  <c r="F45" i="5"/>
  <c r="F46" i="5"/>
  <c r="F47" i="5"/>
  <c r="F48" i="5"/>
  <c r="F49" i="5"/>
  <c r="B3" i="5"/>
  <c r="B2" i="5"/>
  <c r="B1" i="5"/>
  <c r="X9" i="4"/>
  <c r="X7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AC37" i="4"/>
  <c r="AC38" i="4"/>
  <c r="AC39" i="4"/>
  <c r="AC40" i="4"/>
  <c r="AC41" i="4"/>
  <c r="AC42" i="4"/>
  <c r="AC43" i="4"/>
  <c r="AC44" i="4"/>
  <c r="AC45" i="4"/>
  <c r="AC46" i="4"/>
  <c r="AC47" i="4"/>
  <c r="AC48" i="4"/>
  <c r="T37" i="4"/>
  <c r="T38" i="4"/>
  <c r="T39" i="4"/>
  <c r="T40" i="4"/>
  <c r="T41" i="4"/>
  <c r="T42" i="4"/>
  <c r="T43" i="4"/>
  <c r="T44" i="4"/>
  <c r="T45" i="4"/>
  <c r="T46" i="4"/>
  <c r="T47" i="4"/>
  <c r="T48" i="4"/>
  <c r="Q36" i="4"/>
  <c r="Q37" i="4"/>
  <c r="Q38" i="4"/>
  <c r="Q39" i="4"/>
  <c r="Q40" i="4"/>
  <c r="Q41" i="4"/>
  <c r="Q42" i="4"/>
  <c r="Q43" i="4"/>
  <c r="Q44" i="4"/>
  <c r="Q45" i="4"/>
  <c r="Q46" i="4"/>
  <c r="Q47" i="4"/>
  <c r="N35" i="4"/>
  <c r="N36" i="4"/>
  <c r="N37" i="4"/>
  <c r="N38" i="4"/>
  <c r="N39" i="4"/>
  <c r="N40" i="4"/>
  <c r="N41" i="4"/>
  <c r="N42" i="4"/>
  <c r="N43" i="4"/>
  <c r="N44" i="4"/>
  <c r="N45" i="4"/>
  <c r="N46" i="4"/>
  <c r="J47" i="4"/>
  <c r="J36" i="4"/>
  <c r="J37" i="4"/>
  <c r="J38" i="4"/>
  <c r="J39" i="4"/>
  <c r="J40" i="4"/>
  <c r="J41" i="4"/>
  <c r="J42" i="4"/>
  <c r="J43" i="4"/>
  <c r="J44" i="4"/>
  <c r="J45" i="4"/>
  <c r="J46" i="4"/>
  <c r="F38" i="4"/>
  <c r="F39" i="4"/>
  <c r="F40" i="4"/>
  <c r="F41" i="4"/>
  <c r="F42" i="4"/>
  <c r="F43" i="4"/>
  <c r="F44" i="4"/>
  <c r="F45" i="4"/>
  <c r="F46" i="4"/>
  <c r="F47" i="4"/>
  <c r="F48" i="4"/>
  <c r="F49" i="4"/>
  <c r="B7" i="4"/>
  <c r="B3" i="4"/>
  <c r="B2" i="4"/>
  <c r="B1" i="4"/>
  <c r="AQ37" i="3"/>
  <c r="AQ38" i="3"/>
  <c r="AQ39" i="3"/>
  <c r="AQ40" i="3"/>
  <c r="AQ41" i="3"/>
  <c r="AQ42" i="3"/>
  <c r="AQ43" i="3"/>
  <c r="AQ44" i="3"/>
  <c r="AQ45" i="3"/>
  <c r="AQ46" i="3"/>
  <c r="AQ47" i="3"/>
  <c r="AQ48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C37" i="3"/>
  <c r="AC38" i="3"/>
  <c r="AC39" i="3"/>
  <c r="AC40" i="3"/>
  <c r="AC41" i="3"/>
  <c r="AC42" i="3"/>
  <c r="AC43" i="3"/>
  <c r="AC44" i="3"/>
  <c r="AC45" i="3"/>
  <c r="AC46" i="3"/>
  <c r="AC47" i="3"/>
  <c r="AC48" i="3"/>
  <c r="W45" i="3"/>
  <c r="W46" i="3"/>
  <c r="W47" i="3"/>
  <c r="W48" i="3"/>
  <c r="W49" i="3"/>
  <c r="W50" i="3"/>
  <c r="W51" i="3"/>
  <c r="W52" i="3"/>
  <c r="W53" i="3"/>
  <c r="W54" i="3"/>
  <c r="W55" i="3"/>
  <c r="W56" i="3"/>
  <c r="T37" i="3"/>
  <c r="T38" i="3"/>
  <c r="T39" i="3"/>
  <c r="T40" i="3"/>
  <c r="T41" i="3"/>
  <c r="T42" i="3"/>
  <c r="T43" i="3"/>
  <c r="T44" i="3"/>
  <c r="T45" i="3"/>
  <c r="T46" i="3"/>
  <c r="T47" i="3"/>
  <c r="T48" i="3"/>
  <c r="Q36" i="3"/>
  <c r="Q37" i="3"/>
  <c r="Q38" i="3"/>
  <c r="Q39" i="3"/>
  <c r="Q40" i="3"/>
  <c r="Q41" i="3"/>
  <c r="Q42" i="3"/>
  <c r="Q43" i="3"/>
  <c r="Q44" i="3"/>
  <c r="Q45" i="3"/>
  <c r="Q46" i="3"/>
  <c r="Q47" i="3"/>
  <c r="N35" i="3"/>
  <c r="N36" i="3"/>
  <c r="N37" i="3"/>
  <c r="N38" i="3"/>
  <c r="N39" i="3"/>
  <c r="N40" i="3"/>
  <c r="N41" i="3"/>
  <c r="N42" i="3"/>
  <c r="N43" i="3"/>
  <c r="N44" i="3"/>
  <c r="N45" i="3"/>
  <c r="N46" i="3"/>
  <c r="J36" i="3"/>
  <c r="J37" i="3"/>
  <c r="J38" i="3"/>
  <c r="J39" i="3"/>
  <c r="J40" i="3"/>
  <c r="J41" i="3"/>
  <c r="J42" i="3"/>
  <c r="J43" i="3"/>
  <c r="J44" i="3"/>
  <c r="J45" i="3"/>
  <c r="J46" i="3"/>
  <c r="J47" i="3"/>
  <c r="F38" i="3"/>
  <c r="F39" i="3"/>
  <c r="F40" i="3"/>
  <c r="F41" i="3"/>
  <c r="F42" i="3"/>
  <c r="F43" i="3"/>
  <c r="F44" i="3"/>
  <c r="F45" i="3"/>
  <c r="F46" i="3"/>
  <c r="F47" i="3"/>
  <c r="F48" i="3"/>
  <c r="F49" i="3"/>
  <c r="AQ48" i="1"/>
  <c r="AQ37" i="1"/>
  <c r="AQ38" i="1"/>
  <c r="AQ39" i="1"/>
  <c r="AQ40" i="1"/>
  <c r="AQ41" i="1"/>
  <c r="AQ42" i="1"/>
  <c r="AQ43" i="1"/>
  <c r="AQ44" i="1"/>
  <c r="AQ45" i="1"/>
  <c r="AQ46" i="1"/>
  <c r="AQ47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C37" i="1"/>
  <c r="AC38" i="1"/>
  <c r="AC39" i="1"/>
  <c r="AC40" i="1"/>
  <c r="AC41" i="1"/>
  <c r="AC42" i="1"/>
  <c r="AC43" i="1"/>
  <c r="AC44" i="1"/>
  <c r="AC45" i="1"/>
  <c r="AC46" i="1"/>
  <c r="AC47" i="1"/>
  <c r="AC48" i="1"/>
  <c r="W45" i="1"/>
  <c r="W46" i="1"/>
  <c r="W47" i="1"/>
  <c r="W48" i="1"/>
  <c r="W49" i="1"/>
  <c r="W50" i="1"/>
  <c r="W51" i="1"/>
  <c r="W52" i="1"/>
  <c r="W53" i="1"/>
  <c r="W54" i="1"/>
  <c r="W55" i="1"/>
  <c r="W56" i="1"/>
  <c r="X9" i="3"/>
  <c r="X7" i="3"/>
  <c r="B3" i="3"/>
  <c r="B2" i="3"/>
  <c r="B1" i="3"/>
  <c r="AQ48" i="6" l="1"/>
  <c r="AQ46" i="6"/>
  <c r="AQ44" i="6"/>
  <c r="AQ43" i="6"/>
  <c r="AQ42" i="6"/>
  <c r="AQ47" i="6"/>
  <c r="AQ45" i="6"/>
  <c r="Q3" i="12"/>
  <c r="AE32" i="9" l="1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3" i="6" s="1"/>
  <c r="N26" i="6"/>
  <c r="N27" i="6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N29" i="6" l="1"/>
  <c r="N28" i="6"/>
  <c r="AS2" i="9"/>
  <c r="AS2" i="8"/>
  <c r="AS2" i="7"/>
  <c r="AS2" i="6"/>
  <c r="AS2" i="5"/>
  <c r="AS2" i="4"/>
  <c r="AS2" i="3"/>
  <c r="AT22" i="9" l="1"/>
  <c r="AT23" i="9"/>
  <c r="AT24" i="9"/>
  <c r="AT25" i="9"/>
  <c r="AT26" i="9"/>
  <c r="AT27" i="9"/>
  <c r="AT28" i="9"/>
  <c r="AT21" i="9"/>
  <c r="AT10" i="9"/>
  <c r="K3" i="12"/>
  <c r="N3" i="12" s="1"/>
  <c r="B5" i="11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J18" i="9" s="1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T10" i="8" s="1"/>
  <c r="B6" i="8"/>
  <c r="J5" i="8"/>
  <c r="B5" i="8"/>
  <c r="N4" i="8"/>
  <c r="J20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AI12" i="7"/>
  <c r="X12" i="7"/>
  <c r="W12" i="7"/>
  <c r="W14" i="7" s="1"/>
  <c r="V12" i="7"/>
  <c r="AI11" i="7"/>
  <c r="AF10" i="7"/>
  <c r="AF9" i="7"/>
  <c r="AL12" i="7" s="1"/>
  <c r="AL6" i="7"/>
  <c r="AL14" i="7" s="1"/>
  <c r="AI6" i="7"/>
  <c r="AI14" i="7" s="1"/>
  <c r="AC6" i="7"/>
  <c r="T6" i="7"/>
  <c r="B6" i="7"/>
  <c r="B7" i="7" s="1"/>
  <c r="J5" i="7"/>
  <c r="B5" i="7"/>
  <c r="N4" i="7"/>
  <c r="N9" i="7" s="1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B7" i="6" s="1"/>
  <c r="J5" i="6"/>
  <c r="B5" i="6"/>
  <c r="N8" i="6"/>
  <c r="N25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11" i="5" s="1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T10" i="4"/>
  <c r="AF9" i="4"/>
  <c r="AL6" i="4"/>
  <c r="AI6" i="4"/>
  <c r="AC6" i="4"/>
  <c r="T6" i="4"/>
  <c r="B6" i="4"/>
  <c r="J5" i="4"/>
  <c r="B5" i="4"/>
  <c r="N4" i="4"/>
  <c r="W14" i="9" l="1"/>
  <c r="B7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AQ42" i="5" s="1"/>
  <c r="W53" i="5"/>
  <c r="AQ45" i="5" s="1"/>
  <c r="W54" i="5"/>
  <c r="AQ46" i="5" s="1"/>
  <c r="W51" i="5"/>
  <c r="AQ43" i="5" s="1"/>
  <c r="W52" i="5"/>
  <c r="AQ44" i="5" s="1"/>
  <c r="W55" i="5"/>
  <c r="AQ47" i="5" s="1"/>
  <c r="W47" i="5"/>
  <c r="AQ39" i="5" s="1"/>
  <c r="W48" i="5"/>
  <c r="AQ40" i="5" s="1"/>
  <c r="W56" i="5"/>
  <c r="AQ48" i="5" s="1"/>
  <c r="W45" i="5"/>
  <c r="AQ37" i="5" s="1"/>
  <c r="W46" i="5"/>
  <c r="AQ38" i="5" s="1"/>
  <c r="W49" i="5"/>
  <c r="AQ41" i="5" s="1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B7" i="8"/>
  <c r="F7" i="8" s="1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B7" i="5"/>
  <c r="Q5" i="5" s="1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39" i="9" l="1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AQ29" i="8"/>
  <c r="F31" i="8"/>
  <c r="AQ30" i="8" s="1"/>
  <c r="F32" i="8"/>
  <c r="F34" i="8"/>
  <c r="F29" i="8"/>
  <c r="F30" i="8"/>
  <c r="F33" i="8"/>
  <c r="F35" i="8"/>
  <c r="F36" i="8"/>
  <c r="AQ35" i="8" s="1"/>
  <c r="F37" i="8"/>
  <c r="AQ36" i="8"/>
  <c r="AQ34" i="8"/>
  <c r="AQ33" i="8"/>
  <c r="F29" i="7"/>
  <c r="F30" i="7"/>
  <c r="F31" i="7"/>
  <c r="F32" i="7"/>
  <c r="F33" i="7"/>
  <c r="F37" i="7"/>
  <c r="AQ36" i="7" s="1"/>
  <c r="F34" i="7"/>
  <c r="AQ33" i="7" s="1"/>
  <c r="F35" i="7"/>
  <c r="AQ34" i="7" s="1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AQ28" i="6" s="1"/>
  <c r="F34" i="6"/>
  <c r="F37" i="6"/>
  <c r="Q33" i="6"/>
  <c r="Q30" i="6"/>
  <c r="Q34" i="6"/>
  <c r="Q31" i="6"/>
  <c r="Q35" i="6"/>
  <c r="Q32" i="6"/>
  <c r="Q27" i="6"/>
  <c r="Q28" i="6"/>
  <c r="Q29" i="6"/>
  <c r="F7" i="5"/>
  <c r="F35" i="5"/>
  <c r="F36" i="5"/>
  <c r="AQ35" i="5" s="1"/>
  <c r="F37" i="5"/>
  <c r="F33" i="5"/>
  <c r="F34" i="5"/>
  <c r="F30" i="5"/>
  <c r="F29" i="5"/>
  <c r="F31" i="5"/>
  <c r="AQ30" i="5" s="1"/>
  <c r="F32" i="5"/>
  <c r="AQ31" i="5" s="1"/>
  <c r="Q27" i="5"/>
  <c r="Q32" i="5"/>
  <c r="Q28" i="5"/>
  <c r="Q34" i="5"/>
  <c r="Q29" i="5"/>
  <c r="Q30" i="5"/>
  <c r="Q31" i="5"/>
  <c r="Q35" i="5"/>
  <c r="Q33" i="5"/>
  <c r="W53" i="4"/>
  <c r="AQ45" i="4" s="1"/>
  <c r="W56" i="4"/>
  <c r="AQ48" i="4" s="1"/>
  <c r="W54" i="4"/>
  <c r="AQ46" i="4" s="1"/>
  <c r="W55" i="4"/>
  <c r="AQ47" i="4" s="1"/>
  <c r="W45" i="4"/>
  <c r="AQ37" i="4" s="1"/>
  <c r="W46" i="4"/>
  <c r="AQ38" i="4" s="1"/>
  <c r="W47" i="4"/>
  <c r="AQ39" i="4" s="1"/>
  <c r="W48" i="4"/>
  <c r="AQ40" i="4" s="1"/>
  <c r="W49" i="4"/>
  <c r="AQ41" i="4" s="1"/>
  <c r="W50" i="4"/>
  <c r="AQ42" i="4" s="1"/>
  <c r="W51" i="4"/>
  <c r="AQ43" i="4" s="1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AQ36" i="4" s="1"/>
  <c r="F36" i="4"/>
  <c r="AQ35" i="4" s="1"/>
  <c r="F29" i="4"/>
  <c r="AQ28" i="4" s="1"/>
  <c r="F30" i="4"/>
  <c r="F35" i="4"/>
  <c r="F31" i="4"/>
  <c r="AQ30" i="4" s="1"/>
  <c r="F32" i="4"/>
  <c r="AQ31" i="4" s="1"/>
  <c r="F33" i="4"/>
  <c r="AQ32" i="4" s="1"/>
  <c r="F34" i="4"/>
  <c r="AQ33" i="4" s="1"/>
  <c r="B7" i="3"/>
  <c r="F7" i="3" s="1"/>
  <c r="W14" i="3"/>
  <c r="W28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F30" i="3"/>
  <c r="F31" i="3"/>
  <c r="F32" i="3"/>
  <c r="F33" i="3"/>
  <c r="F34" i="3"/>
  <c r="F35" i="3"/>
  <c r="F37" i="3"/>
  <c r="F36" i="3"/>
  <c r="F29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F17" i="5"/>
  <c r="F27" i="5"/>
  <c r="F13" i="5"/>
  <c r="F10" i="5"/>
  <c r="F28" i="5"/>
  <c r="AQ27" i="5" s="1"/>
  <c r="F16" i="5"/>
  <c r="F11" i="5"/>
  <c r="AQ10" i="5" s="1"/>
  <c r="F12" i="5"/>
  <c r="F15" i="5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W35" i="3"/>
  <c r="W29" i="3"/>
  <c r="W34" i="3"/>
  <c r="W33" i="3"/>
  <c r="W31" i="3"/>
  <c r="W22" i="3"/>
  <c r="W18" i="3"/>
  <c r="W32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36" i="9" l="1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28" i="5"/>
  <c r="AQ29" i="5"/>
  <c r="AQ33" i="5"/>
  <c r="AQ26" i="5"/>
  <c r="AQ32" i="5"/>
  <c r="AQ36" i="5"/>
  <c r="AQ17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AQ32" i="3" s="1"/>
  <c r="Q32" i="3"/>
  <c r="AQ33" i="3" s="1"/>
  <c r="Q33" i="3"/>
  <c r="Q34" i="3"/>
  <c r="AQ35" i="3" s="1"/>
  <c r="Q35" i="3"/>
  <c r="Q28" i="3"/>
  <c r="Q30" i="3"/>
  <c r="Q27" i="3"/>
  <c r="AQ28" i="3" s="1"/>
  <c r="Q29" i="3"/>
  <c r="AQ30" i="3" s="1"/>
  <c r="AQ36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R8" i="9" l="1"/>
  <c r="AS3" i="9" s="1"/>
  <c r="AR8" i="8"/>
  <c r="AS3" i="8" s="1"/>
  <c r="AS3" i="7"/>
  <c r="AR8" i="6"/>
  <c r="AS3" i="6" s="1"/>
  <c r="AR8" i="5"/>
  <c r="AS3" i="5" s="1"/>
  <c r="AR8" i="4"/>
  <c r="AS3" i="4" s="1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11" i="1"/>
  <c r="AC12" i="1"/>
  <c r="AC6" i="1"/>
  <c r="AC13" i="1" s="1"/>
  <c r="AC23" i="1" l="1"/>
  <c r="AC22" i="1"/>
  <c r="AC21" i="1"/>
  <c r="AC19" i="1"/>
  <c r="AC20" i="1"/>
  <c r="AC18" i="1"/>
  <c r="AR8" i="3"/>
  <c r="AS3" i="3" s="1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T37" i="1" l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B7" i="1"/>
  <c r="B3" i="12" s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H2" i="12" l="1"/>
  <c r="E3" i="12"/>
  <c r="F7" i="1"/>
  <c r="Q5" i="1"/>
  <c r="F38" i="1" l="1"/>
  <c r="F39" i="1"/>
  <c r="F40" i="1"/>
  <c r="F45" i="1"/>
  <c r="F49" i="1"/>
  <c r="F41" i="1"/>
  <c r="F43" i="1"/>
  <c r="F47" i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AQ28" i="1" s="1"/>
  <c r="F30" i="1"/>
  <c r="AQ29" i="1" s="1"/>
  <c r="F31" i="1"/>
  <c r="F32" i="1"/>
  <c r="AQ31" i="1" s="1"/>
  <c r="F33" i="1"/>
  <c r="AQ32" i="1" s="1"/>
  <c r="F34" i="1"/>
  <c r="AQ33" i="1" s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AQ14" i="1" s="1"/>
  <c r="F27" i="1"/>
  <c r="F16" i="1"/>
  <c r="F28" i="1"/>
  <c r="AQ27" i="1" s="1"/>
  <c r="F17" i="1"/>
  <c r="AQ16" i="1" s="1"/>
  <c r="F10" i="1"/>
  <c r="AQ9" i="1" s="1"/>
  <c r="F19" i="1"/>
  <c r="F22" i="1"/>
  <c r="AQ21" i="1" s="1"/>
  <c r="F11" i="1"/>
  <c r="AQ10" i="1" s="1"/>
  <c r="F23" i="1"/>
  <c r="F13" i="1"/>
  <c r="F18" i="1"/>
  <c r="F25" i="1"/>
  <c r="F20" i="1"/>
  <c r="AQ19" i="1" s="1"/>
  <c r="F24" i="1"/>
  <c r="AQ23" i="1" s="1"/>
  <c r="AS3" i="1" s="1"/>
  <c r="F21" i="1"/>
  <c r="AQ20" i="1" s="1"/>
  <c r="F12" i="1"/>
  <c r="B5" i="12"/>
  <c r="B7" i="12" s="1"/>
  <c r="AQ12" i="1" l="1"/>
  <c r="AQ24" i="1"/>
  <c r="AQ17" i="1"/>
  <c r="AQ13" i="1"/>
  <c r="AQ30" i="1"/>
  <c r="AQ22" i="1"/>
  <c r="AQ25" i="1"/>
  <c r="AQ18" i="1"/>
  <c r="AQ26" i="1"/>
  <c r="AQ11" i="1"/>
  <c r="AR8" i="1" s="1"/>
  <c r="AQ15" i="1"/>
</calcChain>
</file>

<file path=xl/sharedStrings.xml><?xml version="1.0" encoding="utf-8"?>
<sst xmlns="http://schemas.openxmlformats.org/spreadsheetml/2006/main" count="820" uniqueCount="108">
  <si>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</si>
  <si>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</si>
  <si>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</si>
  <si>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</si>
  <si>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</si>
  <si>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</si>
  <si>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</si>
  <si>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</si>
  <si>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</si>
  <si>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</si>
  <si>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</si>
  <si>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</si>
  <si>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</si>
  <si>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</si>
  <si>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</si>
  <si>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</si>
  <si>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</si>
  <si>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</si>
  <si>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</si>
  <si>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</si>
  <si>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</si>
  <si>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</si>
  <si>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</si>
  <si>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</si>
  <si>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</si>
  <si>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</si>
  <si>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</si>
  <si>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</si>
  <si>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</si>
  <si>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</si>
  <si>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</si>
  <si>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</si>
  <si>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</si>
  <si>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</si>
  <si>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</si>
  <si>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</si>
  <si>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</si>
  <si>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</si>
  <si>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</si>
  <si>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</si>
  <si>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</si>
  <si>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</si>
  <si>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</si>
  <si>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</si>
  <si>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</si>
  <si>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</si>
  <si>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</si>
  <si>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</si>
  <si>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</si>
  <si>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</si>
  <si>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</si>
  <si>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</si>
  <si>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</si>
  <si>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</si>
  <si>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</si>
  <si>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</si>
  <si>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</si>
  <si>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</si>
  <si>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</si>
  <si>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</si>
  <si>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</si>
  <si>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</si>
  <si>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</si>
  <si>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</si>
  <si>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</si>
  <si>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</si>
  <si>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</si>
  <si>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</si>
  <si>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</si>
  <si>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</si>
  <si>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</si>
  <si>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</si>
  <si>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</si>
  <si>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</si>
  <si>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</si>
  <si>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</si>
  <si>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</si>
  <si>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</si>
  <si>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</si>
  <si>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</si>
  <si>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</si>
  <si>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</si>
  <si>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</si>
  <si>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</si>
  <si>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</si>
  <si>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</si>
  <si>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</si>
  <si>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</si>
  <si>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</si>
  <si>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</si>
  <si>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</si>
  <si>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</si>
  <si>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</si>
  <si>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</si>
  <si>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</si>
  <si>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</si>
  <si>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</si>
  <si>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</si>
  <si>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Э_об=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</si>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</sst>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400049</xdr:colOff>
      <xdr:row>66</xdr:row>
      <xdr:rowOff>138112</xdr:rowOff>
    </xdr:from>
    <xdr:to>
      <xdr:col>16</xdr:col>
      <xdr:colOff>657225</xdr:colOff>
      <xdr:row>100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2144.2049999999999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1949.4436331378861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2.8359999999999999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1.81504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2.8359999999999999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1.81504</v>
      </c>
      <c r="M8" s="8">
        <v>2</v>
      </c>
      <c r="N8" s="15">
        <f t="shared" ref="N8:N45" si="0">M8*$N$4</f>
        <v>5.6719999999999997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193.24585611565826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3.63008</v>
      </c>
      <c r="M9" s="8">
        <v>3</v>
      </c>
      <c r="N9" s="15">
        <f t="shared" si="0"/>
        <v>8.5079999999999991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1648.2638243110184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5.4451200000000002</v>
      </c>
      <c r="M10" s="8">
        <v>4</v>
      </c>
      <c r="N10" s="15">
        <f t="shared" si="0"/>
        <v>11.343999999999999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832.65751491412993</v>
      </c>
    </row>
    <row r="11" spans="1:45" x14ac:dyDescent="0.25">
      <c r="A11" s="4"/>
      <c r="B11" s="3"/>
      <c r="E11" s="11">
        <v>2</v>
      </c>
      <c r="F11" s="12">
        <f t="shared" ref="F11:F36" si="7">E11*$F$7</f>
        <v>2.0653903448275859</v>
      </c>
      <c r="I11" s="8">
        <v>4</v>
      </c>
      <c r="J11" s="15">
        <f t="shared" si="1"/>
        <v>7.2601599999999999</v>
      </c>
      <c r="M11" s="8">
        <v>5</v>
      </c>
      <c r="N11" s="15">
        <f t="shared" si="0"/>
        <v>14.18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35" si="8">F12+J10+N9+Q10+T11+W19+AC11+AF15+AI11+AL11</f>
        <v>564.57790189677632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9.0752000000000006</v>
      </c>
      <c r="M12" s="8">
        <v>6</v>
      </c>
      <c r="N12" s="15">
        <f t="shared" si="0"/>
        <v>17.015999999999998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>F13+J11+N10+Q11+T12+W20+AC12+AF16+AI12+AL12</f>
        <v>433.3799629743063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10.89024</v>
      </c>
      <c r="M13" s="8">
        <v>7</v>
      </c>
      <c r="N13" s="15">
        <f t="shared" si="0"/>
        <v>19.852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356.93469368978987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12.70528</v>
      </c>
      <c r="M14" s="8">
        <v>8</v>
      </c>
      <c r="N14" s="15">
        <f t="shared" si="0"/>
        <v>22.687999999999999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307.86575922425021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14.52032</v>
      </c>
      <c r="M15" s="8">
        <v>9</v>
      </c>
      <c r="N15" s="15">
        <f t="shared" si="0"/>
        <v>25.523999999999997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274.44044465526866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16.335360000000001</v>
      </c>
      <c r="M16" s="8">
        <v>10</v>
      </c>
      <c r="N16" s="15">
        <f t="shared" si="0"/>
        <v>28.36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250.79239252163592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18.150400000000001</v>
      </c>
      <c r="M17" s="8">
        <v>11</v>
      </c>
      <c r="N17" s="15">
        <f t="shared" si="0"/>
        <v>31.195999999999998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233.66251534490246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19.965440000000001</v>
      </c>
      <c r="M18" s="8">
        <v>12</v>
      </c>
      <c r="N18" s="15">
        <f t="shared" si="0"/>
        <v>34.031999999999996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221.0953606379984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21.780480000000001</v>
      </c>
      <c r="M19" s="8">
        <v>13</v>
      </c>
      <c r="N19" s="15">
        <f t="shared" si="0"/>
        <v>36.867999999999995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211.84654954551576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23.59552</v>
      </c>
      <c r="M20" s="8">
        <v>14</v>
      </c>
      <c r="N20" s="15">
        <f t="shared" si="0"/>
        <v>39.704000000000001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205.08649616384926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25.41056</v>
      </c>
      <c r="M21" s="8">
        <v>15</v>
      </c>
      <c r="N21" s="15">
        <f t="shared" si="0"/>
        <v>42.54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200.24087179050278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27.2256</v>
      </c>
      <c r="M22" s="8">
        <v>16</v>
      </c>
      <c r="N22" s="15">
        <f t="shared" si="0"/>
        <v>45.375999999999998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196.89944163797915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29.04064</v>
      </c>
      <c r="M23" s="8">
        <v>17</v>
      </c>
      <c r="N23" s="15">
        <f t="shared" si="0"/>
        <v>48.211999999999996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194.76136686211387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30.85568</v>
      </c>
      <c r="M24" s="8">
        <v>18</v>
      </c>
      <c r="N24" s="15">
        <f t="shared" si="0"/>
        <v>51.047999999999995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193.60101832978347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32.670720000000003</v>
      </c>
      <c r="M25" s="8">
        <v>19</v>
      </c>
      <c r="N25" s="15">
        <f t="shared" si="0"/>
        <v>53.884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193.24585611565826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34.485759999999999</v>
      </c>
      <c r="M26" s="8">
        <v>20</v>
      </c>
      <c r="N26" s="15">
        <f t="shared" si="0"/>
        <v>56.72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193.56168250003739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36.300800000000002</v>
      </c>
      <c r="M27" s="8">
        <v>21</v>
      </c>
      <c r="N27" s="15">
        <f t="shared" si="0"/>
        <v>59.555999999999997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194.44255191473599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38.115839999999999</v>
      </c>
      <c r="M28" s="8">
        <v>22</v>
      </c>
      <c r="N28" s="15">
        <f t="shared" si="0"/>
        <v>62.391999999999996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195.80370790520612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39.930880000000002</v>
      </c>
      <c r="M29" s="8">
        <v>23</v>
      </c>
      <c r="N29" s="15">
        <f t="shared" si="0"/>
        <v>65.227999999999994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197.57653810348037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41.745919999999998</v>
      </c>
      <c r="M30" s="8">
        <v>24</v>
      </c>
      <c r="N30" s="15">
        <f t="shared" si="0"/>
        <v>68.063999999999993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199.70490511758547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43.560960000000001</v>
      </c>
      <c r="M31" s="8">
        <v>25</v>
      </c>
      <c r="N31" s="15">
        <f t="shared" si="0"/>
        <v>70.899999999999991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202.14243458023924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45.375999999999998</v>
      </c>
      <c r="M32" s="8">
        <v>26</v>
      </c>
      <c r="N32" s="15">
        <f t="shared" si="0"/>
        <v>73.73599999999999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204.85048118537287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47.191040000000001</v>
      </c>
      <c r="M33" s="8">
        <v>27</v>
      </c>
      <c r="N33" s="15">
        <f t="shared" si="0"/>
        <v>76.572000000000003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207.79658287588899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49.006079999999997</v>
      </c>
      <c r="M34" s="8">
        <v>28</v>
      </c>
      <c r="N34" s="15">
        <f t="shared" si="0"/>
        <v>79.408000000000001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210.95327175732032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50.821120000000001</v>
      </c>
      <c r="M35" s="8">
        <v>29</v>
      </c>
      <c r="N35" s="15">
        <f t="shared" si="0"/>
        <v>82.244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214.29714925289852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52.636159999999997</v>
      </c>
      <c r="M36" s="8">
        <v>30</v>
      </c>
      <c r="N36" s="15">
        <f t="shared" si="0"/>
        <v>85.08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44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>F37+J35+N34+Q35+T36+W44+AC36+AF40+AI36+AL36</f>
        <v>217.80815943967923</v>
      </c>
    </row>
    <row r="37" spans="5:43" x14ac:dyDescent="0.25">
      <c r="E37" s="11">
        <v>28</v>
      </c>
      <c r="F37" s="12">
        <f>E37*$F$7</f>
        <v>28.915464827586202</v>
      </c>
      <c r="I37" s="8">
        <v>30</v>
      </c>
      <c r="J37" s="15">
        <f t="shared" si="1"/>
        <v>54.4512</v>
      </c>
      <c r="M37" s="8">
        <v>31</v>
      </c>
      <c r="N37" s="15">
        <f t="shared" si="0"/>
        <v>87.915999999999997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ref="AQ37:AQ48" si="15">F38+J36+N35+Q36+T37+W45+AC37+AF41+AI37+AL37</f>
        <v>221.46901272891742</v>
      </c>
    </row>
    <row r="38" spans="5:43" x14ac:dyDescent="0.25">
      <c r="E38" s="11">
        <v>29</v>
      </c>
      <c r="F38" s="12">
        <f t="shared" ref="F38:F49" si="16">E38*$F$7</f>
        <v>29.948159999999994</v>
      </c>
      <c r="I38" s="8">
        <v>31</v>
      </c>
      <c r="J38" s="15">
        <f t="shared" si="1"/>
        <v>56.266239999999996</v>
      </c>
      <c r="M38" s="8">
        <v>32</v>
      </c>
      <c r="N38" s="15">
        <f t="shared" si="0"/>
        <v>90.751999999999995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>AE37+1</f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15"/>
        <v>225.26472481036726</v>
      </c>
    </row>
    <row r="39" spans="5:43" x14ac:dyDescent="0.25">
      <c r="E39" s="11">
        <v>30</v>
      </c>
      <c r="F39" s="12">
        <f t="shared" si="16"/>
        <v>30.98085517241379</v>
      </c>
      <c r="I39" s="8">
        <v>32</v>
      </c>
      <c r="J39" s="15">
        <f t="shared" si="1"/>
        <v>58.08128</v>
      </c>
      <c r="M39" s="8">
        <v>33</v>
      </c>
      <c r="N39" s="15">
        <f t="shared" si="0"/>
        <v>93.587999999999994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15"/>
        <v>229.18224483316965</v>
      </c>
    </row>
    <row r="40" spans="5:43" x14ac:dyDescent="0.25">
      <c r="E40" s="11">
        <v>31</v>
      </c>
      <c r="F40" s="12">
        <f t="shared" si="16"/>
        <v>32.013550344827578</v>
      </c>
      <c r="I40" s="8">
        <v>33</v>
      </c>
      <c r="J40" s="15">
        <f t="shared" si="1"/>
        <v>59.896320000000003</v>
      </c>
      <c r="M40" s="8">
        <v>34</v>
      </c>
      <c r="N40" s="15">
        <f t="shared" si="0"/>
        <v>96.423999999999992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15"/>
        <v>233.21015330282273</v>
      </c>
    </row>
    <row r="41" spans="5:43" x14ac:dyDescent="0.25">
      <c r="E41" s="11">
        <v>32</v>
      </c>
      <c r="F41" s="12">
        <f t="shared" si="16"/>
        <v>33.046245517241374</v>
      </c>
      <c r="I41" s="8">
        <v>34</v>
      </c>
      <c r="J41" s="15">
        <f t="shared" si="1"/>
        <v>61.711359999999999</v>
      </c>
      <c r="M41" s="8">
        <v>35</v>
      </c>
      <c r="N41" s="15">
        <f t="shared" si="0"/>
        <v>99.259999999999991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15"/>
        <v>237.33841490597652</v>
      </c>
    </row>
    <row r="42" spans="5:43" x14ac:dyDescent="0.25">
      <c r="E42" s="11">
        <v>33</v>
      </c>
      <c r="F42" s="12">
        <f t="shared" si="16"/>
        <v>34.07894068965517</v>
      </c>
      <c r="I42" s="8">
        <v>35</v>
      </c>
      <c r="J42" s="15">
        <f t="shared" si="1"/>
        <v>63.526400000000002</v>
      </c>
      <c r="M42" s="8">
        <v>36</v>
      </c>
      <c r="N42" s="15">
        <f t="shared" si="0"/>
        <v>102.09599999999999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15"/>
        <v>241.55817495438086</v>
      </c>
    </row>
    <row r="43" spans="5:43" x14ac:dyDescent="0.25">
      <c r="E43" s="11">
        <v>34</v>
      </c>
      <c r="F43" s="12">
        <f t="shared" si="16"/>
        <v>35.111635862068958</v>
      </c>
      <c r="I43" s="8">
        <v>36</v>
      </c>
      <c r="J43" s="15">
        <f t="shared" si="1"/>
        <v>65.341440000000006</v>
      </c>
      <c r="M43" s="8">
        <v>37</v>
      </c>
      <c r="N43" s="15">
        <f t="shared" si="0"/>
        <v>104.93199999999999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15"/>
        <v>245.86159072415714</v>
      </c>
    </row>
    <row r="44" spans="5:43" x14ac:dyDescent="0.25">
      <c r="E44" s="11">
        <v>35</v>
      </c>
      <c r="F44" s="12">
        <f t="shared" si="16"/>
        <v>36.144331034482754</v>
      </c>
      <c r="I44" s="8">
        <v>37</v>
      </c>
      <c r="J44" s="15">
        <f t="shared" si="1"/>
        <v>67.156480000000002</v>
      </c>
      <c r="M44" s="8">
        <v>38</v>
      </c>
      <c r="N44" s="15">
        <f t="shared" si="0"/>
        <v>107.768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>$W$14/V44</f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15"/>
        <v>250.24169090519112</v>
      </c>
    </row>
    <row r="45" spans="5:43" x14ac:dyDescent="0.25">
      <c r="E45" s="11">
        <v>36</v>
      </c>
      <c r="F45" s="12">
        <f t="shared" si="16"/>
        <v>37.177026206896542</v>
      </c>
      <c r="I45" s="8">
        <v>38</v>
      </c>
      <c r="J45" s="15">
        <f t="shared" si="1"/>
        <v>68.971519999999998</v>
      </c>
      <c r="M45" s="8">
        <v>39</v>
      </c>
      <c r="N45" s="15">
        <f t="shared" si="0"/>
        <v>110.604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ref="W45:W56" si="17">$W$14/V45</f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15"/>
        <v>254.69225784251589</v>
      </c>
    </row>
    <row r="46" spans="5:43" x14ac:dyDescent="0.25">
      <c r="E46" s="11">
        <v>37</v>
      </c>
      <c r="F46" s="12">
        <f t="shared" si="16"/>
        <v>38.209721379310338</v>
      </c>
      <c r="I46" s="8">
        <v>39</v>
      </c>
      <c r="J46" s="15">
        <f t="shared" si="1"/>
        <v>70.786559999999994</v>
      </c>
      <c r="M46" s="8">
        <v>40</v>
      </c>
      <c r="N46" s="15">
        <f>M46*$N$4</f>
        <v>113.44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7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15"/>
        <v>259.20772837116107</v>
      </c>
    </row>
    <row r="47" spans="5:43" x14ac:dyDescent="0.25">
      <c r="E47" s="11">
        <v>38</v>
      </c>
      <c r="F47" s="12">
        <f t="shared" si="16"/>
        <v>39.242416551724133</v>
      </c>
      <c r="I47" s="8">
        <v>40</v>
      </c>
      <c r="J47" s="15">
        <f t="shared" si="1"/>
        <v>72.601600000000005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7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15"/>
        <v>263.78310990717904</v>
      </c>
    </row>
    <row r="48" spans="5:43" x14ac:dyDescent="0.25">
      <c r="E48" s="11">
        <v>39</v>
      </c>
      <c r="F48" s="12">
        <f t="shared" si="16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7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>F49+J47+N46+Q47+T48+W56+AC48+AF52+AI48+AL48</f>
        <v>268.41390912501686</v>
      </c>
    </row>
    <row r="49" spans="5:32" x14ac:dyDescent="0.25">
      <c r="E49" s="11">
        <v>40</v>
      </c>
      <c r="F49" s="12">
        <f t="shared" si="16"/>
        <v>41.307806896551718</v>
      </c>
      <c r="V49" s="8">
        <v>33</v>
      </c>
      <c r="W49" s="15">
        <f t="shared" si="17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7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7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7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7"/>
        <v>0.69075532993058775</v>
      </c>
    </row>
    <row r="54" spans="5:32" x14ac:dyDescent="0.25">
      <c r="V54" s="8">
        <v>38</v>
      </c>
      <c r="W54" s="15">
        <f t="shared" si="17"/>
        <v>0.67257755809030906</v>
      </c>
    </row>
    <row r="55" spans="5:32" x14ac:dyDescent="0.25">
      <c r="V55" s="8">
        <v>39</v>
      </c>
      <c r="W55" s="15">
        <f t="shared" si="17"/>
        <v>0.65533197967773704</v>
      </c>
    </row>
    <row r="56" spans="5:32" x14ac:dyDescent="0.25">
      <c r="V56" s="8">
        <v>40</v>
      </c>
      <c r="W56" s="15">
        <f t="shared" si="17"/>
        <v>0.63894868018579365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dimension ref="A1:Q7"/>
  <sheetViews>
    <sheetView workbookViewId="0">
      <selection activeCell="L15" sqref="L14:L15"/>
    </sheetView>
  </sheetViews>
  <sheetFormatPr defaultRowHeight="15" x14ac:dyDescent="0.25"/>
  <cols>
    <col min="1" max="1" width="12.5703125" customWidth="1"/>
  </cols>
  <sheetData>
    <row r="1" spans="1:17" x14ac:dyDescent="0.25">
      <c r="A1" s="4" t="s">
        <v>91</v>
      </c>
      <c r="B1" s="19">
        <f>effects!B7</f>
        <v>371.14388693647538</v>
      </c>
      <c r="D1" s="4" t="s">
        <v>94</v>
      </c>
      <c r="E1" s="2">
        <v>5</v>
      </c>
      <c r="G1" s="4" t="s">
        <v>97</v>
      </c>
      <c r="H1" s="2">
        <v>0.5</v>
      </c>
      <c r="J1" s="4" t="s">
        <v>99</v>
      </c>
      <c r="K1" s="2">
        <v>3</v>
      </c>
    </row>
    <row r="2" spans="1:17" x14ac:dyDescent="0.25">
      <c r="A2" s="4" t="s">
        <v>93</v>
      </c>
      <c r="B2" s="2">
        <v>16</v>
      </c>
      <c r="D2" s="4" t="s">
        <v>96</v>
      </c>
      <c r="E2" s="2">
        <v>1</v>
      </c>
      <c r="G2" s="20" t="s">
        <v>98</v>
      </c>
      <c r="H2" s="21">
        <f>H1/E1*(1-B2/'a_r=0.5'!B7)</f>
        <v>4.192377495462795E-2</v>
      </c>
      <c r="J2" s="4" t="s">
        <v>100</v>
      </c>
      <c r="K2" s="2">
        <v>10</v>
      </c>
    </row>
    <row r="3" spans="1:17" x14ac:dyDescent="0.25">
      <c r="A3" s="20" t="s">
        <v>92</v>
      </c>
      <c r="B3" s="21">
        <f>B1*(1-B2/'a_r=0.5'!B7)</f>
        <v>155.59752791710673</v>
      </c>
      <c r="D3" s="20" t="s">
        <v>95</v>
      </c>
      <c r="E3" s="21">
        <f>E2/E1*(1-B2/'a_r=0.5'!B7)</f>
        <v>8.38475499092559E-2</v>
      </c>
      <c r="J3" s="20" t="s">
        <v>101</v>
      </c>
      <c r="K3" s="21">
        <f>effects!B4*effects!K1*(1-((100+contractor!K1)/(100+contractor!K2)))</f>
        <v>27.289881818181804</v>
      </c>
      <c r="M3" s="4" t="s">
        <v>102</v>
      </c>
      <c r="N3" s="19">
        <f>K3*0.15</f>
        <v>4.0934822727272708</v>
      </c>
      <c r="P3" s="4" t="s">
        <v>103</v>
      </c>
      <c r="Q3" s="2">
        <f>'a_r=0.5'!B2*0.06</f>
        <v>1339.2</v>
      </c>
    </row>
    <row r="5" spans="1:17" x14ac:dyDescent="0.25">
      <c r="A5" s="22" t="s">
        <v>104</v>
      </c>
      <c r="B5" s="9">
        <f>B3+E3+H2+K3+N3+Q3</f>
        <v>1526.3066633328797</v>
      </c>
    </row>
    <row r="6" spans="1:17" x14ac:dyDescent="0.25">
      <c r="A6" s="23" t="s">
        <v>73</v>
      </c>
      <c r="B6" s="2">
        <v>3367.2339999999999</v>
      </c>
    </row>
    <row r="7" spans="1:17" x14ac:dyDescent="0.25">
      <c r="A7" s="24" t="s">
        <v>105</v>
      </c>
      <c r="B7" s="25">
        <f>B5+B6</f>
        <v>4893.5406633328794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dimension ref="A1:AS56"/>
  <sheetViews>
    <sheetView topLeftCell="V1" workbookViewId="0">
      <selection activeCell="C18" sqref="C18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1979.4702392947938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1.888776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1.20881664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1.888776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1.20881664</v>
      </c>
      <c r="M8" s="8">
        <v>2</v>
      </c>
      <c r="N8" s="15">
        <f t="shared" ref="N8:N46" si="0">M8*$N$4</f>
        <v>3.777552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164.73476070520613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2.41763328</v>
      </c>
      <c r="M9" s="8">
        <v>3</v>
      </c>
      <c r="N9" s="15">
        <f t="shared" si="0"/>
        <v>5.666328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1646.7103769510186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3.6264499199999998</v>
      </c>
      <c r="M10" s="8">
        <v>4</v>
      </c>
      <c r="N10" s="15">
        <f t="shared" si="0"/>
        <v>7.555104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829.55062019412992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4.83526656</v>
      </c>
      <c r="M11" s="8">
        <v>5</v>
      </c>
      <c r="N11" s="15">
        <f t="shared" si="0"/>
        <v>9.4438800000000001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559.91755981677636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6.0440832000000002</v>
      </c>
      <c r="M12" s="8">
        <v>6</v>
      </c>
      <c r="N12" s="15">
        <f t="shared" si="0"/>
        <v>11.332656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427.16617353430632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7.2528998399999995</v>
      </c>
      <c r="M13" s="8">
        <v>7</v>
      </c>
      <c r="N13" s="15">
        <f t="shared" si="0"/>
        <v>13.221432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349.16745688978983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8.4617164799999998</v>
      </c>
      <c r="M14" s="8">
        <v>8</v>
      </c>
      <c r="N14" s="15">
        <f t="shared" si="0"/>
        <v>15.110208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298.54507506425023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9.67053312</v>
      </c>
      <c r="M15" s="8">
        <v>9</v>
      </c>
      <c r="N15" s="15">
        <f t="shared" si="0"/>
        <v>16.998984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263.56631313526867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10.87934976</v>
      </c>
      <c r="M16" s="8">
        <v>10</v>
      </c>
      <c r="N16" s="15">
        <f t="shared" si="0"/>
        <v>18.88776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238.36481364163592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12.0881664</v>
      </c>
      <c r="M17" s="8">
        <v>11</v>
      </c>
      <c r="N17" s="15">
        <f t="shared" si="0"/>
        <v>20.776536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219.68148910490245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13.296983040000001</v>
      </c>
      <c r="M18" s="8">
        <v>12</v>
      </c>
      <c r="N18" s="15">
        <f t="shared" si="0"/>
        <v>22.665312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205.56088703799838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14.505799679999999</v>
      </c>
      <c r="M19" s="8">
        <v>13</v>
      </c>
      <c r="N19" s="15">
        <f t="shared" si="0"/>
        <v>24.554088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194.75862858551579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15.714616319999999</v>
      </c>
      <c r="M20" s="8">
        <v>14</v>
      </c>
      <c r="N20" s="15">
        <f t="shared" si="0"/>
        <v>26.442864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186.44512784384926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16.92343296</v>
      </c>
      <c r="M21" s="8">
        <v>15</v>
      </c>
      <c r="N21" s="15">
        <f t="shared" si="0"/>
        <v>28.33164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180.04605611050275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18.132249600000002</v>
      </c>
      <c r="M22" s="8">
        <v>16</v>
      </c>
      <c r="N22" s="15">
        <f t="shared" si="0"/>
        <v>30.220416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175.15117859797917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19.34106624</v>
      </c>
      <c r="M23" s="8">
        <v>17</v>
      </c>
      <c r="N23" s="15">
        <f t="shared" si="0"/>
        <v>32.109192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171.45965646211388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20.549882879999998</v>
      </c>
      <c r="M24" s="8">
        <v>18</v>
      </c>
      <c r="N24" s="15">
        <f t="shared" si="0"/>
        <v>33.997968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168.7458605697835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21.75869952</v>
      </c>
      <c r="M25" s="8">
        <v>19</v>
      </c>
      <c r="N25" s="15">
        <f t="shared" si="0"/>
        <v>35.886744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166.83725099565825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22.967516159999999</v>
      </c>
      <c r="M26" s="8">
        <v>20</v>
      </c>
      <c r="N26" s="15">
        <f t="shared" si="0"/>
        <v>37.77552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165.59963002003738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24.176332800000001</v>
      </c>
      <c r="M27" s="8">
        <v>21</v>
      </c>
      <c r="N27" s="15">
        <f t="shared" si="0"/>
        <v>39.664296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164.927052074736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25.385149439999999</v>
      </c>
      <c r="M28" s="8">
        <v>22</v>
      </c>
      <c r="N28" s="15">
        <f t="shared" si="0"/>
        <v>41.553072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164.73476070520613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26.593966080000001</v>
      </c>
      <c r="M29" s="8">
        <v>23</v>
      </c>
      <c r="N29" s="15">
        <f t="shared" si="0"/>
        <v>43.441848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164.95414354348037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27.80278272</v>
      </c>
      <c r="M30" s="8">
        <v>24</v>
      </c>
      <c r="N30" s="15">
        <f t="shared" si="0"/>
        <v>45.330624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165.52906319758549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29.011599359999998</v>
      </c>
      <c r="M31" s="8">
        <v>25</v>
      </c>
      <c r="N31" s="15">
        <f t="shared" si="0"/>
        <v>47.2194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166.41314530023922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30.220416</v>
      </c>
      <c r="M32" s="8">
        <v>26</v>
      </c>
      <c r="N32" s="15">
        <f t="shared" si="0"/>
        <v>49.108176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167.56774454537288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31.429232639999999</v>
      </c>
      <c r="M33" s="8">
        <v>27</v>
      </c>
      <c r="N33" s="15">
        <f t="shared" si="0"/>
        <v>50.996952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168.96039887588898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32.638049279999997</v>
      </c>
      <c r="M34" s="8">
        <v>28</v>
      </c>
      <c r="N34" s="15">
        <f t="shared" si="0"/>
        <v>52.885728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170.56364039732034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33.846865919999999</v>
      </c>
      <c r="M35" s="8">
        <v>29</v>
      </c>
      <c r="N35" s="15">
        <f t="shared" si="0"/>
        <v>54.774504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172.35407053289853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35.055682560000001</v>
      </c>
      <c r="M36" s="8">
        <v>30</v>
      </c>
      <c r="N36" s="15">
        <f t="shared" si="0"/>
        <v>56.66328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174.31163335967926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36.264499200000003</v>
      </c>
      <c r="M37" s="8">
        <v>31</v>
      </c>
      <c r="N37" s="15">
        <f t="shared" si="0"/>
        <v>58.552056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176.41903928891742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37.473315839999998</v>
      </c>
      <c r="M38" s="8">
        <v>32</v>
      </c>
      <c r="N38" s="15">
        <f t="shared" si="0"/>
        <v>60.440832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178.66130401036725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38.68213248</v>
      </c>
      <c r="M39" s="8">
        <v>33</v>
      </c>
      <c r="N39" s="15">
        <f t="shared" si="0"/>
        <v>62.329608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181.02537667316966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39.890949120000002</v>
      </c>
      <c r="M40" s="8">
        <v>34</v>
      </c>
      <c r="N40" s="15">
        <f t="shared" si="0"/>
        <v>64.218384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183.49983778282277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41.099765759999997</v>
      </c>
      <c r="M41" s="8">
        <v>35</v>
      </c>
      <c r="N41" s="15">
        <f t="shared" si="0"/>
        <v>66.107159999999993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186.07465202597652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42.308582399999999</v>
      </c>
      <c r="M42" s="8">
        <v>36</v>
      </c>
      <c r="N42" s="15">
        <f t="shared" si="0"/>
        <v>67.995936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188.74096471438085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43.517399040000001</v>
      </c>
      <c r="M43" s="8">
        <v>37</v>
      </c>
      <c r="N43" s="15">
        <f t="shared" si="0"/>
        <v>69.884712000000007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191.49093312415715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44.726215680000003</v>
      </c>
      <c r="M44" s="8">
        <v>38</v>
      </c>
      <c r="N44" s="15">
        <f t="shared" si="0"/>
        <v>71.773488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194.31758594519113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45.935032319999998</v>
      </c>
      <c r="M45" s="8">
        <v>39</v>
      </c>
      <c r="N45" s="15">
        <f t="shared" si="0"/>
        <v>73.662263999999993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197.21470552251589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47.14384896</v>
      </c>
      <c r="M46" s="8">
        <v>40</v>
      </c>
      <c r="N46" s="15">
        <f t="shared" si="0"/>
        <v>75.55104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200.17672869116106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48.352665600000002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203.19866286717908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206.27601472501686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dimension ref="A1:AS56"/>
  <sheetViews>
    <sheetView topLeftCell="V1" workbookViewId="0">
      <selection activeCell="AR17" sqref="AR1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1995.6615348824143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1.4179999999999999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0.90751999999999999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1.4179999999999999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0.90751999999999999</v>
      </c>
      <c r="M8" s="8">
        <v>2</v>
      </c>
      <c r="N8" s="15">
        <f t="shared" ref="N8:N46" si="0">M8*$N$4</f>
        <v>2.8359999999999999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148.54346511758547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1.81504</v>
      </c>
      <c r="M9" s="8">
        <v>3</v>
      </c>
      <c r="N9" s="15">
        <f t="shared" si="0"/>
        <v>4.2539999999999996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1645.9383043110183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2.7225600000000001</v>
      </c>
      <c r="M10" s="8">
        <v>4</v>
      </c>
      <c r="N10" s="15">
        <f t="shared" si="0"/>
        <v>5.6719999999999997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828.00647491412997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3.63008</v>
      </c>
      <c r="M11" s="8">
        <v>5</v>
      </c>
      <c r="N11" s="15">
        <f t="shared" si="0"/>
        <v>7.09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557.60134189677626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4.5376000000000003</v>
      </c>
      <c r="M12" s="8">
        <v>6</v>
      </c>
      <c r="N12" s="15">
        <f t="shared" si="0"/>
        <v>8.5079999999999991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424.07788297430636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5.4451200000000002</v>
      </c>
      <c r="M13" s="8">
        <v>7</v>
      </c>
      <c r="N13" s="15">
        <f t="shared" si="0"/>
        <v>9.9260000000000002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345.30709368978989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6.3526400000000001</v>
      </c>
      <c r="M14" s="8">
        <v>8</v>
      </c>
      <c r="N14" s="15">
        <f t="shared" si="0"/>
        <v>11.343999999999999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293.9126392242502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7.2601599999999999</v>
      </c>
      <c r="M15" s="8">
        <v>9</v>
      </c>
      <c r="N15" s="15">
        <f t="shared" si="0"/>
        <v>12.761999999999999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52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258.16180465526867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8.1676800000000007</v>
      </c>
      <c r="M16" s="8">
        <v>10</v>
      </c>
      <c r="N16" s="15">
        <f t="shared" si="0"/>
        <v>14.18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232.18823252163594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9.0752000000000006</v>
      </c>
      <c r="M17" s="8">
        <v>11</v>
      </c>
      <c r="N17" s="15">
        <f t="shared" si="0"/>
        <v>15.597999999999999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212.73283534490244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9.9827200000000005</v>
      </c>
      <c r="M18" s="8">
        <v>12</v>
      </c>
      <c r="N18" s="15">
        <f t="shared" si="0"/>
        <v>17.015999999999998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197.84016063799839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10.89024</v>
      </c>
      <c r="M19" s="8">
        <v>13</v>
      </c>
      <c r="N19" s="15">
        <f t="shared" si="0"/>
        <v>18.433999999999997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186.26582954551577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11.79776</v>
      </c>
      <c r="M20" s="8">
        <v>14</v>
      </c>
      <c r="N20" s="15">
        <f t="shared" si="0"/>
        <v>19.852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177.18025616384926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12.70528</v>
      </c>
      <c r="M21" s="8">
        <v>15</v>
      </c>
      <c r="N21" s="15">
        <f t="shared" si="0"/>
        <v>21.27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170.00911179050277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13.6128</v>
      </c>
      <c r="M22" s="8">
        <v>16</v>
      </c>
      <c r="N22" s="15">
        <f t="shared" si="0"/>
        <v>22.687999999999999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164.34216163797916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14.52032</v>
      </c>
      <c r="M23" s="8">
        <v>17</v>
      </c>
      <c r="N23" s="15">
        <f t="shared" si="0"/>
        <v>24.105999999999998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159.87856686211387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15.42784</v>
      </c>
      <c r="M24" s="8">
        <v>18</v>
      </c>
      <c r="N24" s="15">
        <f t="shared" si="0"/>
        <v>25.523999999999997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156.39269832978349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16.335360000000001</v>
      </c>
      <c r="M25" s="8">
        <v>19</v>
      </c>
      <c r="N25" s="15">
        <f t="shared" si="0"/>
        <v>26.942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153.71201611565826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17.24288</v>
      </c>
      <c r="M26" s="8">
        <v>20</v>
      </c>
      <c r="N26" s="15">
        <f t="shared" si="0"/>
        <v>28.36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151.70232250003738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18.150400000000001</v>
      </c>
      <c r="M27" s="8">
        <v>21</v>
      </c>
      <c r="N27" s="15">
        <f t="shared" si="0"/>
        <v>29.777999999999999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150.25767191473599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19.057919999999999</v>
      </c>
      <c r="M28" s="8">
        <v>22</v>
      </c>
      <c r="N28" s="15">
        <f t="shared" si="0"/>
        <v>31.195999999999998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149.29330790520612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19.965440000000001</v>
      </c>
      <c r="M29" s="8">
        <v>23</v>
      </c>
      <c r="N29" s="15">
        <f t="shared" si="0"/>
        <v>32.613999999999997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148.74061810348036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20.872959999999999</v>
      </c>
      <c r="M30" s="8">
        <v>24</v>
      </c>
      <c r="N30" s="15">
        <f t="shared" si="0"/>
        <v>34.031999999999996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148.54346511758547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21.780480000000001</v>
      </c>
      <c r="M31" s="8">
        <v>25</v>
      </c>
      <c r="N31" s="15">
        <f t="shared" si="0"/>
        <v>35.449999999999996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148.65547458023923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22.687999999999999</v>
      </c>
      <c r="M32" s="8">
        <v>26</v>
      </c>
      <c r="N32" s="15">
        <f t="shared" si="0"/>
        <v>36.867999999999995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si="10"/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149.03800118537288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23.59552</v>
      </c>
      <c r="M33" s="8">
        <v>27</v>
      </c>
      <c r="N33" s="15">
        <f t="shared" si="0"/>
        <v>38.286000000000001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0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149.65858287588898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24.503039999999999</v>
      </c>
      <c r="M34" s="8">
        <v>28</v>
      </c>
      <c r="N34" s="15">
        <f t="shared" si="0"/>
        <v>39.704000000000001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0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150.48975175732033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25.41056</v>
      </c>
      <c r="M35" s="8">
        <v>29</v>
      </c>
      <c r="N35" s="15">
        <f t="shared" si="0"/>
        <v>41.122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0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151.50810925289852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26.318079999999998</v>
      </c>
      <c r="M36" s="8">
        <v>30</v>
      </c>
      <c r="N36" s="15">
        <f t="shared" si="0"/>
        <v>42.54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3">$W$14/V36</f>
        <v>1.2778973603715873</v>
      </c>
      <c r="AB36" s="8">
        <v>28</v>
      </c>
      <c r="AC36" s="15">
        <f t="shared" si="4"/>
        <v>24.319612590799032</v>
      </c>
      <c r="AE36" s="8">
        <f t="shared" si="10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152.69359943967925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27.2256</v>
      </c>
      <c r="M37" s="8">
        <v>31</v>
      </c>
      <c r="N37" s="15">
        <f t="shared" si="0"/>
        <v>43.957999999999998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3"/>
        <v>1.2170451051157973</v>
      </c>
      <c r="AB37" s="8">
        <v>29</v>
      </c>
      <c r="AC37" s="15">
        <f t="shared" si="4"/>
        <v>23.481005260081822</v>
      </c>
      <c r="AE37" s="8">
        <f t="shared" si="10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154.0289327289174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28.133119999999998</v>
      </c>
      <c r="M38" s="8">
        <v>32</v>
      </c>
      <c r="N38" s="15">
        <f t="shared" si="0"/>
        <v>45.375999999999998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3"/>
        <v>1.1617248730650793</v>
      </c>
      <c r="AB38" s="8">
        <v>30</v>
      </c>
      <c r="AC38" s="15">
        <f t="shared" si="4"/>
        <v>22.698305084745762</v>
      </c>
      <c r="AE38" s="8">
        <f t="shared" si="10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155.49912481036725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29.04064</v>
      </c>
      <c r="M39" s="8">
        <v>33</v>
      </c>
      <c r="N39" s="15">
        <f t="shared" si="0"/>
        <v>46.793999999999997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3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157.09112483316966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29.948160000000001</v>
      </c>
      <c r="M40" s="8">
        <v>34</v>
      </c>
      <c r="N40" s="15">
        <f t="shared" si="0"/>
        <v>48.211999999999996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3"/>
        <v>1.0649144669763226</v>
      </c>
      <c r="AB40" s="8">
        <v>32</v>
      </c>
      <c r="AC40" s="15">
        <f t="shared" si="4"/>
        <v>21.279661016949152</v>
      </c>
      <c r="AE40" s="8">
        <f t="shared" si="10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158.79351330282276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30.85568</v>
      </c>
      <c r="M41" s="8">
        <v>35</v>
      </c>
      <c r="N41" s="15">
        <f t="shared" si="0"/>
        <v>49.629999999999995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3"/>
        <v>1.0223178882972699</v>
      </c>
      <c r="AB41" s="8">
        <v>33</v>
      </c>
      <c r="AC41" s="15">
        <f t="shared" si="4"/>
        <v>20.634822804314329</v>
      </c>
      <c r="AE41" s="8">
        <f t="shared" si="10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160.59625490597651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31.763200000000001</v>
      </c>
      <c r="M42" s="8">
        <v>36</v>
      </c>
      <c r="N42" s="15">
        <f t="shared" si="0"/>
        <v>51.047999999999995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3"/>
        <v>0.98299796951660556</v>
      </c>
      <c r="AB42" s="8">
        <v>34</v>
      </c>
      <c r="AC42" s="15">
        <f t="shared" si="4"/>
        <v>20.027916251246261</v>
      </c>
      <c r="AE42" s="8">
        <f t="shared" si="10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162.49049495438086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32.670720000000003</v>
      </c>
      <c r="M43" s="8">
        <v>37</v>
      </c>
      <c r="N43" s="15">
        <f t="shared" si="0"/>
        <v>52.465999999999994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3"/>
        <v>0.94659063731228688</v>
      </c>
      <c r="AB43" s="8">
        <v>35</v>
      </c>
      <c r="AC43" s="15">
        <f t="shared" si="4"/>
        <v>19.455690072639225</v>
      </c>
      <c r="AE43" s="8">
        <f t="shared" si="10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164.46839072415716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33.578240000000001</v>
      </c>
      <c r="M44" s="8">
        <v>38</v>
      </c>
      <c r="N44" s="15">
        <f t="shared" si="0"/>
        <v>53.884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3"/>
        <v>0.91278382883684805</v>
      </c>
      <c r="AB44" s="8">
        <v>36</v>
      </c>
      <c r="AC44" s="15">
        <f t="shared" si="4"/>
        <v>18.915254237288135</v>
      </c>
      <c r="AE44" s="8">
        <f t="shared" si="10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166.52297090519113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34.485759999999999</v>
      </c>
      <c r="M45" s="8">
        <v>39</v>
      </c>
      <c r="N45" s="15">
        <f t="shared" si="0"/>
        <v>55.302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3"/>
        <v>0.88130852439419816</v>
      </c>
      <c r="AB45" s="8">
        <v>37</v>
      </c>
      <c r="AC45" s="15">
        <f t="shared" si="4"/>
        <v>18.404031149793862</v>
      </c>
      <c r="AE45" s="8">
        <f t="shared" si="10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168.64801784251588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35.393279999999997</v>
      </c>
      <c r="M46" s="8">
        <v>40</v>
      </c>
      <c r="N46" s="15">
        <f t="shared" si="0"/>
        <v>56.72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3"/>
        <v>0.8519315735810582</v>
      </c>
      <c r="AB46" s="8">
        <v>38</v>
      </c>
      <c r="AC46" s="15">
        <f t="shared" si="4"/>
        <v>17.91971454058876</v>
      </c>
      <c r="AE46" s="8">
        <f t="shared" si="10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170.83796837116105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36.300800000000002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3"/>
        <v>0.82444990991715306</v>
      </c>
      <c r="AB47" s="8">
        <v>39</v>
      </c>
      <c r="AC47" s="15">
        <f t="shared" si="4"/>
        <v>17.460234680573663</v>
      </c>
      <c r="AE47" s="8">
        <f t="shared" si="10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173.0878299071791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3"/>
        <v>0.79868585023224203</v>
      </c>
      <c r="AB48" s="8">
        <v>40</v>
      </c>
      <c r="AC48" s="15">
        <f t="shared" si="4"/>
        <v>17.023728813559323</v>
      </c>
      <c r="AE48" s="8">
        <f t="shared" si="10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175.39310912501685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3"/>
        <v>0.77448324871005292</v>
      </c>
      <c r="AE49" s="8">
        <f t="shared" si="10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3"/>
        <v>0.75170432963034539</v>
      </c>
      <c r="AE50" s="8">
        <f t="shared" si="10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3"/>
        <v>0.73022706306947838</v>
      </c>
      <c r="AE51" s="8">
        <f t="shared" si="10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3"/>
        <v>0.70994297798421513</v>
      </c>
      <c r="AE52" s="8">
        <f t="shared" si="10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3"/>
        <v>0.69075532993058775</v>
      </c>
    </row>
    <row r="54" spans="5:32" x14ac:dyDescent="0.25">
      <c r="V54" s="8">
        <v>38</v>
      </c>
      <c r="W54" s="15">
        <f t="shared" si="13"/>
        <v>0.67257755809030906</v>
      </c>
    </row>
    <row r="55" spans="5:32" x14ac:dyDescent="0.25">
      <c r="V55" s="8">
        <v>39</v>
      </c>
      <c r="W55" s="15">
        <f t="shared" si="13"/>
        <v>0.65533197967773704</v>
      </c>
    </row>
    <row r="56" spans="5:32" x14ac:dyDescent="0.25">
      <c r="V56" s="8">
        <v>40</v>
      </c>
      <c r="W56" s="15">
        <f t="shared" si="13"/>
        <v>0.63894868018579365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dimension ref="A1:AS56"/>
  <sheetViews>
    <sheetView topLeftCell="V1" workbookViewId="0">
      <selection activeCell="AS12" sqref="AS1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2006.329494814627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1.1344000000000001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0.72601599999999999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1.1344000000000001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0.72601599999999999</v>
      </c>
      <c r="M8" s="8">
        <v>2</v>
      </c>
      <c r="N8" s="15">
        <f t="shared" ref="N8:N46" si="0">M8*$N$4</f>
        <v>2.2688000000000001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137.8755051853729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1.452032</v>
      </c>
      <c r="M9" s="8">
        <v>3</v>
      </c>
      <c r="N9" s="15">
        <f t="shared" si="0"/>
        <v>3.4032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1645.4732003110184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2.178048</v>
      </c>
      <c r="M10" s="8">
        <v>4</v>
      </c>
      <c r="N10" s="15">
        <f t="shared" si="0"/>
        <v>4.5376000000000003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827.07626691412997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2.904064</v>
      </c>
      <c r="M11" s="8">
        <v>5</v>
      </c>
      <c r="N11" s="15">
        <f t="shared" si="0"/>
        <v>5.6720000000000006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556.20602989677627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3.63008</v>
      </c>
      <c r="M12" s="8">
        <v>6</v>
      </c>
      <c r="N12" s="15">
        <f t="shared" si="0"/>
        <v>6.8064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422.21746697430638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4.356096</v>
      </c>
      <c r="M13" s="8">
        <v>7</v>
      </c>
      <c r="N13" s="15">
        <f t="shared" si="0"/>
        <v>7.9408000000000003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342.98157368978985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5.0821120000000004</v>
      </c>
      <c r="M14" s="8">
        <v>8</v>
      </c>
      <c r="N14" s="15">
        <f t="shared" si="0"/>
        <v>9.0752000000000006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291.12201522425022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5.808128</v>
      </c>
      <c r="M15" s="8">
        <v>9</v>
      </c>
      <c r="N15" s="15">
        <f t="shared" si="0"/>
        <v>10.2096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254.90607665526863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6.5341439999999995</v>
      </c>
      <c r="M16" s="8">
        <v>10</v>
      </c>
      <c r="N16" s="15">
        <f t="shared" si="0"/>
        <v>11.344000000000001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228.46740052163591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7.2601599999999999</v>
      </c>
      <c r="M17" s="8">
        <v>11</v>
      </c>
      <c r="N17" s="15">
        <f t="shared" si="0"/>
        <v>12.478400000000001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208.54689934490247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7.9861760000000004</v>
      </c>
      <c r="M18" s="8">
        <v>12</v>
      </c>
      <c r="N18" s="15">
        <f t="shared" si="0"/>
        <v>13.6128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193.18912063799837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8.7121919999999999</v>
      </c>
      <c r="M19" s="8">
        <v>13</v>
      </c>
      <c r="N19" s="15">
        <f t="shared" si="0"/>
        <v>14.747200000000001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181.14968554551581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9.4382079999999995</v>
      </c>
      <c r="M20" s="8">
        <v>14</v>
      </c>
      <c r="N20" s="15">
        <f t="shared" si="0"/>
        <v>15.881600000000001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171.59900816384925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10.164224000000001</v>
      </c>
      <c r="M21" s="8">
        <v>15</v>
      </c>
      <c r="N21" s="15">
        <f t="shared" si="0"/>
        <v>17.016000000000002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163.96275979050276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10.89024</v>
      </c>
      <c r="M22" s="8">
        <v>16</v>
      </c>
      <c r="N22" s="15">
        <f t="shared" si="0"/>
        <v>18.150400000000001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157.83070563797915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11.616256</v>
      </c>
      <c r="M23" s="8">
        <v>17</v>
      </c>
      <c r="N23" s="15">
        <f t="shared" si="0"/>
        <v>19.284800000000001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152.90200686211386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12.342271999999999</v>
      </c>
      <c r="M24" s="8">
        <v>18</v>
      </c>
      <c r="N24" s="15">
        <f t="shared" si="0"/>
        <v>20.4192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148.95103432978348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13.068287999999999</v>
      </c>
      <c r="M25" s="8">
        <v>19</v>
      </c>
      <c r="N25" s="15">
        <f t="shared" si="0"/>
        <v>21.553600000000003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145.80524811565826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13.794304</v>
      </c>
      <c r="M26" s="8">
        <v>20</v>
      </c>
      <c r="N26" s="15">
        <f t="shared" si="0"/>
        <v>22.688000000000002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143.33045050003736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14.52032</v>
      </c>
      <c r="M27" s="8">
        <v>21</v>
      </c>
      <c r="N27" s="15">
        <f t="shared" si="0"/>
        <v>23.822400000000002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141.420695914736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15.246335999999999</v>
      </c>
      <c r="M28" s="8">
        <v>22</v>
      </c>
      <c r="N28" s="15">
        <f t="shared" si="0"/>
        <v>24.956800000000001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139.9912279052061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15.972352000000001</v>
      </c>
      <c r="M29" s="8">
        <v>23</v>
      </c>
      <c r="N29" s="15">
        <f t="shared" si="0"/>
        <v>26.091200000000001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138.97343410348037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16.698367999999999</v>
      </c>
      <c r="M30" s="8">
        <v>24</v>
      </c>
      <c r="N30" s="15">
        <f t="shared" si="0"/>
        <v>27.2256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138.31117711758549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17.424384</v>
      </c>
      <c r="M31" s="8">
        <v>25</v>
      </c>
      <c r="N31" s="15">
        <f t="shared" si="0"/>
        <v>28.360000000000003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137.95808258023922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18.150400000000001</v>
      </c>
      <c r="M32" s="8">
        <v>26</v>
      </c>
      <c r="N32" s="15">
        <f t="shared" si="0"/>
        <v>29.494400000000002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39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137.8755051853729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18.876415999999999</v>
      </c>
      <c r="M33" s="8">
        <v>27</v>
      </c>
      <c r="N33" s="15">
        <f t="shared" si="0"/>
        <v>30.628800000000002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138.03098287588898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19.602432</v>
      </c>
      <c r="M34" s="8">
        <v>28</v>
      </c>
      <c r="N34" s="15">
        <f t="shared" si="0"/>
        <v>31.763200000000001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138.39704775732034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20.328448000000002</v>
      </c>
      <c r="M35" s="8">
        <v>29</v>
      </c>
      <c r="N35" s="15">
        <f t="shared" si="0"/>
        <v>32.897600000000004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138.95030125289853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21.054463999999999</v>
      </c>
      <c r="M36" s="8">
        <v>30</v>
      </c>
      <c r="N36" s="15">
        <f t="shared" si="0"/>
        <v>34.032000000000004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139.67068743967923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21.780480000000001</v>
      </c>
      <c r="M37" s="8">
        <v>31</v>
      </c>
      <c r="N37" s="15">
        <f t="shared" si="0"/>
        <v>35.166400000000003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140.54091672891741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22.506495999999999</v>
      </c>
      <c r="M38" s="8">
        <v>32</v>
      </c>
      <c r="N38" s="15">
        <f t="shared" si="0"/>
        <v>36.300800000000002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141.54600481036726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23.232512</v>
      </c>
      <c r="M39" s="8">
        <v>33</v>
      </c>
      <c r="N39" s="15">
        <f t="shared" si="0"/>
        <v>37.435200000000002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142.67290083316965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23.958528000000001</v>
      </c>
      <c r="M40" s="8">
        <v>34</v>
      </c>
      <c r="N40" s="15">
        <f t="shared" si="0"/>
        <v>38.569600000000001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>AE39+1</f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143.91018530282275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24.684543999999999</v>
      </c>
      <c r="M41" s="8">
        <v>35</v>
      </c>
      <c r="N41" s="15">
        <f t="shared" si="0"/>
        <v>39.704000000000001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ref="AE41:AE52" si="15">AE40+1</f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145.24782290597651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25.41056</v>
      </c>
      <c r="M42" s="8">
        <v>36</v>
      </c>
      <c r="N42" s="15">
        <f t="shared" si="0"/>
        <v>40.8384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5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146.67695895438086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26.136575999999998</v>
      </c>
      <c r="M43" s="8">
        <v>37</v>
      </c>
      <c r="N43" s="15">
        <f t="shared" si="0"/>
        <v>41.972799999999999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5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148.18975072415716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26.862591999999999</v>
      </c>
      <c r="M44" s="8">
        <v>38</v>
      </c>
      <c r="N44" s="15">
        <f t="shared" si="0"/>
        <v>43.107200000000006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5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149.77922690519114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27.588608000000001</v>
      </c>
      <c r="M45" s="8">
        <v>39</v>
      </c>
      <c r="N45" s="15">
        <f t="shared" si="0"/>
        <v>44.241600000000005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5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151.43916984251587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28.314623999999998</v>
      </c>
      <c r="M46" s="8">
        <v>40</v>
      </c>
      <c r="N46" s="15">
        <f t="shared" si="0"/>
        <v>45.376000000000005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5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153.1640163711611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29.04064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5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154.94877390717912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5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156.78894912501687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5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5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>AE50+1</f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5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dimension ref="A1:AS56"/>
  <sheetViews>
    <sheetView topLeftCell="V7" workbookViewId="0">
      <selection activeCell="AR8" sqref="AR8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1926.141922737886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3.7832240000000001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2.4212633599999998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3.7832240000000001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2.4212633599999998</v>
      </c>
      <c r="M8" s="8">
        <v>2</v>
      </c>
      <c r="N8" s="15">
        <f t="shared" ref="N8:N46" si="0">M8*$N$4</f>
        <v>7.5664480000000003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218.06307726211386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4.8425267199999995</v>
      </c>
      <c r="M9" s="8">
        <v>3</v>
      </c>
      <c r="N9" s="15">
        <f t="shared" si="0"/>
        <v>11.349672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1649.8172716710185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7.2637900799999997</v>
      </c>
      <c r="M10" s="8">
        <v>4</v>
      </c>
      <c r="N10" s="15">
        <f t="shared" si="0"/>
        <v>15.132896000000001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835.76440963412983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9.685053439999999</v>
      </c>
      <c r="M11" s="8">
        <v>5</v>
      </c>
      <c r="N11" s="15">
        <f t="shared" si="0"/>
        <v>18.916119999999999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569.23824397677629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12.106316799999998</v>
      </c>
      <c r="M12" s="8">
        <v>6</v>
      </c>
      <c r="N12" s="15">
        <f t="shared" si="0"/>
        <v>22.699344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439.59375241430632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14.527580159999999</v>
      </c>
      <c r="M13" s="8">
        <v>7</v>
      </c>
      <c r="N13" s="15">
        <f t="shared" si="0"/>
        <v>26.482568000000001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364.70193048978985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16.948843519999997</v>
      </c>
      <c r="M14" s="8">
        <v>8</v>
      </c>
      <c r="N14" s="15">
        <f t="shared" si="0"/>
        <v>30.265792000000001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317.18644338425025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19.370106879999998</v>
      </c>
      <c r="M15" s="8">
        <v>9</v>
      </c>
      <c r="N15" s="15">
        <f t="shared" si="0"/>
        <v>34.049016000000002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285.31457617526866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21.791370239999999</v>
      </c>
      <c r="M16" s="8">
        <v>10</v>
      </c>
      <c r="N16" s="15">
        <f t="shared" si="0"/>
        <v>37.832239999999999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263.21997140163592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24.212633599999997</v>
      </c>
      <c r="M17" s="8">
        <v>11</v>
      </c>
      <c r="N17" s="15">
        <f t="shared" si="0"/>
        <v>41.615464000000003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247.64354158490241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26.633896959999998</v>
      </c>
      <c r="M18" s="8">
        <v>12</v>
      </c>
      <c r="N18" s="15">
        <f t="shared" si="0"/>
        <v>45.398688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236.62983423799835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29.055160319999999</v>
      </c>
      <c r="M19" s="8">
        <v>13</v>
      </c>
      <c r="N19" s="15">
        <f t="shared" si="0"/>
        <v>49.181912000000004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228.93447050551578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31.476423679999996</v>
      </c>
      <c r="M20" s="8">
        <v>14</v>
      </c>
      <c r="N20" s="15">
        <f t="shared" si="0"/>
        <v>52.965136000000001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223.72786448384926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33.897687039999994</v>
      </c>
      <c r="M21" s="8">
        <v>15</v>
      </c>
      <c r="N21" s="15">
        <f t="shared" si="0"/>
        <v>56.748360000000005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220.43568747050276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36.318950399999999</v>
      </c>
      <c r="M22" s="8">
        <v>16</v>
      </c>
      <c r="N22" s="15">
        <f t="shared" si="0"/>
        <v>60.531584000000002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218.64770467797914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38.740213759999996</v>
      </c>
      <c r="M23" s="8">
        <v>17</v>
      </c>
      <c r="N23" s="15">
        <f>M23*$N$4</f>
        <v>64.314807999999999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218.06307726211386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41.161477119999994</v>
      </c>
      <c r="M24" s="8">
        <v>18</v>
      </c>
      <c r="N24" s="15">
        <f t="shared" si="0"/>
        <v>68.098032000000003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218.4561760897835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43.582740479999998</v>
      </c>
      <c r="M25" s="8">
        <v>19</v>
      </c>
      <c r="N25" s="15">
        <f t="shared" si="0"/>
        <v>71.881256000000008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219.65446123565826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46.004003839999996</v>
      </c>
      <c r="M26" s="8">
        <v>20</v>
      </c>
      <c r="N26" s="15">
        <f t="shared" si="0"/>
        <v>75.664479999999998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221.52373498003737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48.425267199999993</v>
      </c>
      <c r="M27" s="8">
        <v>21</v>
      </c>
      <c r="N27" s="15">
        <f t="shared" si="0"/>
        <v>79.447704000000002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223.958051754736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50.846530559999998</v>
      </c>
      <c r="M28" s="8">
        <v>22</v>
      </c>
      <c r="N28" s="15">
        <f t="shared" si="0"/>
        <v>83.230928000000006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226.87265510520609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53.267793919999995</v>
      </c>
      <c r="M29" s="8">
        <v>23</v>
      </c>
      <c r="N29" s="15">
        <f t="shared" si="0"/>
        <v>87.01415200000001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230.19893266348041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55.689057279999993</v>
      </c>
      <c r="M30" s="8">
        <v>24</v>
      </c>
      <c r="N30" s="15">
        <f t="shared" si="0"/>
        <v>90.797376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233.88074703758551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58.110320639999998</v>
      </c>
      <c r="M31" s="8">
        <v>25</v>
      </c>
      <c r="N31" s="15">
        <f t="shared" si="0"/>
        <v>94.580600000000004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237.87172386023923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60.531583999999995</v>
      </c>
      <c r="M32" s="8">
        <v>26</v>
      </c>
      <c r="N32" s="15">
        <f t="shared" si="0"/>
        <v>98.363824000000008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242.13321782537287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62.952847359999993</v>
      </c>
      <c r="M33" s="8">
        <v>27</v>
      </c>
      <c r="N33" s="15">
        <f t="shared" si="0"/>
        <v>102.147048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246.63276687588899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65.37411071999999</v>
      </c>
      <c r="M34" s="8">
        <v>28</v>
      </c>
      <c r="N34" s="15">
        <f t="shared" si="0"/>
        <v>105.930272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251.34290311732033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67.795374079999988</v>
      </c>
      <c r="M35" s="8">
        <v>29</v>
      </c>
      <c r="N35" s="15">
        <f t="shared" si="0"/>
        <v>109.71349600000001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256.24022797289848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70.21663744</v>
      </c>
      <c r="M36" s="8">
        <v>30</v>
      </c>
      <c r="N36" s="15">
        <f t="shared" si="0"/>
        <v>113.49672000000001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261.30468551967925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72.637900799999997</v>
      </c>
      <c r="M37" s="8">
        <v>31</v>
      </c>
      <c r="N37" s="15">
        <f t="shared" si="0"/>
        <v>117.279944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266.51898616891742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75.059164159999995</v>
      </c>
      <c r="M38" s="8">
        <v>32</v>
      </c>
      <c r="N38" s="15">
        <f t="shared" si="0"/>
        <v>121.063168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271.86814561036732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77.480427519999992</v>
      </c>
      <c r="M39" s="8">
        <v>33</v>
      </c>
      <c r="N39" s="15">
        <f t="shared" si="0"/>
        <v>124.84639200000001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277.33911299316964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79.90169087999999</v>
      </c>
      <c r="M40" s="8">
        <v>34</v>
      </c>
      <c r="N40" s="15">
        <f t="shared" si="0"/>
        <v>128.629616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282.92046882282278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82.322954239999987</v>
      </c>
      <c r="M41" s="8">
        <v>35</v>
      </c>
      <c r="N41" s="15">
        <f t="shared" si="0"/>
        <v>132.41284000000002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288.60217778597661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84.744217599999985</v>
      </c>
      <c r="M42" s="8">
        <v>36</v>
      </c>
      <c r="N42" s="15">
        <f t="shared" si="0"/>
        <v>136.19606400000001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294.3753851943809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87.165480959999996</v>
      </c>
      <c r="M43" s="8">
        <v>37</v>
      </c>
      <c r="N43" s="15">
        <f t="shared" si="0"/>
        <v>139.979288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300.23224832415724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89.586744319999994</v>
      </c>
      <c r="M44" s="8">
        <v>38</v>
      </c>
      <c r="N44" s="15">
        <f t="shared" si="0"/>
        <v>143.76251200000002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306.16579586519106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92.008007679999992</v>
      </c>
      <c r="M45" s="8">
        <v>39</v>
      </c>
      <c r="N45" s="15">
        <f t="shared" si="0"/>
        <v>147.54573600000001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312.16981016251594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94.429271039999989</v>
      </c>
      <c r="M46" s="8">
        <v>40</v>
      </c>
      <c r="N46" s="15">
        <f t="shared" si="0"/>
        <v>151.32896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318.23872805116116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96.850534399999987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324.36755694717903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330.55180352501685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dimension ref="A1:AS56"/>
  <sheetViews>
    <sheetView topLeftCell="V1" workbookViewId="0">
      <selection activeCell="AR9" sqref="AR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1932.0022331378862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3.5449999999999999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2.2688000000000001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3.5449999999999999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2.2688000000000001</v>
      </c>
      <c r="M8" s="8">
        <v>2</v>
      </c>
      <c r="N8" s="15">
        <f t="shared" ref="N8:N46" si="0">M8*$N$4</f>
        <v>7.09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212.20276686211386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4.5376000000000003</v>
      </c>
      <c r="M9" s="8">
        <v>3</v>
      </c>
      <c r="N9" s="15">
        <f t="shared" si="0"/>
        <v>10.635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1649.4265843110184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6.8064</v>
      </c>
      <c r="M10" s="8">
        <v>4</v>
      </c>
      <c r="N10" s="15">
        <f t="shared" si="0"/>
        <v>14.18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834.98303491412992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9.0752000000000006</v>
      </c>
      <c r="M11" s="8">
        <v>5</v>
      </c>
      <c r="N11" s="15">
        <f t="shared" si="0"/>
        <v>17.725000000000001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568.06618189677636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11.344000000000001</v>
      </c>
      <c r="M12" s="8">
        <v>6</v>
      </c>
      <c r="N12" s="15">
        <f t="shared" si="0"/>
        <v>21.27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438.03100297430638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13.6128</v>
      </c>
      <c r="M13" s="8">
        <v>7</v>
      </c>
      <c r="N13" s="15">
        <f t="shared" si="0"/>
        <v>24.814999999999998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362.74849368978988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15.881600000000001</v>
      </c>
      <c r="M14" s="8">
        <v>8</v>
      </c>
      <c r="N14" s="15">
        <f t="shared" si="0"/>
        <v>28.36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314.84231922425022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18.150400000000001</v>
      </c>
      <c r="M15" s="8">
        <v>9</v>
      </c>
      <c r="N15" s="15">
        <f t="shared" si="0"/>
        <v>31.905000000000001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282.57976465526866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20.4192</v>
      </c>
      <c r="M16" s="8">
        <v>10</v>
      </c>
      <c r="N16" s="15">
        <f t="shared" si="0"/>
        <v>35.450000000000003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260.09447252163591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22.688000000000002</v>
      </c>
      <c r="M17" s="8">
        <v>11</v>
      </c>
      <c r="N17" s="15">
        <f t="shared" si="0"/>
        <v>38.994999999999997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244.12735534490244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24.956800000000001</v>
      </c>
      <c r="M18" s="8">
        <v>12</v>
      </c>
      <c r="N18" s="15">
        <f t="shared" si="0"/>
        <v>42.54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232.72296063799837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27.2256</v>
      </c>
      <c r="M19" s="8">
        <v>13</v>
      </c>
      <c r="N19" s="15">
        <f t="shared" si="0"/>
        <v>46.085000000000001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224.63690954551578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29.494400000000002</v>
      </c>
      <c r="M20" s="8">
        <v>14</v>
      </c>
      <c r="N20" s="15">
        <f t="shared" si="0"/>
        <v>49.629999999999995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219.03961616384927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31.763200000000001</v>
      </c>
      <c r="M21" s="8">
        <v>15</v>
      </c>
      <c r="N21" s="15">
        <f t="shared" si="0"/>
        <v>53.174999999999997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215.35675179050278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34.032000000000004</v>
      </c>
      <c r="M22" s="8">
        <v>16</v>
      </c>
      <c r="N22" s="15">
        <f t="shared" si="0"/>
        <v>56.72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213.17808163797915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36.300800000000002</v>
      </c>
      <c r="M23" s="8">
        <v>17</v>
      </c>
      <c r="N23" s="15">
        <f t="shared" si="0"/>
        <v>60.265000000000001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212.20276686211386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38.569600000000001</v>
      </c>
      <c r="M24" s="8">
        <v>18</v>
      </c>
      <c r="N24" s="15">
        <f t="shared" si="0"/>
        <v>63.81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212.20517832978351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40.8384</v>
      </c>
      <c r="M25" s="8">
        <v>19</v>
      </c>
      <c r="N25" s="15">
        <f t="shared" si="0"/>
        <v>67.355000000000004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213.01277611565828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43.107200000000006</v>
      </c>
      <c r="M26" s="8">
        <v>20</v>
      </c>
      <c r="N26" s="15">
        <f t="shared" si="0"/>
        <v>70.900000000000006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214.49136250003738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45.376000000000005</v>
      </c>
      <c r="M27" s="8">
        <v>21</v>
      </c>
      <c r="N27" s="15">
        <f t="shared" si="0"/>
        <v>74.444999999999993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216.534991914736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47.644800000000004</v>
      </c>
      <c r="M28" s="8">
        <v>22</v>
      </c>
      <c r="N28" s="15">
        <f t="shared" si="0"/>
        <v>77.989999999999995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219.05890790520613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49.913600000000002</v>
      </c>
      <c r="M29" s="8">
        <v>23</v>
      </c>
      <c r="N29" s="15">
        <f t="shared" si="0"/>
        <v>81.534999999999997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221.99449810348037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52.182400000000001</v>
      </c>
      <c r="M30" s="8">
        <v>24</v>
      </c>
      <c r="N30" s="15">
        <f t="shared" si="0"/>
        <v>85.08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225.28562511758551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54.4512</v>
      </c>
      <c r="M31" s="8">
        <v>25</v>
      </c>
      <c r="N31" s="15">
        <f t="shared" si="0"/>
        <v>88.625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228.88591458023922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56.720000000000006</v>
      </c>
      <c r="M32" s="8">
        <v>26</v>
      </c>
      <c r="N32" s="15">
        <f t="shared" si="0"/>
        <v>92.17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39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232.7567211853729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58.988800000000005</v>
      </c>
      <c r="M33" s="8">
        <v>27</v>
      </c>
      <c r="N33" s="15">
        <f t="shared" si="0"/>
        <v>95.715000000000003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236.865582875889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61.257600000000004</v>
      </c>
      <c r="M34" s="8">
        <v>28</v>
      </c>
      <c r="N34" s="15">
        <f t="shared" si="0"/>
        <v>99.259999999999991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241.18503175732036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63.526400000000002</v>
      </c>
      <c r="M35" s="8">
        <v>29</v>
      </c>
      <c r="N35" s="15">
        <f t="shared" si="0"/>
        <v>102.80499999999999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245.69166925289852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65.795200000000008</v>
      </c>
      <c r="M36" s="8">
        <v>30</v>
      </c>
      <c r="N36" s="15">
        <f t="shared" si="0"/>
        <v>106.35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250.36543943967922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68.064000000000007</v>
      </c>
      <c r="M37" s="8">
        <v>31</v>
      </c>
      <c r="N37" s="15">
        <f t="shared" si="0"/>
        <v>109.895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255.18905272891743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70.332800000000006</v>
      </c>
      <c r="M38" s="8">
        <v>32</v>
      </c>
      <c r="N38" s="15">
        <f t="shared" si="0"/>
        <v>113.44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260.14752481036732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72.601600000000005</v>
      </c>
      <c r="M39" s="8">
        <v>33</v>
      </c>
      <c r="N39" s="15">
        <f t="shared" si="0"/>
        <v>116.985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265.22780483316967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74.870400000000004</v>
      </c>
      <c r="M40" s="8">
        <v>34</v>
      </c>
      <c r="N40" s="15">
        <f t="shared" si="0"/>
        <v>120.53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>AE39+1</f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270.4184733028228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77.139200000000002</v>
      </c>
      <c r="M41" s="8">
        <v>35</v>
      </c>
      <c r="N41" s="15">
        <f t="shared" si="0"/>
        <v>124.075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ref="AE41:AE52" si="15">AE40+1</f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275.70949490597656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79.408000000000001</v>
      </c>
      <c r="M42" s="8">
        <v>36</v>
      </c>
      <c r="N42" s="15">
        <f t="shared" si="0"/>
        <v>127.62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5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281.09201495438083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81.6768</v>
      </c>
      <c r="M43" s="8">
        <v>37</v>
      </c>
      <c r="N43" s="15">
        <f t="shared" si="0"/>
        <v>131.16499999999999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5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286.55819072415727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83.945599999999999</v>
      </c>
      <c r="M44" s="8">
        <v>38</v>
      </c>
      <c r="N44" s="15">
        <f t="shared" si="0"/>
        <v>134.71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5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292.10105090519107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86.214400000000012</v>
      </c>
      <c r="M45" s="8">
        <v>39</v>
      </c>
      <c r="N45" s="15">
        <f t="shared" si="0"/>
        <v>138.255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5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297.71437784251594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88.483200000000011</v>
      </c>
      <c r="M46" s="8">
        <v>40</v>
      </c>
      <c r="N46" s="15">
        <f t="shared" si="0"/>
        <v>141.80000000000001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5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303.39260837116115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90.75200000000001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5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309.13074990717899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5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314.92430912501692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5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5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5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5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dimension ref="A1:AS56"/>
  <sheetViews>
    <sheetView tabSelected="1" topLeftCell="V1" workbookViewId="0">
      <selection activeCell="AR15" sqref="AR1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1914.7482783620208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4.2539999999999996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2.7225599999999996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4.2539999999999996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2.7225599999999996</v>
      </c>
      <c r="M8" s="8">
        <v>2</v>
      </c>
      <c r="N8" s="15">
        <f t="shared" ref="N8:N46" si="0">M8*$N$4</f>
        <v>8.5079999999999991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229.45672163797914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5.4451199999999993</v>
      </c>
      <c r="M9" s="8">
        <v>3</v>
      </c>
      <c r="N9" s="15">
        <f t="shared" si="0"/>
        <v>12.761999999999999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1650.5893443110185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8.1676799999999989</v>
      </c>
      <c r="M10" s="8">
        <v>4</v>
      </c>
      <c r="N10" s="15">
        <f t="shared" si="0"/>
        <v>17.015999999999998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837.3085549141299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10.890239999999999</v>
      </c>
      <c r="M11" s="8">
        <v>5</v>
      </c>
      <c r="N11" s="15">
        <f t="shared" si="0"/>
        <v>21.269999999999996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571.55446189677627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13.612799999999998</v>
      </c>
      <c r="M12" s="8">
        <v>6</v>
      </c>
      <c r="N12" s="15">
        <f t="shared" si="0"/>
        <v>25.523999999999997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442.68204297430634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16.335359999999998</v>
      </c>
      <c r="M13" s="8">
        <v>7</v>
      </c>
      <c r="N13" s="15">
        <f t="shared" si="0"/>
        <v>29.777999999999999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368.56229368978984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19.057919999999996</v>
      </c>
      <c r="M14" s="8">
        <v>8</v>
      </c>
      <c r="N14" s="15">
        <f t="shared" si="0"/>
        <v>34.031999999999996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321.81887922425022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21.780479999999997</v>
      </c>
      <c r="M15" s="8">
        <v>9</v>
      </c>
      <c r="N15" s="15">
        <f t="shared" si="0"/>
        <v>38.285999999999994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52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290.71908465526866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24.503039999999999</v>
      </c>
      <c r="M16" s="8">
        <v>10</v>
      </c>
      <c r="N16" s="15">
        <f t="shared" si="0"/>
        <v>42.539999999999992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269.39655252163595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27.225599999999996</v>
      </c>
      <c r="M17" s="8">
        <v>11</v>
      </c>
      <c r="N17" s="15">
        <f t="shared" si="0"/>
        <v>46.793999999999997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254.59219534490242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29.948159999999994</v>
      </c>
      <c r="M18" s="8">
        <v>12</v>
      </c>
      <c r="N18" s="15">
        <f t="shared" si="0"/>
        <v>51.047999999999995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244.35056063799837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32.670719999999996</v>
      </c>
      <c r="M19" s="8">
        <v>13</v>
      </c>
      <c r="N19" s="15">
        <f t="shared" si="0"/>
        <v>55.301999999999992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237.4272695455158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35.393279999999997</v>
      </c>
      <c r="M20" s="8">
        <v>14</v>
      </c>
      <c r="N20" s="15">
        <f t="shared" si="0"/>
        <v>59.555999999999997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232.99273616384926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38.115839999999992</v>
      </c>
      <c r="M21" s="8">
        <v>15</v>
      </c>
      <c r="N21" s="15">
        <f t="shared" si="0"/>
        <v>63.809999999999995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230.47263179050273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40.838399999999993</v>
      </c>
      <c r="M22" s="8">
        <v>16</v>
      </c>
      <c r="N22" s="15">
        <f t="shared" si="0"/>
        <v>68.063999999999993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229.45672163797914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43.560959999999994</v>
      </c>
      <c r="M23" s="8">
        <v>17</v>
      </c>
      <c r="N23" s="15">
        <f t="shared" si="0"/>
        <v>72.317999999999998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229.64416686211385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46.283519999999996</v>
      </c>
      <c r="M24" s="8">
        <v>18</v>
      </c>
      <c r="N24" s="15">
        <f t="shared" si="0"/>
        <v>76.571999999999989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230.80933832978349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49.006079999999997</v>
      </c>
      <c r="M25" s="8">
        <v>19</v>
      </c>
      <c r="N25" s="15">
        <f t="shared" si="0"/>
        <v>80.825999999999993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232.77969611565825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51.728639999999992</v>
      </c>
      <c r="M26" s="8">
        <v>20</v>
      </c>
      <c r="N26" s="15">
        <f t="shared" si="0"/>
        <v>85.079999999999984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235.42104250003734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54.451199999999993</v>
      </c>
      <c r="M27" s="8">
        <v>21</v>
      </c>
      <c r="N27" s="15">
        <f t="shared" si="0"/>
        <v>89.333999999999989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238.62743191473598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57.173759999999994</v>
      </c>
      <c r="M28" s="8">
        <v>22</v>
      </c>
      <c r="N28" s="15">
        <f t="shared" si="0"/>
        <v>93.587999999999994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242.31410790520607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59.896319999999989</v>
      </c>
      <c r="M29" s="8">
        <v>23</v>
      </c>
      <c r="N29" s="15">
        <f t="shared" si="0"/>
        <v>97.841999999999985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246.41245810348036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62.61887999999999</v>
      </c>
      <c r="M30" s="8">
        <v>24</v>
      </c>
      <c r="N30" s="15">
        <f t="shared" si="0"/>
        <v>102.09599999999999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250.8663451175855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65.341439999999992</v>
      </c>
      <c r="M31" s="8">
        <v>25</v>
      </c>
      <c r="N31" s="15">
        <f t="shared" si="0"/>
        <v>106.35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 t="shared" si="10"/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255.62939458023919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68.063999999999993</v>
      </c>
      <c r="M32" s="8">
        <v>26</v>
      </c>
      <c r="N32" s="15">
        <f t="shared" si="0"/>
        <v>110.60399999999998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si="10"/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260.66296118537286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70.786559999999994</v>
      </c>
      <c r="M33" s="8">
        <v>27</v>
      </c>
      <c r="N33" s="15">
        <f t="shared" si="0"/>
        <v>114.85799999999999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0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265.93458287588902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73.509119999999996</v>
      </c>
      <c r="M34" s="8">
        <v>28</v>
      </c>
      <c r="N34" s="15">
        <f t="shared" si="0"/>
        <v>119.11199999999999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0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271.41679175732025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76.231679999999983</v>
      </c>
      <c r="M35" s="8">
        <v>29</v>
      </c>
      <c r="N35" s="15">
        <f t="shared" si="0"/>
        <v>123.36599999999999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0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277.08618925289852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78.954239999999984</v>
      </c>
      <c r="M36" s="8">
        <v>30</v>
      </c>
      <c r="N36" s="15">
        <f t="shared" si="0"/>
        <v>127.61999999999999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3">$W$14/V36</f>
        <v>1.2778973603715873</v>
      </c>
      <c r="AB36" s="8">
        <v>28</v>
      </c>
      <c r="AC36" s="15">
        <f t="shared" si="4"/>
        <v>24.319612590799032</v>
      </c>
      <c r="AE36" s="8">
        <f t="shared" si="10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282.92271943967921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81.676799999999986</v>
      </c>
      <c r="M37" s="8">
        <v>31</v>
      </c>
      <c r="N37" s="15">
        <f t="shared" si="0"/>
        <v>131.874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3"/>
        <v>1.2170451051157973</v>
      </c>
      <c r="AB37" s="8">
        <v>29</v>
      </c>
      <c r="AC37" s="15">
        <f t="shared" si="4"/>
        <v>23.481005260081822</v>
      </c>
      <c r="AE37" s="8">
        <f t="shared" si="10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288.90909272891741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84.399359999999987</v>
      </c>
      <c r="M38" s="8">
        <v>32</v>
      </c>
      <c r="N38" s="15">
        <f t="shared" si="0"/>
        <v>136.12799999999999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3"/>
        <v>1.1617248730650793</v>
      </c>
      <c r="AB38" s="8">
        <v>30</v>
      </c>
      <c r="AC38" s="15">
        <f t="shared" si="4"/>
        <v>22.698305084745762</v>
      </c>
      <c r="AE38" s="8">
        <f t="shared" si="10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295.03032481036723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87.121919999999989</v>
      </c>
      <c r="M39" s="8">
        <v>33</v>
      </c>
      <c r="N39" s="15">
        <f t="shared" si="0"/>
        <v>140.38199999999998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3"/>
        <v>1.1112150959752933</v>
      </c>
      <c r="AB39" s="8">
        <v>31</v>
      </c>
      <c r="AC39" s="15">
        <f t="shared" si="4"/>
        <v>21.966101694915253</v>
      </c>
      <c r="AE39" s="8">
        <f t="shared" si="10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301.27336483316969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89.84447999999999</v>
      </c>
      <c r="M40" s="8">
        <v>34</v>
      </c>
      <c r="N40" s="15">
        <f t="shared" si="0"/>
        <v>144.636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3"/>
        <v>1.0649144669763226</v>
      </c>
      <c r="AB40" s="8">
        <v>32</v>
      </c>
      <c r="AC40" s="15">
        <f t="shared" si="4"/>
        <v>21.279661016949152</v>
      </c>
      <c r="AE40" s="8">
        <f t="shared" si="10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307.6267933028227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92.567039999999992</v>
      </c>
      <c r="M41" s="8">
        <v>35</v>
      </c>
      <c r="N41" s="15">
        <f t="shared" si="0"/>
        <v>148.88999999999999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3"/>
        <v>1.0223178882972699</v>
      </c>
      <c r="AB41" s="8">
        <v>33</v>
      </c>
      <c r="AC41" s="15">
        <f t="shared" si="4"/>
        <v>20.634822804314329</v>
      </c>
      <c r="AE41" s="8">
        <f t="shared" si="10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314.08057490597656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95.289599999999993</v>
      </c>
      <c r="M42" s="8">
        <v>36</v>
      </c>
      <c r="N42" s="15">
        <f t="shared" si="0"/>
        <v>153.14399999999998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3"/>
        <v>0.98299796951660556</v>
      </c>
      <c r="AB42" s="8">
        <v>34</v>
      </c>
      <c r="AC42" s="15">
        <f t="shared" si="4"/>
        <v>20.027916251246261</v>
      </c>
      <c r="AE42" s="8">
        <f t="shared" si="10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320.62585495438088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98.012159999999994</v>
      </c>
      <c r="M43" s="8">
        <v>37</v>
      </c>
      <c r="N43" s="15">
        <f t="shared" si="0"/>
        <v>157.398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3"/>
        <v>0.94659063731228688</v>
      </c>
      <c r="AB43" s="8">
        <v>35</v>
      </c>
      <c r="AC43" s="15">
        <f t="shared" si="4"/>
        <v>19.455690072639225</v>
      </c>
      <c r="AE43" s="8">
        <f t="shared" si="10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327.2547907241572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100.73471999999998</v>
      </c>
      <c r="M44" s="8">
        <v>38</v>
      </c>
      <c r="N44" s="15">
        <f t="shared" si="0"/>
        <v>161.65199999999999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3"/>
        <v>0.91278382883684805</v>
      </c>
      <c r="AB44" s="8">
        <v>36</v>
      </c>
      <c r="AC44" s="15">
        <f t="shared" si="4"/>
        <v>18.915254237288135</v>
      </c>
      <c r="AE44" s="8">
        <f t="shared" si="10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333.960410905191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103.45727999999998</v>
      </c>
      <c r="M45" s="8">
        <v>39</v>
      </c>
      <c r="N45" s="15">
        <f t="shared" si="0"/>
        <v>165.90599999999998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3"/>
        <v>0.88130852439419816</v>
      </c>
      <c r="AB45" s="8">
        <v>37</v>
      </c>
      <c r="AC45" s="15">
        <f t="shared" si="4"/>
        <v>18.404031149793862</v>
      </c>
      <c r="AE45" s="8">
        <f t="shared" si="10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340.73649784251597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106.17983999999998</v>
      </c>
      <c r="M46" s="8">
        <v>40</v>
      </c>
      <c r="N46" s="15">
        <f t="shared" si="0"/>
        <v>170.15999999999997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3"/>
        <v>0.8519315735810582</v>
      </c>
      <c r="AB46" s="8">
        <v>38</v>
      </c>
      <c r="AC46" s="15">
        <f t="shared" si="4"/>
        <v>17.91971454058876</v>
      </c>
      <c r="AE46" s="8">
        <f t="shared" si="10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347.57748837116111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108.90239999999999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3"/>
        <v>0.82444990991715306</v>
      </c>
      <c r="AB47" s="8">
        <v>39</v>
      </c>
      <c r="AC47" s="15">
        <f t="shared" si="4"/>
        <v>17.460234680573663</v>
      </c>
      <c r="AE47" s="8">
        <f t="shared" si="10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354.47838990717895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3"/>
        <v>0.79868585023224203</v>
      </c>
      <c r="AB48" s="8">
        <v>40</v>
      </c>
      <c r="AC48" s="15">
        <f t="shared" si="4"/>
        <v>17.023728813559323</v>
      </c>
      <c r="AE48" s="8">
        <f t="shared" si="10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361.43470912501687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3"/>
        <v>0.77448324871005292</v>
      </c>
      <c r="AE49" s="8">
        <f t="shared" si="10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3"/>
        <v>0.75170432963034539</v>
      </c>
      <c r="AE50" s="8">
        <f t="shared" si="10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3"/>
        <v>0.73022706306947838</v>
      </c>
      <c r="AE51" s="8">
        <f t="shared" si="10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3"/>
        <v>0.70994297798421513</v>
      </c>
      <c r="AE52" s="8">
        <f t="shared" si="10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3"/>
        <v>0.69075532993058775</v>
      </c>
    </row>
    <row r="54" spans="5:32" x14ac:dyDescent="0.25">
      <c r="V54" s="8">
        <v>38</v>
      </c>
      <c r="W54" s="15">
        <f t="shared" si="13"/>
        <v>0.67257755809030906</v>
      </c>
    </row>
    <row r="55" spans="5:32" x14ac:dyDescent="0.25">
      <c r="V55" s="8">
        <v>39</v>
      </c>
      <c r="W55" s="15">
        <f t="shared" si="13"/>
        <v>0.65533197967773704</v>
      </c>
    </row>
    <row r="56" spans="5:32" x14ac:dyDescent="0.25">
      <c r="V56" s="8">
        <v>40</v>
      </c>
      <c r="W56" s="15">
        <f t="shared" si="13"/>
        <v>0.63894868018579365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dimension ref="A1:AZ56"/>
  <sheetViews>
    <sheetView workbookViewId="0">
      <selection activeCell="L20" sqref="L2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2144.2049999999999</v>
      </c>
    </row>
    <row r="3" spans="1:5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1908.2368223620208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4.5376000000000003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2.904064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4.5376000000000003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2.904064</v>
      </c>
      <c r="M8" s="8">
        <v>2</v>
      </c>
      <c r="N8" s="15">
        <f t="shared" ref="N8:N46" si="0">M8*$N$4</f>
        <v>9.0752000000000006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235.96817763797915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5.808128</v>
      </c>
      <c r="M9" s="8">
        <v>3</v>
      </c>
      <c r="N9" s="15">
        <f t="shared" si="0"/>
        <v>13.6128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1651.0544483110184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8.7121919999999999</v>
      </c>
      <c r="M10" s="8">
        <v>4</v>
      </c>
      <c r="N10" s="15">
        <f t="shared" si="0"/>
        <v>18.150400000000001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838.23876291412989</v>
      </c>
      <c r="AS10" s="8">
        <v>447.11799999999999</v>
      </c>
      <c r="AT10" s="8">
        <f>$AS$2-AS10</f>
        <v>1697.087</v>
      </c>
      <c r="AU10" s="8"/>
      <c r="AV10" s="8">
        <v>394.88099999999997</v>
      </c>
      <c r="AW10" s="8">
        <f>$AS$2-AV10</f>
        <v>1749.3240000000001</v>
      </c>
      <c r="AX10" s="8"/>
      <c r="AY10" s="8">
        <v>359.65800000000002</v>
      </c>
      <c r="AZ10" s="8">
        <f>$AS$2-AY10</f>
        <v>1784.547</v>
      </c>
    </row>
    <row r="11" spans="1:52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11.616256</v>
      </c>
      <c r="M11" s="8">
        <v>5</v>
      </c>
      <c r="N11" s="15">
        <f t="shared" si="0"/>
        <v>22.688000000000002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572.94977389677626</v>
      </c>
      <c r="AS11" s="8">
        <v>337.964</v>
      </c>
      <c r="AT11" s="8">
        <f t="shared" ref="AT11:AT16" si="9">$AS$2-AS11</f>
        <v>1806.241</v>
      </c>
      <c r="AU11" s="8"/>
      <c r="AV11" s="8">
        <v>300.81799999999998</v>
      </c>
      <c r="AW11" s="8">
        <f t="shared" ref="AW11:AW17" si="10">$AS$2-AV11</f>
        <v>1843.3869999999999</v>
      </c>
      <c r="AX11" s="8"/>
      <c r="AY11" s="8">
        <v>275.976</v>
      </c>
      <c r="AZ11" s="8">
        <f t="shared" ref="AZ11:AZ17" si="11">$AS$2-AY11</f>
        <v>1868.2289999999998</v>
      </c>
    </row>
    <row r="12" spans="1:52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14.52032</v>
      </c>
      <c r="M12" s="8">
        <v>6</v>
      </c>
      <c r="N12" s="15">
        <f t="shared" si="0"/>
        <v>27.2256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444.54245897430633</v>
      </c>
      <c r="AS12" s="8">
        <v>282.84100000000001</v>
      </c>
      <c r="AT12" s="8">
        <f>$AS$2-AS12</f>
        <v>1861.364</v>
      </c>
      <c r="AU12" s="8"/>
      <c r="AV12" s="8">
        <v>253.35300000000001</v>
      </c>
      <c r="AW12" s="8">
        <f t="shared" si="10"/>
        <v>1890.8519999999999</v>
      </c>
      <c r="AX12" s="8"/>
      <c r="AY12" s="8">
        <v>233.95400000000001</v>
      </c>
      <c r="AZ12" s="8">
        <f t="shared" si="11"/>
        <v>1910.251</v>
      </c>
    </row>
    <row r="13" spans="1:52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17.424384</v>
      </c>
      <c r="M13" s="8">
        <v>7</v>
      </c>
      <c r="N13" s="15">
        <f t="shared" si="0"/>
        <v>31.763200000000001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370.88781368978988</v>
      </c>
      <c r="AS13" s="8">
        <v>248.93299999999999</v>
      </c>
      <c r="AT13" s="8">
        <f t="shared" si="9"/>
        <v>1895.2719999999999</v>
      </c>
      <c r="AU13" s="8"/>
      <c r="AV13" s="8">
        <v>224.422</v>
      </c>
      <c r="AW13" s="8">
        <f t="shared" si="10"/>
        <v>1919.7829999999999</v>
      </c>
      <c r="AX13" s="8"/>
      <c r="AY13" s="8">
        <v>208.37700000000001</v>
      </c>
      <c r="AZ13" s="8">
        <f t="shared" si="11"/>
        <v>1935.828</v>
      </c>
    </row>
    <row r="14" spans="1:52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20.328448000000002</v>
      </c>
      <c r="M14" s="8">
        <v>8</v>
      </c>
      <c r="N14" s="15">
        <f t="shared" si="0"/>
        <v>36.300800000000002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12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324.6095032242502</v>
      </c>
      <c r="AS14" s="8">
        <v>554.86699999999996</v>
      </c>
      <c r="AT14" s="8">
        <f t="shared" si="9"/>
        <v>1589.338</v>
      </c>
      <c r="AU14" s="8"/>
      <c r="AV14" s="8">
        <v>487.78500000000003</v>
      </c>
      <c r="AW14" s="8">
        <f t="shared" si="10"/>
        <v>1656.4199999999998</v>
      </c>
      <c r="AX14" s="8"/>
      <c r="AY14" s="8">
        <v>442.86399999999998</v>
      </c>
      <c r="AZ14" s="8">
        <f t="shared" si="11"/>
        <v>1701.3409999999999</v>
      </c>
    </row>
    <row r="15" spans="1:52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23.232512</v>
      </c>
      <c r="M15" s="8">
        <v>9</v>
      </c>
      <c r="N15" s="15">
        <f t="shared" si="0"/>
        <v>40.8384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3">AE14+1</f>
        <v>3</v>
      </c>
      <c r="AF15" s="15">
        <f t="shared" si="12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293.97481265526869</v>
      </c>
      <c r="AS15" s="8">
        <v>527.88900000000001</v>
      </c>
      <c r="AT15" s="8">
        <f t="shared" si="9"/>
        <v>1616.3159999999998</v>
      </c>
      <c r="AU15" s="8"/>
      <c r="AV15" s="8">
        <v>464.42399999999998</v>
      </c>
      <c r="AW15" s="8">
        <f t="shared" si="10"/>
        <v>1679.7809999999999</v>
      </c>
      <c r="AX15" s="8"/>
      <c r="AY15" s="8">
        <v>421.98700000000002</v>
      </c>
      <c r="AZ15" s="8">
        <f t="shared" si="11"/>
        <v>1722.2179999999998</v>
      </c>
    </row>
    <row r="16" spans="1:52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26.136575999999998</v>
      </c>
      <c r="M16" s="8">
        <v>10</v>
      </c>
      <c r="N16" s="15">
        <f t="shared" si="0"/>
        <v>45.376000000000005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3"/>
        <v>4</v>
      </c>
      <c r="AF16" s="15">
        <f t="shared" si="12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273.11738452163598</v>
      </c>
      <c r="AS16" s="8">
        <v>608.17899999999997</v>
      </c>
      <c r="AT16" s="8">
        <f t="shared" si="9"/>
        <v>1536.0259999999998</v>
      </c>
      <c r="AU16" s="8"/>
      <c r="AV16" s="8">
        <v>533.94799999999998</v>
      </c>
      <c r="AW16" s="8">
        <f t="shared" si="10"/>
        <v>1610.2570000000001</v>
      </c>
      <c r="AX16" s="8"/>
      <c r="AY16" s="8">
        <v>483.88</v>
      </c>
      <c r="AZ16" s="8">
        <f t="shared" si="11"/>
        <v>1660.3249999999998</v>
      </c>
    </row>
    <row r="17" spans="5:52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29.04064</v>
      </c>
      <c r="M17" s="8">
        <v>11</v>
      </c>
      <c r="N17" s="15">
        <f t="shared" si="0"/>
        <v>49.913600000000002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3"/>
        <v>5</v>
      </c>
      <c r="AF17" s="15">
        <f t="shared" si="12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258.77813134490242</v>
      </c>
      <c r="AS17" s="8">
        <v>640.29300000000001</v>
      </c>
      <c r="AT17" s="8">
        <f>$AS$2-AS17</f>
        <v>1503.9119999999998</v>
      </c>
      <c r="AU17" s="8"/>
      <c r="AV17" s="8">
        <v>561.75800000000004</v>
      </c>
      <c r="AW17" s="8">
        <f t="shared" si="10"/>
        <v>1582.4469999999999</v>
      </c>
      <c r="AX17" s="8"/>
      <c r="AY17" s="8">
        <v>508.589</v>
      </c>
      <c r="AZ17" s="8">
        <f t="shared" si="11"/>
        <v>1635.616</v>
      </c>
    </row>
    <row r="18" spans="5:52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31.944704000000002</v>
      </c>
      <c r="M18" s="8">
        <v>12</v>
      </c>
      <c r="N18" s="15">
        <f t="shared" si="0"/>
        <v>54.4512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4">$W$14/V18</f>
        <v>12.778973603715873</v>
      </c>
      <c r="AB18" s="8">
        <v>10</v>
      </c>
      <c r="AC18" s="15">
        <f t="shared" si="4"/>
        <v>68.094915254237293</v>
      </c>
      <c r="AE18" s="8">
        <f t="shared" si="13"/>
        <v>6</v>
      </c>
      <c r="AF18" s="15">
        <f t="shared" si="12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249.00160063799837</v>
      </c>
    </row>
    <row r="19" spans="5:52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34.848768</v>
      </c>
      <c r="M19" s="8">
        <v>13</v>
      </c>
      <c r="N19" s="15">
        <f t="shared" si="0"/>
        <v>58.988800000000005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4"/>
        <v>8.5193157358105811</v>
      </c>
      <c r="AB19" s="8">
        <v>11</v>
      </c>
      <c r="AC19" s="15">
        <f t="shared" si="4"/>
        <v>61.90446841294299</v>
      </c>
      <c r="AE19" s="8">
        <f t="shared" si="13"/>
        <v>7</v>
      </c>
      <c r="AF19" s="15">
        <f t="shared" si="12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242.54341354551582</v>
      </c>
    </row>
    <row r="20" spans="5:52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37.752831999999998</v>
      </c>
      <c r="M20" s="8">
        <v>14</v>
      </c>
      <c r="N20" s="15">
        <f t="shared" si="0"/>
        <v>63.526400000000002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4"/>
        <v>6.3894868018579363</v>
      </c>
      <c r="AB20" s="8">
        <v>12</v>
      </c>
      <c r="AC20" s="15">
        <f t="shared" si="4"/>
        <v>56.745762711864408</v>
      </c>
      <c r="AE20" s="8">
        <f t="shared" si="13"/>
        <v>8</v>
      </c>
      <c r="AF20" s="15">
        <f t="shared" si="12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238.57398416384925</v>
      </c>
      <c r="AS20" s="8" t="s">
        <v>106</v>
      </c>
      <c r="AT20" s="8"/>
    </row>
    <row r="21" spans="5:52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40.656896000000003</v>
      </c>
      <c r="M21" s="8">
        <v>15</v>
      </c>
      <c r="N21" s="15">
        <f t="shared" si="0"/>
        <v>68.064000000000007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4"/>
        <v>5.1115894414863492</v>
      </c>
      <c r="AB21" s="8">
        <v>13</v>
      </c>
      <c r="AC21" s="15">
        <f t="shared" si="4"/>
        <v>52.380704041720989</v>
      </c>
      <c r="AE21" s="8">
        <f t="shared" si="13"/>
        <v>9</v>
      </c>
      <c r="AF21" s="15">
        <f t="shared" si="12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236.51898379050274</v>
      </c>
      <c r="AS21" s="8">
        <v>536.90200000000004</v>
      </c>
      <c r="AT21" s="8">
        <f>$AS$2-AS21</f>
        <v>1607.3029999999999</v>
      </c>
    </row>
    <row r="22" spans="5:52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43.560960000000001</v>
      </c>
      <c r="M22" s="8">
        <v>16</v>
      </c>
      <c r="N22" s="15">
        <f t="shared" si="0"/>
        <v>72.601600000000005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4"/>
        <v>4.2596578679052906</v>
      </c>
      <c r="AB22" s="8">
        <v>14</v>
      </c>
      <c r="AC22" s="15">
        <f t="shared" si="4"/>
        <v>48.639225181598064</v>
      </c>
      <c r="AE22" s="8">
        <f t="shared" si="13"/>
        <v>10</v>
      </c>
      <c r="AF22" s="15">
        <f t="shared" si="12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235.96817763797915</v>
      </c>
      <c r="AS22" s="8">
        <v>402.21100000000001</v>
      </c>
      <c r="AT22" s="8">
        <f t="shared" ref="AT22:AT28" si="15">$AS$2-AS22</f>
        <v>1741.9939999999999</v>
      </c>
    </row>
    <row r="23" spans="5:52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46.465024</v>
      </c>
      <c r="M23" s="8">
        <v>17</v>
      </c>
      <c r="N23" s="15">
        <f t="shared" si="0"/>
        <v>77.139200000000002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4"/>
        <v>3.6511353153473922</v>
      </c>
      <c r="AB23" s="8">
        <v>15</v>
      </c>
      <c r="AC23" s="15">
        <f t="shared" si="4"/>
        <v>45.396610169491524</v>
      </c>
      <c r="AE23" s="8">
        <f t="shared" si="13"/>
        <v>11</v>
      </c>
      <c r="AF23" s="15">
        <f t="shared" si="12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236.62072686211386</v>
      </c>
      <c r="AS23" s="8">
        <v>333.80099999999999</v>
      </c>
      <c r="AT23" s="8">
        <f t="shared" si="15"/>
        <v>1810.404</v>
      </c>
    </row>
    <row r="24" spans="5:52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49.369087999999998</v>
      </c>
      <c r="M24" s="8">
        <v>18</v>
      </c>
      <c r="N24" s="15">
        <f t="shared" si="0"/>
        <v>81.6768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4"/>
        <v>3.1947434009289681</v>
      </c>
      <c r="AB24" s="8">
        <v>16</v>
      </c>
      <c r="AC24" s="15">
        <f t="shared" si="4"/>
        <v>42.559322033898304</v>
      </c>
      <c r="AE24" s="8">
        <f t="shared" si="13"/>
        <v>12</v>
      </c>
      <c r="AF24" s="15">
        <f t="shared" si="12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238.25100232978349</v>
      </c>
      <c r="AS24" s="8">
        <v>291.834</v>
      </c>
      <c r="AT24" s="8">
        <f t="shared" si="15"/>
        <v>1852.3709999999999</v>
      </c>
    </row>
    <row r="25" spans="5:52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52.273151999999996</v>
      </c>
      <c r="M25" s="8">
        <v>19</v>
      </c>
      <c r="N25" s="15">
        <f t="shared" si="0"/>
        <v>86.214400000000012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4"/>
        <v>2.8397719119368605</v>
      </c>
      <c r="AB25" s="8">
        <v>17</v>
      </c>
      <c r="AC25" s="15">
        <f t="shared" si="4"/>
        <v>40.055832502492521</v>
      </c>
      <c r="AE25" s="8">
        <f t="shared" si="13"/>
        <v>13</v>
      </c>
      <c r="AF25" s="15">
        <f t="shared" si="12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240.68646411565825</v>
      </c>
      <c r="AS25" s="8">
        <v>669.13199999999995</v>
      </c>
      <c r="AT25" s="8">
        <f t="shared" si="15"/>
        <v>1475.0729999999999</v>
      </c>
    </row>
    <row r="26" spans="5:52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55.177216000000001</v>
      </c>
      <c r="M26" s="8">
        <v>20</v>
      </c>
      <c r="N26" s="15">
        <f t="shared" si="0"/>
        <v>90.75200000000001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4"/>
        <v>2.5557947207431746</v>
      </c>
      <c r="AB26" s="8">
        <v>18</v>
      </c>
      <c r="AC26" s="15">
        <f t="shared" si="4"/>
        <v>37.83050847457627</v>
      </c>
      <c r="AE26" s="8">
        <f t="shared" si="13"/>
        <v>14</v>
      </c>
      <c r="AF26" s="15">
        <f t="shared" si="12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243.7929145000374</v>
      </c>
      <c r="AS26" s="8">
        <v>635.87699999999995</v>
      </c>
      <c r="AT26" s="8">
        <f t="shared" si="15"/>
        <v>1508.328</v>
      </c>
    </row>
    <row r="27" spans="5:52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58.08128</v>
      </c>
      <c r="M27" s="8">
        <v>21</v>
      </c>
      <c r="N27" s="15">
        <f t="shared" si="0"/>
        <v>95.289600000000007</v>
      </c>
      <c r="P27" s="8">
        <v>20</v>
      </c>
      <c r="Q27" s="15">
        <f t="shared" ref="Q27:Q47" si="16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4"/>
        <v>2.3234497461301586</v>
      </c>
      <c r="AB27" s="8">
        <v>19</v>
      </c>
      <c r="AC27" s="15">
        <f t="shared" si="4"/>
        <v>35.839429081177521</v>
      </c>
      <c r="AE27" s="8">
        <f t="shared" si="13"/>
        <v>15</v>
      </c>
      <c r="AF27" s="15">
        <f t="shared" si="12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247.464407914736</v>
      </c>
      <c r="AS27" s="8">
        <v>734.85199999999998</v>
      </c>
      <c r="AT27" s="8">
        <f t="shared" si="15"/>
        <v>1409.3530000000001</v>
      </c>
    </row>
    <row r="28" spans="5:52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60.985343999999998</v>
      </c>
      <c r="M28" s="8">
        <v>22</v>
      </c>
      <c r="N28" s="15">
        <f t="shared" si="0"/>
        <v>99.827200000000005</v>
      </c>
      <c r="P28" s="8">
        <v>21</v>
      </c>
      <c r="Q28" s="15">
        <f t="shared" si="16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4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12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251.61618790520612</v>
      </c>
      <c r="AS28" s="8">
        <v>774.44200000000001</v>
      </c>
      <c r="AT28" s="8">
        <f t="shared" si="15"/>
        <v>1369.7629999999999</v>
      </c>
    </row>
    <row r="29" spans="5:52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63.889408000000003</v>
      </c>
      <c r="M29" s="8">
        <v>23</v>
      </c>
      <c r="N29" s="15">
        <f t="shared" si="0"/>
        <v>104.3648</v>
      </c>
      <c r="P29" s="8">
        <v>22</v>
      </c>
      <c r="Q29" s="15">
        <f t="shared" si="16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4"/>
        <v>1.9659959390332111</v>
      </c>
      <c r="AB29" s="8">
        <v>21</v>
      </c>
      <c r="AC29" s="15">
        <f t="shared" si="4"/>
        <v>32.426150121065376</v>
      </c>
      <c r="AE29" s="8">
        <f t="shared" si="13"/>
        <v>17</v>
      </c>
      <c r="AF29" s="15">
        <f t="shared" si="12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256.17964210348038</v>
      </c>
    </row>
    <row r="30" spans="5:52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66.793471999999994</v>
      </c>
      <c r="M30" s="8">
        <v>24</v>
      </c>
      <c r="N30" s="15">
        <f t="shared" si="0"/>
        <v>108.9024</v>
      </c>
      <c r="P30" s="8">
        <v>23</v>
      </c>
      <c r="Q30" s="15">
        <f t="shared" si="16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4"/>
        <v>1.8255676576736961</v>
      </c>
      <c r="AB30" s="8">
        <v>22</v>
      </c>
      <c r="AC30" s="15">
        <f t="shared" si="4"/>
        <v>30.952234206471495</v>
      </c>
      <c r="AE30" s="8">
        <f t="shared" si="13"/>
        <v>18</v>
      </c>
      <c r="AF30" s="15">
        <f t="shared" si="12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261.09863311758545</v>
      </c>
    </row>
    <row r="31" spans="5:52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69.697535999999999</v>
      </c>
      <c r="M31" s="8">
        <v>25</v>
      </c>
      <c r="N31" s="15">
        <f t="shared" si="0"/>
        <v>113.44000000000001</v>
      </c>
      <c r="P31" s="8">
        <v>24</v>
      </c>
      <c r="Q31" s="15">
        <f t="shared" si="16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4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12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266.32678658023917</v>
      </c>
    </row>
    <row r="32" spans="5:52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72.601600000000005</v>
      </c>
      <c r="M32" s="8">
        <v>26</v>
      </c>
      <c r="N32" s="15">
        <f t="shared" si="0"/>
        <v>117.97760000000001</v>
      </c>
      <c r="P32" s="8">
        <v>25</v>
      </c>
      <c r="Q32" s="15">
        <f t="shared" si="16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4"/>
        <v>1.5973717004644841</v>
      </c>
      <c r="AB32" s="8">
        <v>24</v>
      </c>
      <c r="AC32" s="15">
        <f t="shared" si="4"/>
        <v>28.372881355932204</v>
      </c>
      <c r="AE32" s="8">
        <f t="shared" ref="AE32:AE52" si="17">AE31+1</f>
        <v>20</v>
      </c>
      <c r="AF32" s="15">
        <f t="shared" si="12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271.8254571853729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75.505663999999996</v>
      </c>
      <c r="M33" s="8">
        <v>27</v>
      </c>
      <c r="N33" s="15">
        <f t="shared" si="0"/>
        <v>122.51520000000001</v>
      </c>
      <c r="P33" s="8">
        <v>26</v>
      </c>
      <c r="Q33" s="15">
        <f t="shared" si="16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4"/>
        <v>1.5034086592606908</v>
      </c>
      <c r="AB33" s="8">
        <v>25</v>
      </c>
      <c r="AC33" s="15">
        <f t="shared" si="4"/>
        <v>27.237966101694916</v>
      </c>
      <c r="AE33" s="8">
        <f t="shared" si="17"/>
        <v>21</v>
      </c>
      <c r="AF33" s="15">
        <f t="shared" si="12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277.56218287588899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78.409728000000001</v>
      </c>
      <c r="M34" s="8">
        <v>28</v>
      </c>
      <c r="N34" s="15">
        <f t="shared" si="0"/>
        <v>127.0528</v>
      </c>
      <c r="P34" s="8">
        <v>27</v>
      </c>
      <c r="Q34" s="15">
        <f t="shared" si="16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4"/>
        <v>1.4198859559684303</v>
      </c>
      <c r="AB34" s="8">
        <v>26</v>
      </c>
      <c r="AC34" s="15">
        <f t="shared" si="4"/>
        <v>26.190352020860495</v>
      </c>
      <c r="AE34" s="8">
        <f t="shared" si="17"/>
        <v>22</v>
      </c>
      <c r="AF34" s="15">
        <f t="shared" si="12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283.50949575732028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81.313792000000007</v>
      </c>
      <c r="M35" s="8">
        <v>29</v>
      </c>
      <c r="N35" s="15">
        <f t="shared" si="0"/>
        <v>131.59040000000002</v>
      </c>
      <c r="P35" s="8">
        <v>28</v>
      </c>
      <c r="Q35" s="15">
        <f t="shared" si="16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7"/>
        <v>23</v>
      </c>
      <c r="AF35" s="15">
        <f t="shared" si="12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289.64399725289854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84.217855999999998</v>
      </c>
      <c r="M36" s="8">
        <v>30</v>
      </c>
      <c r="N36" s="15">
        <f t="shared" si="0"/>
        <v>136.12800000000001</v>
      </c>
      <c r="P36" s="8">
        <v>29</v>
      </c>
      <c r="Q36" s="15">
        <f t="shared" si="16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8">$W$14/V36</f>
        <v>1.2778973603715873</v>
      </c>
      <c r="AB36" s="8">
        <v>28</v>
      </c>
      <c r="AC36" s="15">
        <f t="shared" si="4"/>
        <v>24.319612590799032</v>
      </c>
      <c r="AE36" s="8">
        <f t="shared" si="17"/>
        <v>24</v>
      </c>
      <c r="AF36" s="15">
        <f t="shared" si="12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295.94563143967923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87.121920000000003</v>
      </c>
      <c r="M37" s="8">
        <v>31</v>
      </c>
      <c r="N37" s="15">
        <f t="shared" si="0"/>
        <v>140.66560000000001</v>
      </c>
      <c r="P37" s="8">
        <v>30</v>
      </c>
      <c r="Q37" s="15">
        <f t="shared" si="16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8"/>
        <v>1.2170451051157973</v>
      </c>
      <c r="AB37" s="8">
        <v>29</v>
      </c>
      <c r="AC37" s="15">
        <f t="shared" si="4"/>
        <v>23.481005260081822</v>
      </c>
      <c r="AE37" s="8">
        <f t="shared" si="17"/>
        <v>25</v>
      </c>
      <c r="AF37" s="15">
        <f t="shared" si="12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302.39710872891737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90.025983999999994</v>
      </c>
      <c r="M38" s="8">
        <v>32</v>
      </c>
      <c r="N38" s="15">
        <f t="shared" si="0"/>
        <v>145.20320000000001</v>
      </c>
      <c r="P38" s="8">
        <v>31</v>
      </c>
      <c r="Q38" s="15">
        <f t="shared" si="16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8"/>
        <v>1.1617248730650793</v>
      </c>
      <c r="AB38" s="8">
        <v>30</v>
      </c>
      <c r="AC38" s="15">
        <f t="shared" si="4"/>
        <v>22.698305084745762</v>
      </c>
      <c r="AE38" s="8">
        <f t="shared" si="17"/>
        <v>26</v>
      </c>
      <c r="AF38" s="15">
        <f t="shared" si="12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308.9834448103673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92.930047999999999</v>
      </c>
      <c r="M39" s="8">
        <v>33</v>
      </c>
      <c r="N39" s="15">
        <f t="shared" si="0"/>
        <v>149.74080000000001</v>
      </c>
      <c r="P39" s="8">
        <v>32</v>
      </c>
      <c r="Q39" s="15">
        <f t="shared" si="16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8"/>
        <v>1.1112150959752933</v>
      </c>
      <c r="AB39" s="8">
        <v>31</v>
      </c>
      <c r="AC39" s="15">
        <f t="shared" si="4"/>
        <v>21.966101694915253</v>
      </c>
      <c r="AE39" s="8">
        <f t="shared" si="17"/>
        <v>27</v>
      </c>
      <c r="AF39" s="15">
        <f t="shared" si="12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315.6915888331697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95.834112000000005</v>
      </c>
      <c r="M40" s="8">
        <v>34</v>
      </c>
      <c r="N40" s="15">
        <f t="shared" si="0"/>
        <v>154.2784</v>
      </c>
      <c r="P40" s="8">
        <v>33</v>
      </c>
      <c r="Q40" s="15">
        <f t="shared" si="16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8"/>
        <v>1.0649144669763226</v>
      </c>
      <c r="AB40" s="8">
        <v>32</v>
      </c>
      <c r="AC40" s="15">
        <f t="shared" si="4"/>
        <v>21.279661016949152</v>
      </c>
      <c r="AE40" s="8">
        <f t="shared" si="17"/>
        <v>28</v>
      </c>
      <c r="AF40" s="15">
        <f t="shared" si="12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322.51012130282277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98.738175999999996</v>
      </c>
      <c r="M41" s="8">
        <v>35</v>
      </c>
      <c r="N41" s="15">
        <f t="shared" si="0"/>
        <v>158.816</v>
      </c>
      <c r="P41" s="8">
        <v>34</v>
      </c>
      <c r="Q41" s="15">
        <f t="shared" si="16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8"/>
        <v>1.0223178882972699</v>
      </c>
      <c r="AB41" s="8">
        <v>33</v>
      </c>
      <c r="AC41" s="15">
        <f t="shared" si="4"/>
        <v>20.634822804314329</v>
      </c>
      <c r="AE41" s="8">
        <f t="shared" si="17"/>
        <v>29</v>
      </c>
      <c r="AF41" s="15">
        <f t="shared" si="12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329.42900690597656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101.64224</v>
      </c>
      <c r="M42" s="8">
        <v>36</v>
      </c>
      <c r="N42" s="15">
        <f t="shared" si="0"/>
        <v>163.3536</v>
      </c>
      <c r="P42" s="8">
        <v>35</v>
      </c>
      <c r="Q42" s="15">
        <f t="shared" si="16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8"/>
        <v>0.98299796951660556</v>
      </c>
      <c r="AB42" s="8">
        <v>34</v>
      </c>
      <c r="AC42" s="15">
        <f t="shared" si="4"/>
        <v>20.027916251246261</v>
      </c>
      <c r="AE42" s="8">
        <f t="shared" si="17"/>
        <v>30</v>
      </c>
      <c r="AF42" s="15">
        <f t="shared" si="12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336.43939095438088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104.54630399999999</v>
      </c>
      <c r="M43" s="8">
        <v>37</v>
      </c>
      <c r="N43" s="15">
        <f t="shared" si="0"/>
        <v>167.8912</v>
      </c>
      <c r="P43" s="8">
        <v>36</v>
      </c>
      <c r="Q43" s="15">
        <f t="shared" si="16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8"/>
        <v>0.94659063731228688</v>
      </c>
      <c r="AB43" s="8">
        <v>35</v>
      </c>
      <c r="AC43" s="15">
        <f t="shared" si="4"/>
        <v>19.455690072639225</v>
      </c>
      <c r="AE43" s="8">
        <f t="shared" si="17"/>
        <v>31</v>
      </c>
      <c r="AF43" s="15">
        <f t="shared" si="12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343.53343072415726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107.450368</v>
      </c>
      <c r="M44" s="8">
        <v>38</v>
      </c>
      <c r="N44" s="15">
        <f t="shared" si="0"/>
        <v>172.42880000000002</v>
      </c>
      <c r="P44" s="8">
        <v>37</v>
      </c>
      <c r="Q44" s="15">
        <f t="shared" si="16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8"/>
        <v>0.91278382883684805</v>
      </c>
      <c r="AB44" s="8">
        <v>36</v>
      </c>
      <c r="AC44" s="15">
        <f t="shared" si="4"/>
        <v>18.915254237288135</v>
      </c>
      <c r="AE44" s="8">
        <f t="shared" si="17"/>
        <v>32</v>
      </c>
      <c r="AF44" s="15">
        <f t="shared" si="12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350.7041549051911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110.354432</v>
      </c>
      <c r="M45" s="8">
        <v>39</v>
      </c>
      <c r="N45" s="15">
        <f t="shared" si="0"/>
        <v>176.96640000000002</v>
      </c>
      <c r="P45" s="8">
        <v>38</v>
      </c>
      <c r="Q45" s="15">
        <f t="shared" si="16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8"/>
        <v>0.88130852439419816</v>
      </c>
      <c r="AB45" s="8">
        <v>37</v>
      </c>
      <c r="AC45" s="15">
        <f t="shared" si="4"/>
        <v>18.404031149793862</v>
      </c>
      <c r="AE45" s="8">
        <f t="shared" si="17"/>
        <v>33</v>
      </c>
      <c r="AF45" s="15">
        <f t="shared" si="12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357.94534584251596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113.25849599999999</v>
      </c>
      <c r="M46" s="8">
        <v>40</v>
      </c>
      <c r="N46" s="15">
        <f t="shared" si="0"/>
        <v>181.50400000000002</v>
      </c>
      <c r="P46" s="8">
        <v>39</v>
      </c>
      <c r="Q46" s="15">
        <f t="shared" si="16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8"/>
        <v>0.8519315735810582</v>
      </c>
      <c r="AB46" s="8">
        <v>38</v>
      </c>
      <c r="AC46" s="15">
        <f t="shared" si="4"/>
        <v>17.91971454058876</v>
      </c>
      <c r="AE46" s="8">
        <f t="shared" si="17"/>
        <v>34</v>
      </c>
      <c r="AF46" s="15">
        <f t="shared" si="12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365.25144037116115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116.16256</v>
      </c>
      <c r="P47" s="8">
        <v>40</v>
      </c>
      <c r="Q47" s="15">
        <f t="shared" si="16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8"/>
        <v>0.82444990991715306</v>
      </c>
      <c r="AB47" s="8">
        <v>39</v>
      </c>
      <c r="AC47" s="15">
        <f t="shared" si="4"/>
        <v>17.460234680573663</v>
      </c>
      <c r="AE47" s="8">
        <f t="shared" si="17"/>
        <v>35</v>
      </c>
      <c r="AF47" s="15">
        <f t="shared" si="12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372.61744590717905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8"/>
        <v>0.79868585023224203</v>
      </c>
      <c r="AB48" s="8">
        <v>40</v>
      </c>
      <c r="AC48" s="15">
        <f t="shared" si="4"/>
        <v>17.023728813559323</v>
      </c>
      <c r="AE48" s="8">
        <f t="shared" si="17"/>
        <v>36</v>
      </c>
      <c r="AF48" s="15">
        <f t="shared" si="12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>F49+J47+N46+Q47+T48+W56+AC48+AF52+AI48+AL48</f>
        <v>380.0388691250169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8"/>
        <v>0.77448324871005292</v>
      </c>
      <c r="AE49" s="8">
        <f t="shared" si="17"/>
        <v>37</v>
      </c>
      <c r="AF49" s="15">
        <f t="shared" si="12"/>
        <v>6.0563391349621618</v>
      </c>
    </row>
    <row r="50" spans="5:32" x14ac:dyDescent="0.25">
      <c r="V50" s="8">
        <v>34</v>
      </c>
      <c r="W50" s="15">
        <f t="shared" si="18"/>
        <v>0.75170432963034539</v>
      </c>
      <c r="AE50" s="8">
        <f t="shared" si="17"/>
        <v>38</v>
      </c>
      <c r="AF50" s="15">
        <f t="shared" si="12"/>
        <v>5.896961789305263</v>
      </c>
    </row>
    <row r="51" spans="5:32" x14ac:dyDescent="0.25">
      <c r="V51" s="8">
        <v>35</v>
      </c>
      <c r="W51" s="15">
        <f t="shared" si="18"/>
        <v>0.73022706306947838</v>
      </c>
      <c r="AE51" s="8">
        <f t="shared" si="17"/>
        <v>39</v>
      </c>
      <c r="AF51" s="15">
        <f t="shared" si="12"/>
        <v>5.7457576408615383</v>
      </c>
    </row>
    <row r="52" spans="5:32" x14ac:dyDescent="0.25">
      <c r="V52" s="8">
        <v>36</v>
      </c>
      <c r="W52" s="15">
        <f t="shared" si="18"/>
        <v>0.70994297798421513</v>
      </c>
      <c r="AE52" s="8">
        <f t="shared" si="17"/>
        <v>40</v>
      </c>
      <c r="AF52" s="15">
        <f t="shared" si="12"/>
        <v>5.6021136998399994</v>
      </c>
    </row>
    <row r="53" spans="5:32" x14ac:dyDescent="0.25">
      <c r="V53" s="8">
        <v>37</v>
      </c>
      <c r="W53" s="15">
        <f t="shared" si="18"/>
        <v>0.69075532993058775</v>
      </c>
    </row>
    <row r="54" spans="5:32" x14ac:dyDescent="0.25">
      <c r="V54" s="8">
        <v>38</v>
      </c>
      <c r="W54" s="15">
        <f t="shared" si="18"/>
        <v>0.67257755809030906</v>
      </c>
    </row>
    <row r="55" spans="5:32" x14ac:dyDescent="0.25">
      <c r="V55" s="8">
        <v>39</v>
      </c>
      <c r="W55" s="15">
        <f t="shared" si="18"/>
        <v>0.65533197967773704</v>
      </c>
    </row>
    <row r="56" spans="5:32" x14ac:dyDescent="0.25">
      <c r="V56" s="8">
        <v>40</v>
      </c>
      <c r="W56" s="15">
        <f t="shared" si="18"/>
        <v>0.63894868018579365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dimension ref="A1:K7"/>
  <sheetViews>
    <sheetView workbookViewId="0">
      <selection activeCell="E13" sqref="E13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41.692875000000001</v>
      </c>
      <c r="G3" s="4" t="s">
        <v>86</v>
      </c>
      <c r="H3" s="2">
        <v>0.55000000000000004</v>
      </c>
      <c r="J3" s="20" t="s">
        <v>90</v>
      </c>
      <c r="K3" s="21">
        <f>(B4*K1*K2)/(1+B3)</f>
        <v>138.97624999999999</v>
      </c>
    </row>
    <row r="4" spans="1:11" x14ac:dyDescent="0.25">
      <c r="A4" s="4" t="s">
        <v>80</v>
      </c>
      <c r="B4" s="2">
        <f>'a_r=0.5'!AS2</f>
        <v>2144.2049999999999</v>
      </c>
      <c r="G4" s="20" t="s">
        <v>87</v>
      </c>
      <c r="H4" s="21">
        <f>(B4*H1*H2*H3)/(1+B3)</f>
        <v>11.465540625000001</v>
      </c>
    </row>
    <row r="5" spans="1:11" x14ac:dyDescent="0.25">
      <c r="A5" s="20" t="s">
        <v>107</v>
      </c>
      <c r="B5" s="21">
        <f>(B4*B1*B2)/((1+B1)*(1+B3))</f>
        <v>179.00922131147539</v>
      </c>
    </row>
    <row r="7" spans="1:11" x14ac:dyDescent="0.25">
      <c r="A7" s="22" t="s">
        <v>91</v>
      </c>
      <c r="B7" s="9">
        <f>B5+E3+H4+K3</f>
        <v>371.14388693647538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2023-04-12T10:46:18Z</dcterms:modified>
</cp:coreProperties>
</file>