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42AB1FB-5CF1-4D04-818A-FF2F59335EF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2" l="1"/>
  <c r="K3" i="12"/>
  <c r="B5" i="11"/>
  <c r="AR8" i="3" l="1"/>
  <c r="AT22" i="9"/>
  <c r="AT23" i="9"/>
  <c r="AT24" i="9"/>
  <c r="AT25" i="9"/>
  <c r="AT26" i="9"/>
  <c r="AT27" i="9"/>
  <c r="AT28" i="9"/>
  <c r="AT21" i="9"/>
  <c r="AT10" i="9"/>
  <c r="AR8" i="9" l="1"/>
  <c r="AQ28" i="9"/>
  <c r="AQ29" i="9"/>
  <c r="AQ30" i="9"/>
  <c r="AQ31" i="9"/>
  <c r="AQ32" i="9"/>
  <c r="AQ33" i="9"/>
  <c r="AQ34" i="9"/>
  <c r="AQ35" i="9"/>
  <c r="AQ36" i="9"/>
  <c r="AL36" i="9"/>
  <c r="AL28" i="9"/>
  <c r="AL29" i="9"/>
  <c r="AL30" i="9"/>
  <c r="AL31" i="9"/>
  <c r="AL32" i="9"/>
  <c r="AL33" i="9"/>
  <c r="AL34" i="9"/>
  <c r="AL35" i="9"/>
  <c r="AI28" i="9"/>
  <c r="AI29" i="9"/>
  <c r="AI30" i="9"/>
  <c r="AI31" i="9"/>
  <c r="AI32" i="9"/>
  <c r="AI33" i="9"/>
  <c r="AI34" i="9"/>
  <c r="AI35" i="9"/>
  <c r="AI36" i="9"/>
  <c r="AF32" i="9"/>
  <c r="AF33" i="9"/>
  <c r="AF34" i="9"/>
  <c r="AF35" i="9"/>
  <c r="AF36" i="9"/>
  <c r="AF37" i="9"/>
  <c r="AF38" i="9"/>
  <c r="AF39" i="9"/>
  <c r="AF40" i="9"/>
  <c r="AE32" i="9"/>
  <c r="AE33" i="9"/>
  <c r="AE34" i="9" s="1"/>
  <c r="AE35" i="9" s="1"/>
  <c r="AE36" i="9" s="1"/>
  <c r="AE37" i="9" s="1"/>
  <c r="AE38" i="9" s="1"/>
  <c r="AE39" i="9" s="1"/>
  <c r="AE40" i="9" s="1"/>
  <c r="AC28" i="9"/>
  <c r="AC29" i="9"/>
  <c r="AC30" i="9"/>
  <c r="AC31" i="9"/>
  <c r="AC32" i="9"/>
  <c r="AC33" i="9"/>
  <c r="AC34" i="9"/>
  <c r="AC35" i="9"/>
  <c r="AC36" i="9"/>
  <c r="W36" i="9"/>
  <c r="W37" i="9"/>
  <c r="W38" i="9"/>
  <c r="W39" i="9"/>
  <c r="W40" i="9"/>
  <c r="W41" i="9"/>
  <c r="W42" i="9"/>
  <c r="W43" i="9"/>
  <c r="W44" i="9"/>
  <c r="T28" i="9"/>
  <c r="T29" i="9"/>
  <c r="T30" i="9"/>
  <c r="T31" i="9"/>
  <c r="T32" i="9"/>
  <c r="T33" i="9"/>
  <c r="T34" i="9"/>
  <c r="T35" i="9"/>
  <c r="T36" i="9"/>
  <c r="Q27" i="9"/>
  <c r="Q28" i="9"/>
  <c r="Q29" i="9"/>
  <c r="Q30" i="9"/>
  <c r="Q31" i="9"/>
  <c r="Q32" i="9"/>
  <c r="Q33" i="9"/>
  <c r="Q34" i="9"/>
  <c r="Q35" i="9"/>
  <c r="N26" i="9"/>
  <c r="N27" i="9"/>
  <c r="N28" i="9"/>
  <c r="N29" i="9"/>
  <c r="N30" i="9"/>
  <c r="N31" i="9"/>
  <c r="N32" i="9"/>
  <c r="N33" i="9"/>
  <c r="N34" i="9"/>
  <c r="J27" i="9"/>
  <c r="J28" i="9"/>
  <c r="J29" i="9"/>
  <c r="J30" i="9"/>
  <c r="J31" i="9"/>
  <c r="J32" i="9"/>
  <c r="J33" i="9"/>
  <c r="J34" i="9"/>
  <c r="J35" i="9"/>
  <c r="F29" i="9"/>
  <c r="F30" i="9"/>
  <c r="F31" i="9"/>
  <c r="F32" i="9"/>
  <c r="F33" i="9"/>
  <c r="F34" i="9"/>
  <c r="F35" i="9"/>
  <c r="F36" i="9"/>
  <c r="F37" i="9"/>
  <c r="AR8" i="8"/>
  <c r="AQ28" i="8"/>
  <c r="AQ29" i="8"/>
  <c r="AQ30" i="8"/>
  <c r="AQ31" i="8"/>
  <c r="AQ32" i="8"/>
  <c r="AQ33" i="8"/>
  <c r="AQ34" i="8"/>
  <c r="AQ35" i="8"/>
  <c r="AQ36" i="8"/>
  <c r="AL28" i="8"/>
  <c r="AL29" i="8"/>
  <c r="AL30" i="8"/>
  <c r="AL31" i="8"/>
  <c r="AL32" i="8"/>
  <c r="AL33" i="8"/>
  <c r="AL34" i="8"/>
  <c r="AL35" i="8"/>
  <c r="AL36" i="8"/>
  <c r="AI28" i="8"/>
  <c r="AI29" i="8"/>
  <c r="AI30" i="8"/>
  <c r="AI31" i="8"/>
  <c r="AI32" i="8"/>
  <c r="AI33" i="8"/>
  <c r="AI34" i="8"/>
  <c r="AI35" i="8"/>
  <c r="AI36" i="8"/>
  <c r="AF32" i="8"/>
  <c r="AF33" i="8"/>
  <c r="AF34" i="8"/>
  <c r="AF35" i="8"/>
  <c r="AF36" i="8"/>
  <c r="AF37" i="8"/>
  <c r="AF38" i="8"/>
  <c r="AF39" i="8"/>
  <c r="AF40" i="8"/>
  <c r="AE31" i="8"/>
  <c r="AE32" i="8"/>
  <c r="AE33" i="8"/>
  <c r="AE34" i="8"/>
  <c r="AE35" i="8" s="1"/>
  <c r="AE36" i="8" s="1"/>
  <c r="AE37" i="8" s="1"/>
  <c r="AE38" i="8" s="1"/>
  <c r="AE39" i="8" s="1"/>
  <c r="AE40" i="8" s="1"/>
  <c r="AC28" i="8"/>
  <c r="AC29" i="8"/>
  <c r="AC30" i="8"/>
  <c r="AC31" i="8"/>
  <c r="AC32" i="8"/>
  <c r="AC33" i="8"/>
  <c r="AC34" i="8"/>
  <c r="AC35" i="8"/>
  <c r="AC36" i="8"/>
  <c r="W36" i="8"/>
  <c r="W37" i="8"/>
  <c r="W38" i="8"/>
  <c r="W39" i="8"/>
  <c r="W40" i="8"/>
  <c r="W41" i="8"/>
  <c r="W42" i="8"/>
  <c r="W43" i="8"/>
  <c r="W44" i="8"/>
  <c r="T28" i="8"/>
  <c r="T29" i="8"/>
  <c r="T30" i="8"/>
  <c r="T31" i="8"/>
  <c r="T32" i="8"/>
  <c r="T33" i="8"/>
  <c r="T34" i="8"/>
  <c r="T35" i="8"/>
  <c r="T36" i="8"/>
  <c r="Q27" i="8"/>
  <c r="Q28" i="8"/>
  <c r="Q29" i="8"/>
  <c r="Q30" i="8"/>
  <c r="Q31" i="8"/>
  <c r="Q32" i="8"/>
  <c r="Q33" i="8"/>
  <c r="Q34" i="8"/>
  <c r="Q35" i="8"/>
  <c r="N26" i="8"/>
  <c r="N27" i="8"/>
  <c r="N28" i="8"/>
  <c r="N29" i="8"/>
  <c r="N30" i="8"/>
  <c r="N31" i="8"/>
  <c r="N32" i="8"/>
  <c r="N33" i="8"/>
  <c r="N34" i="8"/>
  <c r="J27" i="8"/>
  <c r="J28" i="8"/>
  <c r="J29" i="8"/>
  <c r="J30" i="8"/>
  <c r="J31" i="8"/>
  <c r="J32" i="8"/>
  <c r="J33" i="8"/>
  <c r="J34" i="8"/>
  <c r="J35" i="8"/>
  <c r="F29" i="8"/>
  <c r="F30" i="8"/>
  <c r="F31" i="8"/>
  <c r="F32" i="8"/>
  <c r="F33" i="8"/>
  <c r="F34" i="8"/>
  <c r="F35" i="8"/>
  <c r="F36" i="8"/>
  <c r="F37" i="8"/>
  <c r="AR8" i="7"/>
  <c r="AQ28" i="7"/>
  <c r="AQ29" i="7"/>
  <c r="AQ30" i="7"/>
  <c r="AQ31" i="7"/>
  <c r="AQ32" i="7"/>
  <c r="AQ33" i="7"/>
  <c r="AQ34" i="7"/>
  <c r="AQ35" i="7"/>
  <c r="AQ36" i="7"/>
  <c r="AL28" i="7"/>
  <c r="AL29" i="7"/>
  <c r="AL30" i="7"/>
  <c r="AL31" i="7"/>
  <c r="AL32" i="7"/>
  <c r="AL33" i="7"/>
  <c r="AL34" i="7"/>
  <c r="AL35" i="7"/>
  <c r="AL36" i="7"/>
  <c r="AI28" i="7"/>
  <c r="AI29" i="7"/>
  <c r="AI30" i="7"/>
  <c r="AI31" i="7"/>
  <c r="AI32" i="7"/>
  <c r="AI33" i="7"/>
  <c r="AI34" i="7"/>
  <c r="AI35" i="7"/>
  <c r="AI36" i="7"/>
  <c r="AF32" i="7"/>
  <c r="AF33" i="7"/>
  <c r="AF34" i="7"/>
  <c r="AF35" i="7"/>
  <c r="AF36" i="7"/>
  <c r="AF37" i="7"/>
  <c r="AF38" i="7"/>
  <c r="AF39" i="7"/>
  <c r="AF40" i="7"/>
  <c r="AE40" i="7"/>
  <c r="AE32" i="7"/>
  <c r="AE33" i="7"/>
  <c r="AE34" i="7" s="1"/>
  <c r="AE35" i="7" s="1"/>
  <c r="AE36" i="7" s="1"/>
  <c r="AE37" i="7" s="1"/>
  <c r="AE38" i="7" s="1"/>
  <c r="AE39" i="7" s="1"/>
  <c r="AC28" i="7"/>
  <c r="AC29" i="7"/>
  <c r="AC30" i="7"/>
  <c r="AC31" i="7"/>
  <c r="AC32" i="7"/>
  <c r="AC33" i="7"/>
  <c r="AC34" i="7"/>
  <c r="AC35" i="7"/>
  <c r="AC36" i="7"/>
  <c r="W36" i="7"/>
  <c r="W37" i="7"/>
  <c r="W38" i="7"/>
  <c r="W39" i="7"/>
  <c r="W40" i="7"/>
  <c r="W41" i="7"/>
  <c r="W42" i="7"/>
  <c r="W43" i="7"/>
  <c r="W44" i="7"/>
  <c r="T28" i="7"/>
  <c r="T29" i="7"/>
  <c r="T30" i="7"/>
  <c r="T31" i="7"/>
  <c r="T32" i="7"/>
  <c r="T33" i="7"/>
  <c r="T34" i="7"/>
  <c r="T35" i="7"/>
  <c r="T36" i="7"/>
  <c r="Q27" i="7"/>
  <c r="Q28" i="7"/>
  <c r="Q29" i="7"/>
  <c r="Q30" i="7"/>
  <c r="Q31" i="7"/>
  <c r="Q32" i="7"/>
  <c r="Q33" i="7"/>
  <c r="Q34" i="7"/>
  <c r="Q35" i="7"/>
  <c r="N26" i="7"/>
  <c r="N27" i="7"/>
  <c r="N28" i="7"/>
  <c r="N29" i="7"/>
  <c r="N30" i="7"/>
  <c r="N31" i="7"/>
  <c r="N32" i="7"/>
  <c r="N33" i="7"/>
  <c r="N34" i="7"/>
  <c r="J27" i="7"/>
  <c r="J28" i="7"/>
  <c r="J29" i="7"/>
  <c r="J30" i="7"/>
  <c r="J31" i="7"/>
  <c r="J32" i="7"/>
  <c r="J33" i="7"/>
  <c r="J34" i="7"/>
  <c r="J35" i="7"/>
  <c r="F29" i="7"/>
  <c r="F30" i="7"/>
  <c r="F31" i="7"/>
  <c r="F32" i="7"/>
  <c r="F33" i="7"/>
  <c r="F34" i="7"/>
  <c r="F35" i="7"/>
  <c r="F36" i="7"/>
  <c r="F37" i="7"/>
  <c r="AR8" i="6"/>
  <c r="AQ28" i="6"/>
  <c r="AQ29" i="6"/>
  <c r="AQ30" i="6"/>
  <c r="AQ31" i="6"/>
  <c r="AQ32" i="6"/>
  <c r="AQ33" i="6"/>
  <c r="AQ34" i="6"/>
  <c r="AQ35" i="6"/>
  <c r="AQ36" i="6"/>
  <c r="AL28" i="6"/>
  <c r="AL29" i="6"/>
  <c r="AL30" i="6"/>
  <c r="AL31" i="6"/>
  <c r="AL32" i="6"/>
  <c r="AL33" i="6"/>
  <c r="AL34" i="6"/>
  <c r="AL35" i="6"/>
  <c r="AL36" i="6"/>
  <c r="AI28" i="6"/>
  <c r="AI29" i="6"/>
  <c r="AI30" i="6"/>
  <c r="AI31" i="6"/>
  <c r="AI32" i="6"/>
  <c r="AI33" i="6"/>
  <c r="AI34" i="6"/>
  <c r="AI35" i="6"/>
  <c r="AI36" i="6"/>
  <c r="AF32" i="6"/>
  <c r="AF33" i="6"/>
  <c r="AF34" i="6"/>
  <c r="AF35" i="6"/>
  <c r="AF36" i="6"/>
  <c r="AF37" i="6"/>
  <c r="AF38" i="6"/>
  <c r="AF39" i="6"/>
  <c r="AF40" i="6"/>
  <c r="AE39" i="6"/>
  <c r="AE40" i="6"/>
  <c r="AE32" i="6"/>
  <c r="AE33" i="6"/>
  <c r="AE34" i="6"/>
  <c r="AE35" i="6" s="1"/>
  <c r="AE36" i="6" s="1"/>
  <c r="AE37" i="6" s="1"/>
  <c r="AE38" i="6" s="1"/>
  <c r="AC28" i="6"/>
  <c r="AC29" i="6"/>
  <c r="AC30" i="6"/>
  <c r="AC31" i="6"/>
  <c r="AC32" i="6"/>
  <c r="AC33" i="6"/>
  <c r="AC34" i="6"/>
  <c r="AC35" i="6"/>
  <c r="AC36" i="6"/>
  <c r="W36" i="6"/>
  <c r="W37" i="6"/>
  <c r="W38" i="6"/>
  <c r="W39" i="6"/>
  <c r="W40" i="6"/>
  <c r="W41" i="6"/>
  <c r="W42" i="6"/>
  <c r="W43" i="6"/>
  <c r="W44" i="6"/>
  <c r="T28" i="6"/>
  <c r="T29" i="6"/>
  <c r="T30" i="6"/>
  <c r="T31" i="6"/>
  <c r="T32" i="6"/>
  <c r="T33" i="6"/>
  <c r="T34" i="6"/>
  <c r="T35" i="6"/>
  <c r="T36" i="6"/>
  <c r="Q27" i="6"/>
  <c r="Q28" i="6"/>
  <c r="Q29" i="6"/>
  <c r="Q30" i="6"/>
  <c r="Q31" i="6"/>
  <c r="Q32" i="6"/>
  <c r="Q33" i="6"/>
  <c r="Q34" i="6"/>
  <c r="Q35" i="6"/>
  <c r="N4" i="6"/>
  <c r="N23" i="6"/>
  <c r="N26" i="6"/>
  <c r="N27" i="6"/>
  <c r="N28" i="6"/>
  <c r="N29" i="6"/>
  <c r="N30" i="6"/>
  <c r="N31" i="6"/>
  <c r="N32" i="6"/>
  <c r="N33" i="6"/>
  <c r="N34" i="6"/>
  <c r="J27" i="6"/>
  <c r="J28" i="6"/>
  <c r="J29" i="6"/>
  <c r="J30" i="6"/>
  <c r="J31" i="6"/>
  <c r="J32" i="6"/>
  <c r="J33" i="6"/>
  <c r="J34" i="6"/>
  <c r="J35" i="6"/>
  <c r="F29" i="6"/>
  <c r="F30" i="6"/>
  <c r="F31" i="6"/>
  <c r="F32" i="6"/>
  <c r="F33" i="6"/>
  <c r="F34" i="6"/>
  <c r="F35" i="6"/>
  <c r="F36" i="6"/>
  <c r="F37" i="6"/>
  <c r="AR8" i="5"/>
  <c r="AQ28" i="5"/>
  <c r="AQ29" i="5"/>
  <c r="AQ30" i="5"/>
  <c r="AQ31" i="5"/>
  <c r="AQ32" i="5"/>
  <c r="AQ33" i="5"/>
  <c r="AQ34" i="5"/>
  <c r="AQ35" i="5"/>
  <c r="AQ36" i="5"/>
  <c r="AL28" i="5"/>
  <c r="AL29" i="5"/>
  <c r="AL30" i="5"/>
  <c r="AL31" i="5"/>
  <c r="AL32" i="5"/>
  <c r="AL33" i="5"/>
  <c r="AL34" i="5"/>
  <c r="AL35" i="5"/>
  <c r="AL36" i="5"/>
  <c r="AI28" i="5"/>
  <c r="AI29" i="5"/>
  <c r="AI30" i="5"/>
  <c r="AI31" i="5"/>
  <c r="AI32" i="5"/>
  <c r="AI33" i="5"/>
  <c r="AI34" i="5"/>
  <c r="AI35" i="5"/>
  <c r="AI36" i="5"/>
  <c r="AF32" i="5"/>
  <c r="AF33" i="5"/>
  <c r="AF34" i="5"/>
  <c r="AF35" i="5"/>
  <c r="AF36" i="5"/>
  <c r="AF37" i="5"/>
  <c r="AF38" i="5"/>
  <c r="AF39" i="5"/>
  <c r="AF40" i="5"/>
  <c r="AE40" i="5"/>
  <c r="AE32" i="5"/>
  <c r="AE33" i="5"/>
  <c r="AE34" i="5" s="1"/>
  <c r="AE35" i="5" s="1"/>
  <c r="AE36" i="5" s="1"/>
  <c r="AE37" i="5" s="1"/>
  <c r="AE38" i="5" s="1"/>
  <c r="AE39" i="5" s="1"/>
  <c r="AC28" i="5"/>
  <c r="AC29" i="5"/>
  <c r="AC30" i="5"/>
  <c r="AC31" i="5"/>
  <c r="AC32" i="5"/>
  <c r="AC33" i="5"/>
  <c r="AC34" i="5"/>
  <c r="AC35" i="5"/>
  <c r="AC36" i="5"/>
  <c r="W36" i="5"/>
  <c r="W37" i="5"/>
  <c r="W38" i="5"/>
  <c r="W39" i="5"/>
  <c r="W40" i="5"/>
  <c r="W41" i="5"/>
  <c r="W42" i="5"/>
  <c r="W43" i="5"/>
  <c r="W44" i="5"/>
  <c r="T28" i="5"/>
  <c r="T29" i="5"/>
  <c r="T30" i="5"/>
  <c r="T31" i="5"/>
  <c r="T32" i="5"/>
  <c r="T33" i="5"/>
  <c r="T34" i="5"/>
  <c r="T35" i="5"/>
  <c r="T36" i="5"/>
  <c r="Q27" i="5"/>
  <c r="Q28" i="5"/>
  <c r="Q29" i="5"/>
  <c r="Q30" i="5"/>
  <c r="Q31" i="5"/>
  <c r="Q32" i="5"/>
  <c r="Q33" i="5"/>
  <c r="Q34" i="5"/>
  <c r="Q35" i="5"/>
  <c r="N26" i="5"/>
  <c r="N27" i="5"/>
  <c r="N28" i="5"/>
  <c r="N29" i="5"/>
  <c r="N30" i="5"/>
  <c r="N31" i="5"/>
  <c r="N32" i="5"/>
  <c r="N33" i="5"/>
  <c r="N34" i="5"/>
  <c r="J27" i="5"/>
  <c r="J28" i="5"/>
  <c r="J29" i="5"/>
  <c r="J30" i="5"/>
  <c r="J31" i="5"/>
  <c r="J32" i="5"/>
  <c r="J33" i="5"/>
  <c r="J34" i="5"/>
  <c r="J35" i="5"/>
  <c r="F29" i="5"/>
  <c r="F30" i="5"/>
  <c r="F31" i="5"/>
  <c r="F32" i="5"/>
  <c r="F33" i="5"/>
  <c r="F34" i="5"/>
  <c r="F35" i="5"/>
  <c r="F36" i="5"/>
  <c r="F37" i="5"/>
  <c r="AR8" i="4"/>
  <c r="AQ28" i="4"/>
  <c r="AQ29" i="4"/>
  <c r="AQ30" i="4"/>
  <c r="AQ31" i="4"/>
  <c r="AQ32" i="4"/>
  <c r="AQ33" i="4"/>
  <c r="AQ34" i="4"/>
  <c r="AQ35" i="4"/>
  <c r="AQ36" i="4"/>
  <c r="AL28" i="4"/>
  <c r="AL29" i="4"/>
  <c r="AL30" i="4"/>
  <c r="AL31" i="4"/>
  <c r="AL32" i="4"/>
  <c r="AL33" i="4"/>
  <c r="AL34" i="4"/>
  <c r="AL35" i="4"/>
  <c r="AL36" i="4"/>
  <c r="AI28" i="4"/>
  <c r="AI29" i="4"/>
  <c r="AI30" i="4"/>
  <c r="AI31" i="4"/>
  <c r="AI32" i="4"/>
  <c r="AI33" i="4"/>
  <c r="AI34" i="4"/>
  <c r="AI35" i="4"/>
  <c r="AI36" i="4"/>
  <c r="AF32" i="4"/>
  <c r="AF33" i="4"/>
  <c r="AF34" i="4"/>
  <c r="AF35" i="4"/>
  <c r="AF36" i="4"/>
  <c r="AF37" i="4"/>
  <c r="AF38" i="4"/>
  <c r="AF39" i="4"/>
  <c r="AF40" i="4"/>
  <c r="AE38" i="4"/>
  <c r="AE39" i="4"/>
  <c r="AE40" i="4" s="1"/>
  <c r="AE32" i="4"/>
  <c r="AE33" i="4"/>
  <c r="AE34" i="4"/>
  <c r="AE35" i="4"/>
  <c r="AE36" i="4" s="1"/>
  <c r="AE37" i="4" s="1"/>
  <c r="AC28" i="4"/>
  <c r="AC29" i="4"/>
  <c r="AC30" i="4"/>
  <c r="AC31" i="4"/>
  <c r="AC32" i="4"/>
  <c r="AC33" i="4"/>
  <c r="AC34" i="4"/>
  <c r="AC35" i="4"/>
  <c r="AC36" i="4"/>
  <c r="W36" i="4"/>
  <c r="W37" i="4"/>
  <c r="W38" i="4"/>
  <c r="W39" i="4"/>
  <c r="W40" i="4"/>
  <c r="W41" i="4"/>
  <c r="W42" i="4"/>
  <c r="W43" i="4"/>
  <c r="W44" i="4"/>
  <c r="T28" i="4"/>
  <c r="T29" i="4"/>
  <c r="T30" i="4"/>
  <c r="T31" i="4"/>
  <c r="T32" i="4"/>
  <c r="T33" i="4"/>
  <c r="T34" i="4"/>
  <c r="T35" i="4"/>
  <c r="T36" i="4"/>
  <c r="Q27" i="4"/>
  <c r="Q28" i="4"/>
  <c r="Q29" i="4"/>
  <c r="Q30" i="4"/>
  <c r="Q31" i="4"/>
  <c r="Q32" i="4"/>
  <c r="Q33" i="4"/>
  <c r="Q34" i="4"/>
  <c r="Q35" i="4"/>
  <c r="N26" i="4"/>
  <c r="N27" i="4"/>
  <c r="N28" i="4"/>
  <c r="N29" i="4"/>
  <c r="N30" i="4"/>
  <c r="N31" i="4"/>
  <c r="N32" i="4"/>
  <c r="N33" i="4"/>
  <c r="N34" i="4"/>
  <c r="J27" i="4"/>
  <c r="J28" i="4"/>
  <c r="J29" i="4"/>
  <c r="J30" i="4"/>
  <c r="J31" i="4"/>
  <c r="J32" i="4"/>
  <c r="J33" i="4"/>
  <c r="J34" i="4"/>
  <c r="J35" i="4"/>
  <c r="F29" i="4"/>
  <c r="F30" i="4"/>
  <c r="F31" i="4"/>
  <c r="F32" i="4"/>
  <c r="F33" i="4"/>
  <c r="F34" i="4"/>
  <c r="F35" i="4"/>
  <c r="F36" i="4"/>
  <c r="F37" i="4"/>
  <c r="AQ28" i="3"/>
  <c r="AQ29" i="3"/>
  <c r="AQ30" i="3"/>
  <c r="AQ31" i="3"/>
  <c r="AQ32" i="3"/>
  <c r="AQ33" i="3"/>
  <c r="AQ34" i="3"/>
  <c r="AQ35" i="3"/>
  <c r="AQ36" i="3"/>
  <c r="AL28" i="3"/>
  <c r="AL29" i="3"/>
  <c r="AL30" i="3"/>
  <c r="AL31" i="3"/>
  <c r="AL32" i="3"/>
  <c r="AL33" i="3"/>
  <c r="AL34" i="3"/>
  <c r="AL35" i="3"/>
  <c r="AL36" i="3"/>
  <c r="AI28" i="3"/>
  <c r="AI29" i="3"/>
  <c r="AI30" i="3"/>
  <c r="AI31" i="3"/>
  <c r="AI32" i="3"/>
  <c r="AI33" i="3"/>
  <c r="AI34" i="3"/>
  <c r="AI35" i="3"/>
  <c r="AI36" i="3"/>
  <c r="AF32" i="3"/>
  <c r="AF33" i="3"/>
  <c r="AF34" i="3"/>
  <c r="AF35" i="3"/>
  <c r="AF36" i="3"/>
  <c r="AF37" i="3"/>
  <c r="AF38" i="3"/>
  <c r="AF39" i="3"/>
  <c r="AF40" i="3"/>
  <c r="AE39" i="3"/>
  <c r="AE40" i="3"/>
  <c r="AE32" i="3"/>
  <c r="AE33" i="3"/>
  <c r="AE34" i="3" s="1"/>
  <c r="AE35" i="3" s="1"/>
  <c r="AE36" i="3" s="1"/>
  <c r="AE37" i="3" s="1"/>
  <c r="AE38" i="3" s="1"/>
  <c r="AC28" i="3"/>
  <c r="AC29" i="3"/>
  <c r="AC30" i="3"/>
  <c r="AC31" i="3"/>
  <c r="AC32" i="3"/>
  <c r="AC33" i="3"/>
  <c r="AC34" i="3"/>
  <c r="AC35" i="3"/>
  <c r="AC36" i="3"/>
  <c r="W36" i="3"/>
  <c r="W37" i="3"/>
  <c r="W38" i="3"/>
  <c r="W39" i="3"/>
  <c r="W40" i="3"/>
  <c r="W41" i="3"/>
  <c r="W42" i="3"/>
  <c r="W43" i="3"/>
  <c r="W44" i="3"/>
  <c r="T28" i="3"/>
  <c r="T29" i="3"/>
  <c r="T30" i="3"/>
  <c r="T31" i="3"/>
  <c r="T32" i="3"/>
  <c r="T33" i="3"/>
  <c r="T34" i="3"/>
  <c r="T35" i="3"/>
  <c r="T36" i="3"/>
  <c r="Q27" i="3"/>
  <c r="Q28" i="3"/>
  <c r="Q29" i="3"/>
  <c r="Q30" i="3"/>
  <c r="Q31" i="3"/>
  <c r="Q32" i="3"/>
  <c r="Q33" i="3"/>
  <c r="Q34" i="3"/>
  <c r="Q35" i="3"/>
  <c r="N34" i="3"/>
  <c r="N26" i="3"/>
  <c r="N27" i="3"/>
  <c r="N28" i="3"/>
  <c r="N29" i="3"/>
  <c r="N30" i="3"/>
  <c r="N31" i="3"/>
  <c r="N32" i="3"/>
  <c r="N33" i="3"/>
  <c r="J27" i="3"/>
  <c r="J28" i="3"/>
  <c r="J29" i="3"/>
  <c r="J30" i="3"/>
  <c r="J31" i="3"/>
  <c r="J32" i="3"/>
  <c r="J33" i="3"/>
  <c r="J34" i="3"/>
  <c r="J35" i="3"/>
  <c r="F29" i="3"/>
  <c r="F30" i="3"/>
  <c r="F31" i="3"/>
  <c r="F32" i="3"/>
  <c r="F33" i="3"/>
  <c r="F34" i="3"/>
  <c r="F35" i="3"/>
  <c r="F36" i="3"/>
  <c r="F37" i="3"/>
  <c r="AS3" i="1" l="1"/>
  <c r="AR8" i="1"/>
  <c r="AQ36" i="1"/>
  <c r="AQ28" i="1"/>
  <c r="AQ29" i="1"/>
  <c r="AQ30" i="1"/>
  <c r="AQ31" i="1"/>
  <c r="AQ32" i="1"/>
  <c r="AQ33" i="1"/>
  <c r="AQ34" i="1"/>
  <c r="AQ35" i="1"/>
  <c r="AL28" i="1"/>
  <c r="AL29" i="1"/>
  <c r="AL30" i="1"/>
  <c r="AL31" i="1"/>
  <c r="AL32" i="1"/>
  <c r="AL33" i="1"/>
  <c r="AL34" i="1"/>
  <c r="AL35" i="1"/>
  <c r="AL36" i="1"/>
  <c r="AI28" i="1"/>
  <c r="AI29" i="1"/>
  <c r="AI30" i="1"/>
  <c r="AI31" i="1"/>
  <c r="AI32" i="1"/>
  <c r="AI33" i="1"/>
  <c r="AI34" i="1"/>
  <c r="AI35" i="1"/>
  <c r="AI36" i="1"/>
  <c r="AF32" i="1"/>
  <c r="AF33" i="1"/>
  <c r="AF34" i="1"/>
  <c r="AF35" i="1"/>
  <c r="AF36" i="1"/>
  <c r="AF37" i="1"/>
  <c r="AF38" i="1"/>
  <c r="AF39" i="1"/>
  <c r="AF40" i="1"/>
  <c r="AE38" i="1"/>
  <c r="AE39" i="1" s="1"/>
  <c r="AE40" i="1" s="1"/>
  <c r="AE32" i="1"/>
  <c r="AE33" i="1"/>
  <c r="AE34" i="1"/>
  <c r="AE35" i="1" s="1"/>
  <c r="AE36" i="1" s="1"/>
  <c r="AE37" i="1" s="1"/>
  <c r="AC28" i="1"/>
  <c r="AC29" i="1"/>
  <c r="AC30" i="1"/>
  <c r="AC31" i="1"/>
  <c r="AC32" i="1"/>
  <c r="AC33" i="1"/>
  <c r="AC34" i="1"/>
  <c r="AC35" i="1"/>
  <c r="AC36" i="1"/>
  <c r="W36" i="1"/>
  <c r="W37" i="1"/>
  <c r="W38" i="1"/>
  <c r="W39" i="1"/>
  <c r="W40" i="1"/>
  <c r="W41" i="1"/>
  <c r="W42" i="1"/>
  <c r="W43" i="1"/>
  <c r="W44" i="1"/>
  <c r="T28" i="1"/>
  <c r="T29" i="1"/>
  <c r="T30" i="1"/>
  <c r="T31" i="1"/>
  <c r="T32" i="1"/>
  <c r="T33" i="1"/>
  <c r="T34" i="1"/>
  <c r="T35" i="1"/>
  <c r="T36" i="1"/>
  <c r="Q27" i="1"/>
  <c r="Q28" i="1"/>
  <c r="Q29" i="1"/>
  <c r="Q30" i="1"/>
  <c r="Q31" i="1"/>
  <c r="Q32" i="1"/>
  <c r="Q33" i="1"/>
  <c r="Q34" i="1"/>
  <c r="Q35" i="1"/>
  <c r="N26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J35" i="1"/>
  <c r="F37" i="1"/>
  <c r="F29" i="1"/>
  <c r="F30" i="1"/>
  <c r="F31" i="1"/>
  <c r="F32" i="1"/>
  <c r="F33" i="1"/>
  <c r="F34" i="1"/>
  <c r="F35" i="1"/>
  <c r="F36" i="1"/>
  <c r="B4" i="11" l="1"/>
  <c r="N3" i="12" s="1"/>
  <c r="AS2" i="9"/>
  <c r="AS2" i="8"/>
  <c r="AS3" i="8" s="1"/>
  <c r="AS2" i="7"/>
  <c r="AS3" i="7" s="1"/>
  <c r="AS2" i="6"/>
  <c r="AS3" i="6" s="1"/>
  <c r="AS2" i="5"/>
  <c r="AS3" i="5" s="1"/>
  <c r="AS2" i="4"/>
  <c r="AS3" i="4" s="1"/>
  <c r="AS2" i="3"/>
  <c r="AS3" i="3" s="1"/>
  <c r="AT12" i="9" l="1"/>
  <c r="AS3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B3" i="12" s="1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X12" i="9"/>
  <c r="W12" i="9"/>
  <c r="V12" i="9"/>
  <c r="W14" i="9" s="1"/>
  <c r="AF10" i="9"/>
  <c r="T10" i="9"/>
  <c r="AF9" i="9"/>
  <c r="AI12" i="9" s="1"/>
  <c r="N8" i="9"/>
  <c r="AL6" i="9"/>
  <c r="AI6" i="9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W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W14" i="8"/>
  <c r="W35" i="8" s="1"/>
  <c r="AI12" i="8"/>
  <c r="X12" i="8"/>
  <c r="W12" i="8"/>
  <c r="V12" i="8"/>
  <c r="AF10" i="8"/>
  <c r="T10" i="8"/>
  <c r="AF9" i="8"/>
  <c r="AF28" i="8" s="1"/>
  <c r="AL6" i="8"/>
  <c r="AI6" i="8"/>
  <c r="AI10" i="8" s="1"/>
  <c r="AC6" i="8"/>
  <c r="AC12" i="8" s="1"/>
  <c r="T6" i="8"/>
  <c r="T27" i="8" s="1"/>
  <c r="B6" i="8"/>
  <c r="J5" i="8"/>
  <c r="J9" i="8" s="1"/>
  <c r="B5" i="8"/>
  <c r="N4" i="8"/>
  <c r="N10" i="8" s="1"/>
  <c r="W30" i="7"/>
  <c r="W27" i="7"/>
  <c r="W26" i="7"/>
  <c r="T26" i="7"/>
  <c r="W25" i="7"/>
  <c r="W24" i="7"/>
  <c r="W23" i="7"/>
  <c r="W22" i="7"/>
  <c r="W21" i="7"/>
  <c r="W20" i="7"/>
  <c r="N20" i="7"/>
  <c r="J20" i="7"/>
  <c r="W19" i="7"/>
  <c r="W18" i="7"/>
  <c r="W17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W14" i="7"/>
  <c r="W35" i="7" s="1"/>
  <c r="N14" i="7"/>
  <c r="AL12" i="7"/>
  <c r="AI12" i="7"/>
  <c r="X12" i="7"/>
  <c r="W12" i="7"/>
  <c r="V12" i="7"/>
  <c r="AI11" i="7"/>
  <c r="AF10" i="7"/>
  <c r="AF9" i="7"/>
  <c r="AL11" i="7" s="1"/>
  <c r="N9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W14" i="6" s="1"/>
  <c r="AF10" i="6"/>
  <c r="T10" i="6"/>
  <c r="N10" i="6"/>
  <c r="AF9" i="6"/>
  <c r="AL11" i="6" s="1"/>
  <c r="N9" i="6"/>
  <c r="AL6" i="6"/>
  <c r="AI6" i="6"/>
  <c r="AC6" i="6"/>
  <c r="AC12" i="6" s="1"/>
  <c r="T6" i="6"/>
  <c r="T27" i="6" s="1"/>
  <c r="B6" i="6"/>
  <c r="B7" i="6" s="1"/>
  <c r="J5" i="6"/>
  <c r="J9" i="6" s="1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L14" i="5"/>
  <c r="AE14" i="5"/>
  <c r="X12" i="5"/>
  <c r="W12" i="5"/>
  <c r="W14" i="5" s="1"/>
  <c r="V12" i="5"/>
  <c r="AL11" i="5"/>
  <c r="AF10" i="5"/>
  <c r="AF9" i="5"/>
  <c r="AL13" i="5" s="1"/>
  <c r="AL6" i="5"/>
  <c r="AI6" i="5"/>
  <c r="AC6" i="5"/>
  <c r="AC13" i="5" s="1"/>
  <c r="T6" i="5"/>
  <c r="T27" i="5" s="1"/>
  <c r="B6" i="5"/>
  <c r="J5" i="5"/>
  <c r="J26" i="5" s="1"/>
  <c r="B5" i="5"/>
  <c r="N4" i="5"/>
  <c r="N10" i="5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AL6" i="4"/>
  <c r="AI6" i="4"/>
  <c r="AC6" i="4"/>
  <c r="AC12" i="4" s="1"/>
  <c r="T6" i="4"/>
  <c r="T27" i="4" s="1"/>
  <c r="B6" i="4"/>
  <c r="J5" i="4"/>
  <c r="J9" i="4" s="1"/>
  <c r="B5" i="4"/>
  <c r="B7" i="4" s="1"/>
  <c r="N4" i="4"/>
  <c r="N8" i="4" s="1"/>
  <c r="AL14" i="9" l="1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W14" i="3" s="1"/>
  <c r="AF10" i="3"/>
  <c r="AC10" i="3"/>
  <c r="AF9" i="3"/>
  <c r="AI12" i="3" s="1"/>
  <c r="AL6" i="3"/>
  <c r="AI6" i="3"/>
  <c r="AC6" i="3"/>
  <c r="AC12" i="3" s="1"/>
  <c r="T6" i="3"/>
  <c r="T27" i="3" s="1"/>
  <c r="B6" i="3"/>
  <c r="B7" i="3" s="1"/>
  <c r="F7" i="3" s="1"/>
  <c r="J5" i="3"/>
  <c r="J9" i="3" s="1"/>
  <c r="B5" i="3"/>
  <c r="N4" i="3"/>
  <c r="N8" i="3" s="1"/>
  <c r="AI11" i="3" l="1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AQ17" i="7" s="1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6" i="9" l="1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F17" i="3"/>
  <c r="F27" i="3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L16" i="1" s="1"/>
  <c r="AQ26" i="3" l="1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8" i="1"/>
  <c r="AC19" i="1"/>
  <c r="AC20" i="1"/>
  <c r="AC21" i="1"/>
  <c r="AC22" i="1"/>
  <c r="AC23" i="1"/>
  <c r="AC24" i="1"/>
  <c r="AC25" i="1"/>
  <c r="AC6" i="1"/>
  <c r="AC14" i="1" s="1"/>
  <c r="AC17" i="1" l="1"/>
  <c r="AC9" i="1"/>
  <c r="AC16" i="1"/>
  <c r="AC27" i="1"/>
  <c r="AC15" i="1"/>
  <c r="AC26" i="1"/>
  <c r="W17" i="1"/>
  <c r="X12" i="1"/>
  <c r="W12" i="1"/>
  <c r="V12" i="1"/>
  <c r="W14" i="1"/>
  <c r="N4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9" i="1" s="1"/>
  <c r="T10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6" i="1"/>
  <c r="J17" i="1"/>
  <c r="J18" i="1"/>
  <c r="J20" i="1"/>
  <c r="J21" i="1"/>
  <c r="J22" i="1"/>
  <c r="J23" i="1"/>
  <c r="J8" i="1"/>
  <c r="J5" i="1"/>
  <c r="J11" i="1" s="1"/>
  <c r="B6" i="1"/>
  <c r="B5" i="1"/>
  <c r="B7" i="1" l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F7" i="1"/>
  <c r="Q5" i="1"/>
  <c r="Q26" i="1" l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AQ13" i="1" s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AQ12" i="1" s="1"/>
  <c r="F18" i="1"/>
  <c r="AQ17" i="1" s="1"/>
  <c r="F25" i="1"/>
  <c r="AQ24" i="1" s="1"/>
  <c r="F20" i="1"/>
  <c r="AQ19" i="1" s="1"/>
  <c r="F24" i="1"/>
  <c r="AQ23" i="1" s="1"/>
  <c r="F21" i="1"/>
  <c r="AQ20" i="1" s="1"/>
  <c r="F12" i="1"/>
  <c r="B5" i="12"/>
  <c r="B7" i="12" s="1"/>
  <c r="AQ22" i="1" l="1"/>
  <c r="AQ25" i="1"/>
  <c r="AQ18" i="1"/>
  <c r="AQ26" i="1"/>
  <c r="AQ11" i="1"/>
  <c r="AQ15" i="1"/>
</calcChain>
</file>

<file path=xl/sharedStrings.xml><?xml version="1.0" encoding="utf-8"?>
<sst xmlns="http://schemas.openxmlformats.org/spreadsheetml/2006/main" count="820" uniqueCount="108">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</sst>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142874</xdr:colOff>
      <xdr:row>42</xdr:row>
      <xdr:rowOff>61912</xdr:rowOff>
    </xdr:from>
    <xdr:to>
      <xdr:col>16</xdr:col>
      <xdr:colOff>400050</xdr:colOff>
      <xdr:row>76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323849</xdr:colOff>
      <xdr:row>43</xdr:row>
      <xdr:rowOff>61912</xdr:rowOff>
    </xdr:from>
    <xdr:to>
      <xdr:col>16</xdr:col>
      <xdr:colOff>581025</xdr:colOff>
      <xdr:row>77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76199</xdr:colOff>
      <xdr:row>39</xdr:row>
      <xdr:rowOff>147637</xdr:rowOff>
    </xdr:from>
    <xdr:to>
      <xdr:col>16</xdr:col>
      <xdr:colOff>333375</xdr:colOff>
      <xdr:row>73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47624</xdr:colOff>
      <xdr:row>41</xdr:row>
      <xdr:rowOff>80962</xdr:rowOff>
    </xdr:from>
    <xdr:to>
      <xdr:col>16</xdr:col>
      <xdr:colOff>304800</xdr:colOff>
      <xdr:row>75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9524</xdr:colOff>
      <xdr:row>43</xdr:row>
      <xdr:rowOff>128587</xdr:rowOff>
    </xdr:from>
    <xdr:to>
      <xdr:col>16</xdr:col>
      <xdr:colOff>876300</xdr:colOff>
      <xdr:row>77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438149</xdr:colOff>
      <xdr:row>41</xdr:row>
      <xdr:rowOff>33337</xdr:rowOff>
    </xdr:from>
    <xdr:to>
      <xdr:col>16</xdr:col>
      <xdr:colOff>695325</xdr:colOff>
      <xdr:row>74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276224</xdr:colOff>
      <xdr:row>49</xdr:row>
      <xdr:rowOff>23812</xdr:rowOff>
    </xdr:from>
    <xdr:to>
      <xdr:col>17</xdr:col>
      <xdr:colOff>180975</xdr:colOff>
      <xdr:row>82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95249</xdr:colOff>
      <xdr:row>51</xdr:row>
      <xdr:rowOff>166687</xdr:rowOff>
    </xdr:from>
    <xdr:to>
      <xdr:col>16</xdr:col>
      <xdr:colOff>352425</xdr:colOff>
      <xdr:row>85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4"/>
  <sheetViews>
    <sheetView tabSelected="1" workbookViewId="0">
      <selection activeCell="H17" sqref="H1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3849.5233065272946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4.4977499999999999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2.8785599999999998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4.4977499999999999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2.8785599999999998</v>
      </c>
      <c r="M8" s="8">
        <v>2</v>
      </c>
      <c r="N8" s="15">
        <f t="shared" ref="N8:N34" si="0">M8*$N$4</f>
        <v>8.9954999999999998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291.35799092807548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5.7571199999999996</v>
      </c>
      <c r="M9" s="8">
        <v>3</v>
      </c>
      <c r="N9" s="15">
        <f t="shared" si="0"/>
        <v>13.49325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2363.1294531250705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8.6356799999999989</v>
      </c>
      <c r="M10" s="8">
        <v>4</v>
      </c>
      <c r="N10" s="15">
        <f t="shared" si="0"/>
        <v>17.991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1195.0858936315008</v>
      </c>
    </row>
    <row r="11" spans="1:45" x14ac:dyDescent="0.25">
      <c r="A11" s="4"/>
      <c r="B11" s="3"/>
      <c r="E11" s="11">
        <v>2</v>
      </c>
      <c r="F11" s="12">
        <f t="shared" ref="F11:F36" si="7">E11*$F$7</f>
        <v>3.2756027586206891</v>
      </c>
      <c r="I11" s="8">
        <v>4</v>
      </c>
      <c r="J11" s="15">
        <f t="shared" si="1"/>
        <v>11.514239999999999</v>
      </c>
      <c r="M11" s="8">
        <v>5</v>
      </c>
      <c r="N11" s="15">
        <f t="shared" si="0"/>
        <v>22.48875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5" si="8">F12+J10+N9+Q10+T11+W19+AC11+AF15+AI11+AL11</f>
        <v>811.74744805318437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14.392799999999999</v>
      </c>
      <c r="M12" s="8">
        <v>6</v>
      </c>
      <c r="N12" s="15">
        <f t="shared" si="0"/>
        <v>26.986499999999999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624.58528095368149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17.271359999999998</v>
      </c>
      <c r="M13" s="8">
        <v>7</v>
      </c>
      <c r="N13" s="15">
        <f t="shared" si="0"/>
        <v>31.484249999999999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515.89362524570379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20.149919999999998</v>
      </c>
      <c r="M14" s="8">
        <v>8</v>
      </c>
      <c r="N14" s="15">
        <f t="shared" si="0"/>
        <v>35.981999999999999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446.43722523348879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23.028479999999998</v>
      </c>
      <c r="M15" s="8">
        <v>9</v>
      </c>
      <c r="N15" s="15">
        <f t="shared" si="0"/>
        <v>40.479749999999996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399.40097133313816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25.907039999999999</v>
      </c>
      <c r="M16" s="8">
        <v>10</v>
      </c>
      <c r="N16" s="15">
        <f t="shared" si="0"/>
        <v>44.977499999999999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366.37730875270285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28.785599999999999</v>
      </c>
      <c r="M17" s="8">
        <v>11</v>
      </c>
      <c r="N17" s="15">
        <f t="shared" si="0"/>
        <v>49.475250000000003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342.69537371887748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31.664159999999999</v>
      </c>
      <c r="M18" s="8">
        <v>12</v>
      </c>
      <c r="N18" s="15">
        <f t="shared" si="0"/>
        <v>53.972999999999999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325.55264796767943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34.542719999999996</v>
      </c>
      <c r="M19" s="8">
        <v>13</v>
      </c>
      <c r="N19" s="15">
        <f t="shared" si="0"/>
        <v>58.470749999999995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313.16571078566477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37.421279999999996</v>
      </c>
      <c r="M20" s="8">
        <v>14</v>
      </c>
      <c r="N20" s="15">
        <f t="shared" si="0"/>
        <v>62.968499999999999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304.34561503053749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40.299839999999996</v>
      </c>
      <c r="M21" s="8">
        <v>15</v>
      </c>
      <c r="N21" s="15">
        <f t="shared" si="0"/>
        <v>67.466250000000002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298.2692434499391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43.178399999999996</v>
      </c>
      <c r="M22" s="8">
        <v>16</v>
      </c>
      <c r="N22" s="15">
        <f t="shared" si="0"/>
        <v>71.963999999999999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294.34865514932767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46.056959999999997</v>
      </c>
      <c r="M23" s="8">
        <v>17</v>
      </c>
      <c r="N23" s="15">
        <f t="shared" si="0"/>
        <v>76.461749999999995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292.15269347270589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48.935519999999997</v>
      </c>
      <c r="M24" s="8">
        <v>18</v>
      </c>
      <c r="N24" s="15">
        <f t="shared" si="0"/>
        <v>80.959499999999991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291.35799092807548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51.814079999999997</v>
      </c>
      <c r="M25" s="8">
        <v>19</v>
      </c>
      <c r="N25" s="15">
        <f t="shared" si="0"/>
        <v>85.457250000000002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291.71726649214406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54.692639999999997</v>
      </c>
      <c r="M26" s="8">
        <v>20</v>
      </c>
      <c r="N26" s="15">
        <f t="shared" si="0"/>
        <v>89.954999999999998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293.03819048012849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57.571199999999997</v>
      </c>
      <c r="M27" s="8">
        <v>21</v>
      </c>
      <c r="N27" s="15">
        <f t="shared" si="0"/>
        <v>94.452749999999995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295.16892366719969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60.449759999999998</v>
      </c>
      <c r="M28" s="8">
        <v>22</v>
      </c>
      <c r="N28" s="15">
        <f t="shared" si="0"/>
        <v>98.950500000000005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297.98799467349488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63.328319999999998</v>
      </c>
      <c r="M29" s="8">
        <v>23</v>
      </c>
      <c r="N29" s="15">
        <f t="shared" si="0"/>
        <v>103.44825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301.39706952483914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66.206879999999998</v>
      </c>
      <c r="M30" s="8">
        <v>24</v>
      </c>
      <c r="N30" s="15">
        <f t="shared" si="0"/>
        <v>107.946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305.31569315145305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69.085439999999991</v>
      </c>
      <c r="M31" s="8">
        <v>25</v>
      </c>
      <c r="N31" s="15">
        <f t="shared" si="0"/>
        <v>112.44374999999999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309.67740266960578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71.963999999999999</v>
      </c>
      <c r="M32" s="8">
        <v>26</v>
      </c>
      <c r="N32" s="15">
        <f t="shared" si="0"/>
        <v>116.94149999999999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314.42681234285499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74.842559999999992</v>
      </c>
      <c r="M33" s="8">
        <v>27</v>
      </c>
      <c r="N33" s="15">
        <f t="shared" si="0"/>
        <v>121.43925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319.51739815258901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77.721119999999999</v>
      </c>
      <c r="M34" s="8">
        <v>28</v>
      </c>
      <c r="N34" s="15">
        <f t="shared" si="0"/>
        <v>125.937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324.9097936215212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80.599679999999992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330.57046434307404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>F37+J35+N34+Q35+T36+W44+AC36+AF40+AI36+AL36</f>
        <v>336.47066654018107</v>
      </c>
    </row>
    <row r="37" spans="5:43" x14ac:dyDescent="0.25">
      <c r="E37" s="11">
        <v>28</v>
      </c>
      <c r="F37" s="12">
        <f>E37*$F$7</f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>AE37+1</f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7"/>
  <sheetViews>
    <sheetView workbookViewId="0">
      <selection activeCell="L15" sqref="L14:L15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91</v>
      </c>
      <c r="B1" s="19">
        <f>effects!B7</f>
        <v>716.88935016545236</v>
      </c>
      <c r="D1" s="4" t="s">
        <v>94</v>
      </c>
      <c r="E1" s="2">
        <v>5</v>
      </c>
      <c r="G1" s="4" t="s">
        <v>97</v>
      </c>
      <c r="H1" s="2">
        <v>0.5</v>
      </c>
      <c r="J1" s="4" t="s">
        <v>99</v>
      </c>
      <c r="K1" s="2">
        <v>3</v>
      </c>
    </row>
    <row r="2" spans="1:17" x14ac:dyDescent="0.25">
      <c r="A2" s="4" t="s">
        <v>93</v>
      </c>
      <c r="B2" s="2">
        <v>16</v>
      </c>
      <c r="D2" s="4" t="s">
        <v>96</v>
      </c>
      <c r="E2" s="2">
        <v>1</v>
      </c>
      <c r="G2" s="20" t="s">
        <v>98</v>
      </c>
      <c r="H2" s="21">
        <f>H1/E1*(1-B2/'a_r=0.5'!B7)</f>
        <v>4.192377495462795E-2</v>
      </c>
      <c r="J2" s="4" t="s">
        <v>100</v>
      </c>
      <c r="K2" s="2">
        <v>10</v>
      </c>
    </row>
    <row r="3" spans="1:17" x14ac:dyDescent="0.25">
      <c r="A3" s="20" t="s">
        <v>92</v>
      </c>
      <c r="B3" s="21">
        <f>B1*(1-B2/'a_r=0.5'!B7)</f>
        <v>300.54707783705896</v>
      </c>
      <c r="D3" s="20" t="s">
        <v>95</v>
      </c>
      <c r="E3" s="21">
        <f>E2/E1*(1-B2/'a_r=0.5'!B7)</f>
        <v>8.38475499092559E-2</v>
      </c>
      <c r="J3" s="20" t="s">
        <v>101</v>
      </c>
      <c r="K3" s="21">
        <f>effects!B4*effects!K1*(1-((100+contractor!K1)/(100+contractor!K2)))</f>
        <v>52.71223999999998</v>
      </c>
      <c r="M3" s="4" t="s">
        <v>102</v>
      </c>
      <c r="N3" s="19">
        <f>K3*0.15</f>
        <v>7.9068359999999966</v>
      </c>
      <c r="P3" s="4" t="s">
        <v>103</v>
      </c>
      <c r="Q3" s="2">
        <f>'a_r=0.5'!B2*0.06</f>
        <v>1672.1399999999999</v>
      </c>
    </row>
    <row r="5" spans="1:17" x14ac:dyDescent="0.25">
      <c r="A5" s="22" t="s">
        <v>104</v>
      </c>
      <c r="B5" s="9">
        <f>B3+E3+H2+K3+N3+Q3</f>
        <v>2033.4319251619227</v>
      </c>
    </row>
    <row r="6" spans="1:17" x14ac:dyDescent="0.25">
      <c r="A6" s="23" t="s">
        <v>73</v>
      </c>
      <c r="B6" s="2">
        <v>3367.2339999999999</v>
      </c>
    </row>
    <row r="7" spans="1:17" x14ac:dyDescent="0.25">
      <c r="A7" s="24" t="s">
        <v>105</v>
      </c>
      <c r="B7" s="25">
        <f>B5+B6</f>
        <v>5400.6659251619221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44"/>
  <sheetViews>
    <sheetView topLeftCell="V1" workbookViewId="0">
      <selection activeCell="AR9" sqref="AR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3893.3171395928007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2.9955014999999996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1.9171209600000001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2.9955014999999996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1.9171209600000001</v>
      </c>
      <c r="M8" s="8">
        <v>2</v>
      </c>
      <c r="N8" s="15">
        <f t="shared" ref="N8:N34" si="0">M8*$N$4</f>
        <v>5.9910029999999992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248.35886040719976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3.8342419200000002</v>
      </c>
      <c r="M9" s="8">
        <v>3</v>
      </c>
      <c r="N9" s="15">
        <f t="shared" si="0"/>
        <v>8.9865044999999988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2360.6657655850709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5.7513628800000003</v>
      </c>
      <c r="M10" s="8">
        <v>4</v>
      </c>
      <c r="N10" s="15">
        <f t="shared" si="0"/>
        <v>11.982005999999998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1190.1585185515007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7.6684838400000004</v>
      </c>
      <c r="M11" s="8">
        <v>5</v>
      </c>
      <c r="N11" s="15">
        <f t="shared" si="0"/>
        <v>14.977507499999998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804.35638543318441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9.5856048000000005</v>
      </c>
      <c r="M12" s="8">
        <v>6</v>
      </c>
      <c r="N12" s="15">
        <f t="shared" si="0"/>
        <v>17.973008999999998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614.73053079368151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11.502725760000001</v>
      </c>
      <c r="M13" s="8">
        <v>7</v>
      </c>
      <c r="N13" s="15">
        <f t="shared" si="0"/>
        <v>20.968510499999997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503.57518754570378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13.419846720000001</v>
      </c>
      <c r="M14" s="8">
        <v>8</v>
      </c>
      <c r="N14" s="15">
        <f t="shared" si="0"/>
        <v>23.964011999999997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431.65509999348876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15.336967680000001</v>
      </c>
      <c r="M15" s="8">
        <v>9</v>
      </c>
      <c r="N15" s="15">
        <f t="shared" si="0"/>
        <v>26.959513499999996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382.15515855313816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17.254088639999999</v>
      </c>
      <c r="M16" s="8">
        <v>10</v>
      </c>
      <c r="N16" s="15">
        <f t="shared" si="0"/>
        <v>29.955014999999996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346.66780843270283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19.171209600000001</v>
      </c>
      <c r="M17" s="8">
        <v>11</v>
      </c>
      <c r="N17" s="15">
        <f t="shared" si="0"/>
        <v>32.950516499999992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320.52218585887749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21.088330560000003</v>
      </c>
      <c r="M18" s="8">
        <v>12</v>
      </c>
      <c r="N18" s="15">
        <f t="shared" si="0"/>
        <v>35.946017999999995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300.91577256767943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23.005451520000001</v>
      </c>
      <c r="M19" s="8">
        <v>13</v>
      </c>
      <c r="N19" s="15">
        <f t="shared" si="0"/>
        <v>38.941519499999998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286.06514784566474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24.922572479999999</v>
      </c>
      <c r="M20" s="8">
        <v>14</v>
      </c>
      <c r="N20" s="15">
        <f t="shared" si="0"/>
        <v>41.937020999999994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274.78136455053743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26.839693440000001</v>
      </c>
      <c r="M21" s="8">
        <v>15</v>
      </c>
      <c r="N21" s="15">
        <f t="shared" si="0"/>
        <v>44.93252249999999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266.24130542993913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28.756814400000003</v>
      </c>
      <c r="M22" s="8">
        <v>16</v>
      </c>
      <c r="N22" s="15">
        <f t="shared" si="0"/>
        <v>47.928023999999994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259.85702958932768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30.673935360000002</v>
      </c>
      <c r="M23" s="8">
        <v>17</v>
      </c>
      <c r="N23" s="15">
        <f t="shared" si="0"/>
        <v>50.923525499999997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255.19738037270579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32.59105632</v>
      </c>
      <c r="M24" s="8">
        <v>18</v>
      </c>
      <c r="N24" s="15">
        <f t="shared" si="0"/>
        <v>53.919026999999993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251.93899028807553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34.508177279999998</v>
      </c>
      <c r="M25" s="8">
        <v>19</v>
      </c>
      <c r="N25" s="15">
        <f t="shared" si="0"/>
        <v>56.914528499999989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249.83457831214415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36.425298240000004</v>
      </c>
      <c r="M26" s="8">
        <v>20</v>
      </c>
      <c r="N26" s="15">
        <f t="shared" si="0"/>
        <v>59.910029999999992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248.69181476012841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38.342419200000002</v>
      </c>
      <c r="M27" s="8">
        <v>21</v>
      </c>
      <c r="N27" s="15">
        <f t="shared" si="0"/>
        <v>62.905531499999995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248.35886040719976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40.25954016</v>
      </c>
      <c r="M28" s="8">
        <v>22</v>
      </c>
      <c r="N28" s="15">
        <f t="shared" si="0"/>
        <v>65.901032999999984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248.71424387349487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42.176661120000006</v>
      </c>
      <c r="M29" s="8">
        <v>23</v>
      </c>
      <c r="N29" s="15">
        <f t="shared" si="0"/>
        <v>68.896534499999987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249.65963118483913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44.093782080000004</v>
      </c>
      <c r="M30" s="8">
        <v>24</v>
      </c>
      <c r="N30" s="15">
        <f t="shared" si="0"/>
        <v>71.89203599999999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251.11456727145307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46.010903040000002</v>
      </c>
      <c r="M31" s="8">
        <v>25</v>
      </c>
      <c r="N31" s="15">
        <f t="shared" si="0"/>
        <v>74.887537499999993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253.01258924960572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47.928024000000001</v>
      </c>
      <c r="M32" s="8">
        <v>26</v>
      </c>
      <c r="N32" s="15">
        <f t="shared" si="0"/>
        <v>77.883038999999997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255.29831138285493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49.845144959999999</v>
      </c>
      <c r="M33" s="8">
        <v>27</v>
      </c>
      <c r="N33" s="15">
        <f t="shared" si="0"/>
        <v>80.878540499999986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257.92520965258899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51.762265920000004</v>
      </c>
      <c r="M34" s="8">
        <v>28</v>
      </c>
      <c r="N34" s="15">
        <f t="shared" si="0"/>
        <v>83.874041999999989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260.85391758152122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53.679386880000003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264.05090076307408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267.48741542018109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44"/>
  <sheetViews>
    <sheetView topLeftCell="V1" workbookViewId="0">
      <selection activeCell="AS16" sqref="AS1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3917.7301854751613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2.248875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1.4392799999999999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2.248875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1.4392799999999999</v>
      </c>
      <c r="M8" s="8">
        <v>2</v>
      </c>
      <c r="N8" s="15">
        <f t="shared" ref="N8:N34" si="0">M8*$N$4</f>
        <v>4.4977499999999999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223.94581452483914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2.8785599999999998</v>
      </c>
      <c r="M9" s="8">
        <v>3</v>
      </c>
      <c r="N9" s="15">
        <f t="shared" si="0"/>
        <v>6.7466249999999999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2359.4412981250707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4.3178399999999995</v>
      </c>
      <c r="M10" s="8">
        <v>4</v>
      </c>
      <c r="N10" s="15">
        <f t="shared" si="0"/>
        <v>8.9954999999999998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1187.7095836315009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5.7571199999999996</v>
      </c>
      <c r="M11" s="8">
        <v>5</v>
      </c>
      <c r="N11" s="15">
        <f t="shared" si="0"/>
        <v>11.244375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800.68298305318444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7.1963999999999997</v>
      </c>
      <c r="M12" s="8">
        <v>6</v>
      </c>
      <c r="N12" s="15">
        <f t="shared" si="0"/>
        <v>13.49325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609.83266095368151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8.6356799999999989</v>
      </c>
      <c r="M13" s="8">
        <v>7</v>
      </c>
      <c r="N13" s="15">
        <f t="shared" si="0"/>
        <v>15.742125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497.45285024570376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10.074959999999999</v>
      </c>
      <c r="M14" s="8">
        <v>8</v>
      </c>
      <c r="N14" s="15">
        <f t="shared" si="0"/>
        <v>17.991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424.30829523348876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11.514239999999999</v>
      </c>
      <c r="M15" s="8">
        <v>9</v>
      </c>
      <c r="N15" s="15">
        <f t="shared" si="0"/>
        <v>20.239874999999998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373.58388633313814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12.953519999999999</v>
      </c>
      <c r="M16" s="8">
        <v>10</v>
      </c>
      <c r="N16" s="15">
        <f t="shared" si="0"/>
        <v>22.48875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336.87206875270283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14.392799999999999</v>
      </c>
      <c r="M17" s="8">
        <v>11</v>
      </c>
      <c r="N17" s="15">
        <f t="shared" si="0"/>
        <v>24.737625000000001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309.50197871887752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15.832079999999999</v>
      </c>
      <c r="M18" s="8">
        <v>12</v>
      </c>
      <c r="N18" s="15">
        <f t="shared" si="0"/>
        <v>26.986499999999999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288.67109796767943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17.271359999999998</v>
      </c>
      <c r="M19" s="8">
        <v>13</v>
      </c>
      <c r="N19" s="15">
        <f t="shared" si="0"/>
        <v>29.235374999999998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272.59600578566477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18.710639999999998</v>
      </c>
      <c r="M20" s="8">
        <v>14</v>
      </c>
      <c r="N20" s="15">
        <f t="shared" si="0"/>
        <v>31.484249999999999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260.08775503053749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20.149919999999998</v>
      </c>
      <c r="M21" s="8">
        <v>15</v>
      </c>
      <c r="N21" s="15">
        <f t="shared" si="0"/>
        <v>33.733125000000001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250.32322844993917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21.589199999999998</v>
      </c>
      <c r="M22" s="8">
        <v>16</v>
      </c>
      <c r="N22" s="15">
        <f t="shared" si="0"/>
        <v>35.981999999999999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242.71448514932769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23.028479999999998</v>
      </c>
      <c r="M23" s="8">
        <v>17</v>
      </c>
      <c r="N23" s="15">
        <f t="shared" si="0"/>
        <v>38.230874999999997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236.8303684727058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24.467759999999998</v>
      </c>
      <c r="M24" s="8">
        <v>18</v>
      </c>
      <c r="N24" s="15">
        <f t="shared" si="0"/>
        <v>40.479749999999996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232.34751092807554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25.907039999999999</v>
      </c>
      <c r="M25" s="8">
        <v>19</v>
      </c>
      <c r="N25" s="15">
        <f t="shared" si="0"/>
        <v>42.728625000000001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229.01863149214412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27.346319999999999</v>
      </c>
      <c r="M26" s="8">
        <v>20</v>
      </c>
      <c r="N26" s="15">
        <f t="shared" si="0"/>
        <v>44.977499999999999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226.65140048012842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28.785599999999999</v>
      </c>
      <c r="M27" s="8">
        <v>21</v>
      </c>
      <c r="N27" s="15">
        <f t="shared" si="0"/>
        <v>47.226374999999997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225.09397866719974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30.224879999999999</v>
      </c>
      <c r="M28" s="8">
        <v>22</v>
      </c>
      <c r="N28" s="15">
        <f t="shared" si="0"/>
        <v>49.475250000000003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224.22489467349487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31.664159999999999</v>
      </c>
      <c r="M29" s="8">
        <v>23</v>
      </c>
      <c r="N29" s="15">
        <f t="shared" si="0"/>
        <v>51.724125000000001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223.94581452483914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33.103439999999999</v>
      </c>
      <c r="M30" s="8">
        <v>24</v>
      </c>
      <c r="N30" s="15">
        <f t="shared" si="0"/>
        <v>53.972999999999999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224.17628315145308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34.542719999999996</v>
      </c>
      <c r="M31" s="8">
        <v>25</v>
      </c>
      <c r="N31" s="15">
        <f t="shared" si="0"/>
        <v>56.221874999999997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224.84983766960576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35.981999999999999</v>
      </c>
      <c r="M32" s="8">
        <v>26</v>
      </c>
      <c r="N32" s="15">
        <f t="shared" si="0"/>
        <v>58.470749999999995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225.91109234285494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37.421279999999996</v>
      </c>
      <c r="M33" s="8">
        <v>27</v>
      </c>
      <c r="N33" s="15">
        <f t="shared" si="0"/>
        <v>60.719625000000001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227.31352315258897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38.86056</v>
      </c>
      <c r="M34" s="8">
        <v>28</v>
      </c>
      <c r="N34" s="15">
        <f t="shared" si="0"/>
        <v>62.968499999999999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229.01776362152125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40.299839999999996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230.99027934307415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3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233.20232654018105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3"/>
        <v>1.0228357798313616</v>
      </c>
      <c r="AE37" s="8">
        <f t="shared" si="10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3"/>
        <v>0.97634324438448161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3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3"/>
        <v>0.89498130735244141</v>
      </c>
      <c r="AE40" s="8">
        <f t="shared" si="10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3"/>
        <v>0.85918205505834377</v>
      </c>
    </row>
    <row r="42" spans="5:43" x14ac:dyDescent="0.25">
      <c r="V42" s="8">
        <v>26</v>
      </c>
      <c r="W42" s="15">
        <f t="shared" si="13"/>
        <v>0.8261365914022536</v>
      </c>
    </row>
    <row r="43" spans="5:43" x14ac:dyDescent="0.25">
      <c r="V43" s="8">
        <v>27</v>
      </c>
      <c r="W43" s="15">
        <f t="shared" si="13"/>
        <v>0.79553893986883684</v>
      </c>
    </row>
    <row r="44" spans="5:43" x14ac:dyDescent="0.25">
      <c r="V44" s="8">
        <v>28</v>
      </c>
      <c r="W44" s="15">
        <f t="shared" si="13"/>
        <v>0.76712683487352129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44"/>
  <sheetViews>
    <sheetView topLeftCell="V1" workbookViewId="0">
      <selection activeCell="AQ31" sqref="AQ3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3933.7916753303948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1.7990999999999999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1.1514239999999998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1.7990999999999999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1.1514239999999998</v>
      </c>
      <c r="M8" s="8">
        <v>2</v>
      </c>
      <c r="N8" s="15">
        <f t="shared" ref="N8:N34" si="0">M8*$N$4</f>
        <v>3.5981999999999998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207.88432466960575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2.3028479999999996</v>
      </c>
      <c r="M9" s="8">
        <v>3</v>
      </c>
      <c r="N9" s="15">
        <f t="shared" si="0"/>
        <v>5.3972999999999995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2358.7036671250708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3.4542719999999996</v>
      </c>
      <c r="M10" s="8">
        <v>4</v>
      </c>
      <c r="N10" s="15">
        <f t="shared" si="0"/>
        <v>7.1963999999999997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1186.2343216315007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4.6056959999999991</v>
      </c>
      <c r="M11" s="8">
        <v>5</v>
      </c>
      <c r="N11" s="15">
        <f t="shared" si="0"/>
        <v>8.9954999999999998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798.47009005318444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5.7571199999999987</v>
      </c>
      <c r="M12" s="8">
        <v>6</v>
      </c>
      <c r="N12" s="15">
        <f t="shared" si="0"/>
        <v>10.794599999999999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606.88213695368142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6.9085439999999991</v>
      </c>
      <c r="M13" s="8">
        <v>7</v>
      </c>
      <c r="N13" s="15">
        <f t="shared" si="0"/>
        <v>12.5937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493.76469524570382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8.0599679999999978</v>
      </c>
      <c r="M14" s="8">
        <v>8</v>
      </c>
      <c r="N14" s="15">
        <f t="shared" si="0"/>
        <v>14.392799999999999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419.88250923348875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9.2113919999999982</v>
      </c>
      <c r="M15" s="8">
        <v>9</v>
      </c>
      <c r="N15" s="15">
        <f t="shared" si="0"/>
        <v>16.1919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368.42046933313816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10.362815999999999</v>
      </c>
      <c r="M16" s="8">
        <v>10</v>
      </c>
      <c r="N16" s="15">
        <f t="shared" si="0"/>
        <v>17.991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330.97102075270283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11.514239999999997</v>
      </c>
      <c r="M17" s="8">
        <v>11</v>
      </c>
      <c r="N17" s="15">
        <f t="shared" si="0"/>
        <v>19.790099999999999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302.86329971887756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12.665663999999998</v>
      </c>
      <c r="M18" s="8">
        <v>12</v>
      </c>
      <c r="N18" s="15">
        <f t="shared" si="0"/>
        <v>21.589199999999998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281.29478796767944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13.817087999999998</v>
      </c>
      <c r="M19" s="8">
        <v>13</v>
      </c>
      <c r="N19" s="15">
        <f t="shared" si="0"/>
        <v>23.388299999999997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264.4820647856647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14.968511999999997</v>
      </c>
      <c r="M20" s="8">
        <v>14</v>
      </c>
      <c r="N20" s="15">
        <f t="shared" si="0"/>
        <v>25.1874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251.23618303053746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16.119935999999996</v>
      </c>
      <c r="M21" s="8">
        <v>15</v>
      </c>
      <c r="N21" s="15">
        <f t="shared" si="0"/>
        <v>26.986499999999999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240.73402544993917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17.271359999999998</v>
      </c>
      <c r="M22" s="8">
        <v>16</v>
      </c>
      <c r="N22" s="15">
        <f t="shared" si="0"/>
        <v>28.785599999999999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232.3876511493277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18.422783999999996</v>
      </c>
      <c r="M23" s="8">
        <v>17</v>
      </c>
      <c r="N23" s="15">
        <f t="shared" si="0"/>
        <v>30.584699999999998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225.76590347270582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19.574207999999995</v>
      </c>
      <c r="M24" s="8">
        <v>18</v>
      </c>
      <c r="N24" s="15">
        <f t="shared" si="0"/>
        <v>32.383800000000001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220.54541492807553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20.725631999999997</v>
      </c>
      <c r="M25" s="8">
        <v>19</v>
      </c>
      <c r="N25" s="15">
        <f t="shared" si="0"/>
        <v>34.182899999999997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216.4789044921441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21.877055999999996</v>
      </c>
      <c r="M26" s="8">
        <v>20</v>
      </c>
      <c r="N26" s="15">
        <f t="shared" si="0"/>
        <v>35.981999999999999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213.37404248012842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23.028479999999995</v>
      </c>
      <c r="M27" s="8">
        <v>21</v>
      </c>
      <c r="N27" s="15">
        <f t="shared" si="0"/>
        <v>37.781099999999995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211.07898966719972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24.179903999999997</v>
      </c>
      <c r="M28" s="8">
        <v>22</v>
      </c>
      <c r="N28" s="15">
        <f t="shared" si="0"/>
        <v>39.580199999999998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209.47227467349489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25.331327999999996</v>
      </c>
      <c r="M29" s="8">
        <v>23</v>
      </c>
      <c r="N29" s="15">
        <f t="shared" si="0"/>
        <v>41.379300000000001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208.45556352483914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26.482751999999994</v>
      </c>
      <c r="M30" s="8">
        <v>24</v>
      </c>
      <c r="N30" s="15">
        <f t="shared" si="0"/>
        <v>43.178399999999996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207.94840115145306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27.634175999999997</v>
      </c>
      <c r="M31" s="8">
        <v>25</v>
      </c>
      <c r="N31" s="15">
        <f t="shared" si="0"/>
        <v>44.977499999999999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207.88432466960575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28.785599999999995</v>
      </c>
      <c r="M32" s="8">
        <v>26</v>
      </c>
      <c r="N32" s="15">
        <f t="shared" si="0"/>
        <v>46.776599999999995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208.20794834285493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29.937023999999994</v>
      </c>
      <c r="M33" s="8">
        <v>27</v>
      </c>
      <c r="N33" s="15">
        <f t="shared" si="0"/>
        <v>48.575699999999998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208.87274815258897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31.088447999999993</v>
      </c>
      <c r="M34" s="8">
        <v>28</v>
      </c>
      <c r="N34" s="15">
        <f t="shared" si="0"/>
        <v>50.3748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209.83935762152126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32.239871999999991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211.07424234307413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27</v>
      </c>
      <c r="AC36" s="15">
        <f t="shared" si="4"/>
        <v>31.490395480225988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213.6733155216177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>AE39+1</f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44"/>
  <sheetViews>
    <sheetView topLeftCell="V1" workbookViewId="0">
      <selection activeCell="AQ22" sqref="AQ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3812.8357192906728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5.9999985000000002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3.8399990399999999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5.9999985000000002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3.8399990399999999</v>
      </c>
      <c r="M8" s="8">
        <v>2</v>
      </c>
      <c r="N8" s="15">
        <f t="shared" ref="N8:N34" si="0">M8*$N$4</f>
        <v>11.999997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328.84028070932771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7.6799980799999998</v>
      </c>
      <c r="M9" s="8">
        <v>3</v>
      </c>
      <c r="N9" s="15">
        <f t="shared" si="0"/>
        <v>17.999995500000001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2365.5931406650707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11.519997119999999</v>
      </c>
      <c r="M10" s="8">
        <v>4</v>
      </c>
      <c r="N10" s="15">
        <f t="shared" si="0"/>
        <v>23.999994000000001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1200.0132687115008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15.35999616</v>
      </c>
      <c r="M11" s="8">
        <v>5</v>
      </c>
      <c r="N11" s="15">
        <f t="shared" si="0"/>
        <v>29.999992500000001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819.13851067318433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19.1999952</v>
      </c>
      <c r="M12" s="8">
        <v>6</v>
      </c>
      <c r="N12" s="15">
        <f t="shared" si="0"/>
        <v>35.999991000000001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634.44003111368147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23.039994239999999</v>
      </c>
      <c r="M13" s="8">
        <v>7</v>
      </c>
      <c r="N13" s="15">
        <f t="shared" si="0"/>
        <v>41.999989499999998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528.21206294570379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26.879993280000001</v>
      </c>
      <c r="M14" s="8">
        <v>8</v>
      </c>
      <c r="N14" s="15">
        <f t="shared" si="0"/>
        <v>47.999988000000002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461.21935047348876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30.719992319999999</v>
      </c>
      <c r="M15" s="8">
        <v>9</v>
      </c>
      <c r="N15" s="15">
        <f t="shared" si="0"/>
        <v>53.999986500000006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416.64678411313815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34.559991359999998</v>
      </c>
      <c r="M16" s="8">
        <v>10</v>
      </c>
      <c r="N16" s="15">
        <f t="shared" si="0"/>
        <v>59.999985000000002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386.08680907270281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38.3999904</v>
      </c>
      <c r="M17" s="8">
        <v>11</v>
      </c>
      <c r="N17" s="15">
        <f t="shared" si="0"/>
        <v>65.999983499999999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364.86856157887752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42.239989440000002</v>
      </c>
      <c r="M18" s="8">
        <v>12</v>
      </c>
      <c r="N18" s="15">
        <f t="shared" si="0"/>
        <v>71.999982000000003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350.18952336767944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46.079988479999997</v>
      </c>
      <c r="M19" s="8">
        <v>13</v>
      </c>
      <c r="N19" s="15">
        <f t="shared" si="0"/>
        <v>77.999980500000007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340.2662737256648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49.919987519999999</v>
      </c>
      <c r="M20" s="8">
        <v>14</v>
      </c>
      <c r="N20" s="15">
        <f t="shared" si="0"/>
        <v>83.999978999999996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333.90986551053743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53.759986560000002</v>
      </c>
      <c r="M21" s="8">
        <v>15</v>
      </c>
      <c r="N21" s="15">
        <f t="shared" si="0"/>
        <v>89.9999775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330.29718146993912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57.599985599999997</v>
      </c>
      <c r="M22" s="8">
        <v>16</v>
      </c>
      <c r="N22" s="15">
        <f t="shared" si="0"/>
        <v>95.999976000000004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328.84028070932771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61.439984639999999</v>
      </c>
      <c r="M23" s="8">
        <v>17</v>
      </c>
      <c r="N23" s="15">
        <f>M23*$N$4</f>
        <v>101.99997450000001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329.10800657270585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65.279983680000001</v>
      </c>
      <c r="M24" s="8">
        <v>18</v>
      </c>
      <c r="N24" s="15">
        <f t="shared" si="0"/>
        <v>107.99997300000001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330.77699156807552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69.119982719999996</v>
      </c>
      <c r="M25" s="8">
        <v>19</v>
      </c>
      <c r="N25" s="15">
        <f t="shared" si="0"/>
        <v>113.9999715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333.59995467214407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72.959981760000005</v>
      </c>
      <c r="M26" s="8">
        <v>20</v>
      </c>
      <c r="N26" s="15">
        <f t="shared" si="0"/>
        <v>119.99997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337.38456620012846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76.7999808</v>
      </c>
      <c r="M27" s="8">
        <v>21</v>
      </c>
      <c r="N27" s="15">
        <f t="shared" si="0"/>
        <v>125.99996850000001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341.97898692719968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80.639979839999995</v>
      </c>
      <c r="M28" s="8">
        <v>22</v>
      </c>
      <c r="N28" s="15">
        <f t="shared" si="0"/>
        <v>131.999967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347.2617454734949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84.479978880000004</v>
      </c>
      <c r="M29" s="8">
        <v>23</v>
      </c>
      <c r="N29" s="15">
        <f t="shared" si="0"/>
        <v>137.9999655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353.13450786483912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88.319977919999999</v>
      </c>
      <c r="M30" s="8">
        <v>24</v>
      </c>
      <c r="N30" s="15">
        <f t="shared" si="0"/>
        <v>143.99996400000001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359.51681903145311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92.159976959999995</v>
      </c>
      <c r="M31" s="8">
        <v>25</v>
      </c>
      <c r="N31" s="15">
        <f t="shared" si="0"/>
        <v>149.99996250000001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366.34221608960576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95.999976000000004</v>
      </c>
      <c r="M32" s="8">
        <v>26</v>
      </c>
      <c r="N32" s="15">
        <f t="shared" si="0"/>
        <v>155.99996100000001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373.55531330285498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99.839975039999999</v>
      </c>
      <c r="M33" s="8">
        <v>27</v>
      </c>
      <c r="N33" s="15">
        <f t="shared" si="0"/>
        <v>161.99995950000002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381.10958665258903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103.67997407999999</v>
      </c>
      <c r="M34" s="8">
        <v>28</v>
      </c>
      <c r="N34" s="15">
        <f t="shared" si="0"/>
        <v>167.99995799999999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388.96566966152125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107.51997312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397.0900279230741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405.45391766018116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44"/>
  <sheetViews>
    <sheetView topLeftCell="V1" workbookViewId="0">
      <selection activeCell="AQ23" sqref="AQ2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3821.8621440272946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5.622187499999999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3.5981999999999998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5.622187499999999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3.5981999999999998</v>
      </c>
      <c r="M8" s="8">
        <v>2</v>
      </c>
      <c r="N8" s="15">
        <f t="shared" ref="N8:N34" si="0">M8*$N$4</f>
        <v>11.244374999999998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319.81385597270588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7.1963999999999997</v>
      </c>
      <c r="M9" s="8">
        <v>3</v>
      </c>
      <c r="N9" s="15">
        <f t="shared" si="0"/>
        <v>16.866562499999997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2364.9735306250705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10.794599999999999</v>
      </c>
      <c r="M10" s="8">
        <v>4</v>
      </c>
      <c r="N10" s="15">
        <f t="shared" si="0"/>
        <v>22.488749999999996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1198.7740486315008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14.392799999999999</v>
      </c>
      <c r="M11" s="8">
        <v>5</v>
      </c>
      <c r="N11" s="15">
        <f t="shared" si="0"/>
        <v>28.110937499999995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817.27968055318433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17.991</v>
      </c>
      <c r="M12" s="8">
        <v>6</v>
      </c>
      <c r="N12" s="15">
        <f t="shared" si="0"/>
        <v>33.733124999999994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631.96159095368148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21.589199999999998</v>
      </c>
      <c r="M13" s="8">
        <v>7</v>
      </c>
      <c r="N13" s="15">
        <f t="shared" si="0"/>
        <v>39.355312499999997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525.1140127457038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25.1874</v>
      </c>
      <c r="M14" s="8">
        <v>8</v>
      </c>
      <c r="N14" s="15">
        <f t="shared" si="0"/>
        <v>44.977499999999992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457.50169023348872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28.785599999999999</v>
      </c>
      <c r="M15" s="8">
        <v>9</v>
      </c>
      <c r="N15" s="15">
        <f t="shared" si="0"/>
        <v>50.599687499999987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412.30951383313817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32.383800000000001</v>
      </c>
      <c r="M16" s="8">
        <v>10</v>
      </c>
      <c r="N16" s="15">
        <f t="shared" si="0"/>
        <v>56.22187499999999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381.12992875270282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35.981999999999999</v>
      </c>
      <c r="M17" s="8">
        <v>11</v>
      </c>
      <c r="N17" s="15">
        <f t="shared" si="0"/>
        <v>61.844062499999993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359.29207121887748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39.580199999999998</v>
      </c>
      <c r="M18" s="8">
        <v>12</v>
      </c>
      <c r="N18" s="15">
        <f t="shared" si="0"/>
        <v>67.466249999999988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343.99342296767946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43.178399999999996</v>
      </c>
      <c r="M19" s="8">
        <v>13</v>
      </c>
      <c r="N19" s="15">
        <f t="shared" si="0"/>
        <v>73.088437499999984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333.45056328566471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46.776599999999995</v>
      </c>
      <c r="M20" s="8">
        <v>14</v>
      </c>
      <c r="N20" s="15">
        <f t="shared" si="0"/>
        <v>78.710624999999993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326.47454503053746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50.3748</v>
      </c>
      <c r="M21" s="8">
        <v>15</v>
      </c>
      <c r="N21" s="15">
        <f t="shared" si="0"/>
        <v>84.332812499999989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322.24225094993909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53.972999999999999</v>
      </c>
      <c r="M22" s="8">
        <v>16</v>
      </c>
      <c r="N22" s="15">
        <f t="shared" si="0"/>
        <v>89.954999999999984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320.16574014932769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57.571199999999997</v>
      </c>
      <c r="M23" s="8">
        <v>17</v>
      </c>
      <c r="N23" s="15">
        <f t="shared" si="0"/>
        <v>95.57718749999998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319.81385597270588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61.169399999999996</v>
      </c>
      <c r="M24" s="8">
        <v>18</v>
      </c>
      <c r="N24" s="15">
        <f t="shared" si="0"/>
        <v>101.19937499999997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320.8632309280755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64.767600000000002</v>
      </c>
      <c r="M25" s="8">
        <v>19</v>
      </c>
      <c r="N25" s="15">
        <f t="shared" si="0"/>
        <v>106.82156249999998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323.06658399214405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68.365799999999993</v>
      </c>
      <c r="M26" s="8">
        <v>20</v>
      </c>
      <c r="N26" s="15">
        <f t="shared" si="0"/>
        <v>112.44374999999998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326.2315854801285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71.963999999999999</v>
      </c>
      <c r="M27" s="8">
        <v>21</v>
      </c>
      <c r="N27" s="15">
        <f t="shared" si="0"/>
        <v>118.06593749999998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330.20639616719967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75.56219999999999</v>
      </c>
      <c r="M28" s="8">
        <v>22</v>
      </c>
      <c r="N28" s="15">
        <f t="shared" si="0"/>
        <v>123.68812499999999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334.86954467349494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79.160399999999996</v>
      </c>
      <c r="M29" s="8">
        <v>23</v>
      </c>
      <c r="N29" s="15">
        <f t="shared" si="0"/>
        <v>129.31031249999998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340.12269702483911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82.758600000000001</v>
      </c>
      <c r="M30" s="8">
        <v>24</v>
      </c>
      <c r="N30" s="15">
        <f t="shared" si="0"/>
        <v>134.93249999999998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345.88539815145305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86.356799999999993</v>
      </c>
      <c r="M31" s="8">
        <v>25</v>
      </c>
      <c r="N31" s="15">
        <f t="shared" si="0"/>
        <v>140.55468749999997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352.09118516960575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89.954999999999998</v>
      </c>
      <c r="M32" s="8">
        <v>26</v>
      </c>
      <c r="N32" s="15">
        <f t="shared" si="0"/>
        <v>146.17687499999997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358.68467234285492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93.55319999999999</v>
      </c>
      <c r="M33" s="8">
        <v>27</v>
      </c>
      <c r="N33" s="15">
        <f t="shared" si="0"/>
        <v>151.79906249999996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365.61933565258897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97.151399999999995</v>
      </c>
      <c r="M34" s="8">
        <v>28</v>
      </c>
      <c r="N34" s="15">
        <f t="shared" si="0"/>
        <v>157.42124999999999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372.85580862152119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100.7496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380.36055684307405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388.10483654018111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>AE39+1</f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44"/>
  <sheetViews>
    <sheetView topLeftCell="V1" workbookViewId="0">
      <selection activeCell="AQ22" sqref="AQ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3795.6931748506727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6.7466250000000008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4.3178399999999995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6.7466250000000008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4.3178399999999995</v>
      </c>
      <c r="M8" s="8">
        <v>2</v>
      </c>
      <c r="N8" s="15">
        <f t="shared" ref="N8:N34" si="0">M8*$N$4</f>
        <v>13.493250000000002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345.98282514932771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8.6356799999999989</v>
      </c>
      <c r="M9" s="8">
        <v>3</v>
      </c>
      <c r="N9" s="15">
        <f t="shared" si="0"/>
        <v>20.239875000000001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2366.8176081250708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12.953519999999997</v>
      </c>
      <c r="M10" s="8">
        <v>4</v>
      </c>
      <c r="N10" s="15">
        <f t="shared" si="0"/>
        <v>26.986500000000003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1202.4622036315009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17.271359999999998</v>
      </c>
      <c r="M11" s="8">
        <v>5</v>
      </c>
      <c r="N11" s="15">
        <f t="shared" si="0"/>
        <v>33.733125000000001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822.81191305318441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21.589199999999998</v>
      </c>
      <c r="M12" s="8">
        <v>6</v>
      </c>
      <c r="N12" s="15">
        <f t="shared" si="0"/>
        <v>40.479750000000003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639.33790095368147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25.907039999999995</v>
      </c>
      <c r="M13" s="8">
        <v>7</v>
      </c>
      <c r="N13" s="15">
        <f t="shared" si="0"/>
        <v>47.226375000000004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534.3344002457037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30.224879999999995</v>
      </c>
      <c r="M14" s="8">
        <v>8</v>
      </c>
      <c r="N14" s="15">
        <f t="shared" si="0"/>
        <v>53.973000000000006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468.56615523348876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34.542719999999996</v>
      </c>
      <c r="M15" s="8">
        <v>9</v>
      </c>
      <c r="N15" s="15">
        <f t="shared" si="0"/>
        <v>60.719625000000008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425.21805633313818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38.860559999999992</v>
      </c>
      <c r="M16" s="8">
        <v>10</v>
      </c>
      <c r="N16" s="15">
        <f t="shared" si="0"/>
        <v>67.466250000000002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395.8825487527028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43.178399999999996</v>
      </c>
      <c r="M17" s="8">
        <v>11</v>
      </c>
      <c r="N17" s="15">
        <f t="shared" si="0"/>
        <v>74.212875000000011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375.88876871887749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47.496239999999993</v>
      </c>
      <c r="M18" s="8">
        <v>12</v>
      </c>
      <c r="N18" s="15">
        <f t="shared" si="0"/>
        <v>80.959500000000006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362.43419796767944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51.81407999999999</v>
      </c>
      <c r="M19" s="8">
        <v>13</v>
      </c>
      <c r="N19" s="15">
        <f t="shared" si="0"/>
        <v>87.706125000000014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353.73541578566477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56.131919999999994</v>
      </c>
      <c r="M20" s="8">
        <v>14</v>
      </c>
      <c r="N20" s="15">
        <f t="shared" si="0"/>
        <v>94.452750000000009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348.60347503053742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60.449759999999991</v>
      </c>
      <c r="M21" s="8">
        <v>15</v>
      </c>
      <c r="N21" s="15">
        <f t="shared" si="0"/>
        <v>101.19937500000002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346.21525844993909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64.767599999999987</v>
      </c>
      <c r="M22" s="8">
        <v>16</v>
      </c>
      <c r="N22" s="15">
        <f t="shared" si="0"/>
        <v>107.94600000000001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345.98282514932771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69.085439999999991</v>
      </c>
      <c r="M23" s="8">
        <v>17</v>
      </c>
      <c r="N23" s="15">
        <f t="shared" si="0"/>
        <v>114.69262500000001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347.47501847270587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73.403279999999995</v>
      </c>
      <c r="M24" s="8">
        <v>18</v>
      </c>
      <c r="N24" s="15">
        <f t="shared" si="0"/>
        <v>121.43925000000002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350.36847092807551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77.721119999999985</v>
      </c>
      <c r="M25" s="8">
        <v>19</v>
      </c>
      <c r="N25" s="15">
        <f t="shared" si="0"/>
        <v>128.18587500000001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354.41590149214403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82.038959999999989</v>
      </c>
      <c r="M26" s="8">
        <v>20</v>
      </c>
      <c r="N26" s="15">
        <f t="shared" si="0"/>
        <v>134.9325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359.4249804801284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86.356799999999993</v>
      </c>
      <c r="M27" s="8">
        <v>21</v>
      </c>
      <c r="N27" s="15">
        <f t="shared" si="0"/>
        <v>141.67912500000003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365.24386866719971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90.674639999999982</v>
      </c>
      <c r="M28" s="8">
        <v>22</v>
      </c>
      <c r="N28" s="15">
        <f t="shared" si="0"/>
        <v>148.42575000000002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371.75109467349489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94.992479999999986</v>
      </c>
      <c r="M29" s="8">
        <v>23</v>
      </c>
      <c r="N29" s="15">
        <f t="shared" si="0"/>
        <v>155.17237500000002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378.84832452483914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99.31031999999999</v>
      </c>
      <c r="M30" s="8">
        <v>24</v>
      </c>
      <c r="N30" s="15">
        <f t="shared" si="0"/>
        <v>161.91900000000001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386.4551031514531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103.62815999999998</v>
      </c>
      <c r="M31" s="8">
        <v>25</v>
      </c>
      <c r="N31" s="15">
        <f t="shared" si="0"/>
        <v>168.66562500000001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 t="shared" si="10"/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394.50496766960578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107.94599999999998</v>
      </c>
      <c r="M32" s="8">
        <v>26</v>
      </c>
      <c r="N32" s="15">
        <f t="shared" si="0"/>
        <v>175.41225000000003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402.94253234285497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112.26383999999999</v>
      </c>
      <c r="M33" s="8">
        <v>27</v>
      </c>
      <c r="N33" s="15">
        <f t="shared" si="0"/>
        <v>182.15887500000002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411.72127315258905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116.58167999999999</v>
      </c>
      <c r="M34" s="8">
        <v>28</v>
      </c>
      <c r="N34" s="15">
        <f t="shared" si="0"/>
        <v>188.90550000000002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420.80182362152124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120.89951999999998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430.15064934307406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3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439.73900654018115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3"/>
        <v>1.0228357798313616</v>
      </c>
      <c r="AE37" s="8">
        <f t="shared" si="10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3"/>
        <v>0.97634324438448161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3"/>
        <v>0.93389353810689546</v>
      </c>
      <c r="AE39" s="8">
        <f t="shared" si="10"/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3"/>
        <v>0.89498130735244141</v>
      </c>
      <c r="AE40" s="8">
        <f t="shared" si="10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3"/>
        <v>0.85918205505834377</v>
      </c>
    </row>
    <row r="42" spans="5:43" x14ac:dyDescent="0.25">
      <c r="V42" s="8">
        <v>26</v>
      </c>
      <c r="W42" s="15">
        <f t="shared" si="13"/>
        <v>0.8261365914022536</v>
      </c>
    </row>
    <row r="43" spans="5:43" x14ac:dyDescent="0.25">
      <c r="V43" s="8">
        <v>27</v>
      </c>
      <c r="W43" s="15">
        <f t="shared" si="13"/>
        <v>0.79553893986883684</v>
      </c>
    </row>
    <row r="44" spans="5:43" x14ac:dyDescent="0.25">
      <c r="V44" s="8">
        <v>28</v>
      </c>
      <c r="W44" s="15">
        <f t="shared" si="13"/>
        <v>0.76712683487352129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44"/>
  <sheetViews>
    <sheetView topLeftCell="AF1" workbookViewId="0">
      <selection activeCell="BE5" sqref="BE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5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3785.8715385500614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7.1963999999999997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4.6056959999999991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7.1963999999999997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4.6056959999999991</v>
      </c>
      <c r="M8" s="8">
        <v>2</v>
      </c>
      <c r="N8" s="15">
        <f t="shared" ref="N8:N34" si="0">M8*$N$4</f>
        <v>14.392799999999999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355.80446144993908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9.2113919999999982</v>
      </c>
      <c r="M9" s="8">
        <v>3</v>
      </c>
      <c r="N9" s="15">
        <f t="shared" si="0"/>
        <v>21.589199999999998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2367.5552391250708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13.817087999999998</v>
      </c>
      <c r="M10" s="8">
        <v>4</v>
      </c>
      <c r="N10" s="15">
        <f t="shared" si="0"/>
        <v>28.785599999999999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1203.9374656315008</v>
      </c>
      <c r="AS10" s="8">
        <v>447.11799999999999</v>
      </c>
      <c r="AT10" s="8">
        <f>$AS$2-AS10</f>
        <v>3694.5580000000004</v>
      </c>
      <c r="AU10" s="8"/>
      <c r="AV10" s="8">
        <v>394.88099999999997</v>
      </c>
      <c r="AW10" s="8">
        <f>$AS$2-AV10</f>
        <v>3746.7950000000005</v>
      </c>
      <c r="AX10" s="8"/>
      <c r="AY10" s="8">
        <v>359.65800000000002</v>
      </c>
      <c r="AZ10" s="8">
        <f>$AS$2-AY10</f>
        <v>3782.0180000000005</v>
      </c>
    </row>
    <row r="11" spans="1:52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18.422783999999996</v>
      </c>
      <c r="M11" s="8">
        <v>5</v>
      </c>
      <c r="N11" s="15">
        <f t="shared" si="0"/>
        <v>35.981999999999999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825.02480605318442</v>
      </c>
      <c r="AS11" s="8">
        <v>337.964</v>
      </c>
      <c r="AT11" s="8">
        <f t="shared" ref="AT11:AT16" si="9">$AS$2-AS11</f>
        <v>3803.7120000000004</v>
      </c>
      <c r="AU11" s="8"/>
      <c r="AV11" s="8">
        <v>300.81799999999998</v>
      </c>
      <c r="AW11" s="8">
        <f t="shared" ref="AW11:AW17" si="10">$AS$2-AV11</f>
        <v>3840.8580000000002</v>
      </c>
      <c r="AX11" s="8"/>
      <c r="AY11" s="8">
        <v>275.976</v>
      </c>
      <c r="AZ11" s="8">
        <f t="shared" ref="AZ11:AZ17" si="11">$AS$2-AY11</f>
        <v>3865.7000000000003</v>
      </c>
    </row>
    <row r="12" spans="1:52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23.028479999999995</v>
      </c>
      <c r="M12" s="8">
        <v>6</v>
      </c>
      <c r="N12" s="15">
        <f t="shared" si="0"/>
        <v>43.178399999999996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642.28842495368156</v>
      </c>
      <c r="AS12" s="8">
        <v>282.84100000000001</v>
      </c>
      <c r="AT12" s="8">
        <f>$AS$2-AS12</f>
        <v>3858.8350000000005</v>
      </c>
      <c r="AU12" s="8"/>
      <c r="AV12" s="8">
        <v>253.35300000000001</v>
      </c>
      <c r="AW12" s="8">
        <f t="shared" si="10"/>
        <v>3888.3230000000003</v>
      </c>
      <c r="AX12" s="8"/>
      <c r="AY12" s="8">
        <v>233.95400000000001</v>
      </c>
      <c r="AZ12" s="8">
        <f t="shared" si="11"/>
        <v>3907.7220000000002</v>
      </c>
    </row>
    <row r="13" spans="1:52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27.634175999999997</v>
      </c>
      <c r="M13" s="8">
        <v>7</v>
      </c>
      <c r="N13" s="15">
        <f t="shared" si="0"/>
        <v>50.3748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538.02255524570376</v>
      </c>
      <c r="AS13" s="8">
        <v>248.93299999999999</v>
      </c>
      <c r="AT13" s="8">
        <f t="shared" si="9"/>
        <v>3892.7430000000004</v>
      </c>
      <c r="AU13" s="8"/>
      <c r="AV13" s="8">
        <v>224.422</v>
      </c>
      <c r="AW13" s="8">
        <f t="shared" si="10"/>
        <v>3917.2540000000004</v>
      </c>
      <c r="AX13" s="8"/>
      <c r="AY13" s="8">
        <v>208.37700000000001</v>
      </c>
      <c r="AZ13" s="8">
        <f t="shared" si="11"/>
        <v>3933.2990000000004</v>
      </c>
    </row>
    <row r="14" spans="1:52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32.239871999999991</v>
      </c>
      <c r="M14" s="8">
        <v>8</v>
      </c>
      <c r="N14" s="15">
        <f t="shared" si="0"/>
        <v>57.571199999999997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12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472.99194123348877</v>
      </c>
      <c r="AS14" s="8">
        <v>554.86699999999996</v>
      </c>
      <c r="AT14" s="8">
        <f t="shared" si="9"/>
        <v>3586.8090000000002</v>
      </c>
      <c r="AU14" s="8"/>
      <c r="AV14" s="8">
        <v>487.78500000000003</v>
      </c>
      <c r="AW14" s="8">
        <f t="shared" si="10"/>
        <v>3653.8910000000005</v>
      </c>
      <c r="AX14" s="8"/>
      <c r="AY14" s="8">
        <v>442.86399999999998</v>
      </c>
      <c r="AZ14" s="8">
        <f t="shared" si="11"/>
        <v>3698.8120000000004</v>
      </c>
    </row>
    <row r="15" spans="1:52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36.845567999999993</v>
      </c>
      <c r="M15" s="8">
        <v>9</v>
      </c>
      <c r="N15" s="15">
        <f t="shared" si="0"/>
        <v>64.767600000000002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3">AE14+1</f>
        <v>3</v>
      </c>
      <c r="AF15" s="15">
        <f t="shared" si="12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430.38147333313816</v>
      </c>
      <c r="AS15" s="8">
        <v>527.88900000000001</v>
      </c>
      <c r="AT15" s="8">
        <f t="shared" si="9"/>
        <v>3613.7870000000003</v>
      </c>
      <c r="AU15" s="8"/>
      <c r="AV15" s="8">
        <v>464.42399999999998</v>
      </c>
      <c r="AW15" s="8">
        <f t="shared" si="10"/>
        <v>3677.2520000000004</v>
      </c>
      <c r="AX15" s="8"/>
      <c r="AY15" s="8">
        <v>421.98700000000002</v>
      </c>
      <c r="AZ15" s="8">
        <f t="shared" si="11"/>
        <v>3719.6890000000003</v>
      </c>
    </row>
    <row r="16" spans="1:52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41.451263999999995</v>
      </c>
      <c r="M16" s="8">
        <v>10</v>
      </c>
      <c r="N16" s="15">
        <f t="shared" si="0"/>
        <v>71.963999999999999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3"/>
        <v>4</v>
      </c>
      <c r="AF16" s="15">
        <f t="shared" si="12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401.78359675270281</v>
      </c>
      <c r="AS16" s="8">
        <v>608.17899999999997</v>
      </c>
      <c r="AT16" s="8">
        <f t="shared" si="9"/>
        <v>3533.4970000000003</v>
      </c>
      <c r="AU16" s="8"/>
      <c r="AV16" s="8">
        <v>533.94799999999998</v>
      </c>
      <c r="AW16" s="8">
        <f t="shared" si="10"/>
        <v>3607.7280000000005</v>
      </c>
      <c r="AX16" s="8"/>
      <c r="AY16" s="8">
        <v>483.88</v>
      </c>
      <c r="AZ16" s="8">
        <f t="shared" si="11"/>
        <v>3657.7960000000003</v>
      </c>
    </row>
    <row r="17" spans="5:52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46.056959999999989</v>
      </c>
      <c r="M17" s="8">
        <v>11</v>
      </c>
      <c r="N17" s="15">
        <f t="shared" si="0"/>
        <v>79.160399999999996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3"/>
        <v>5</v>
      </c>
      <c r="AF17" s="15">
        <f t="shared" si="12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382.52744771887751</v>
      </c>
      <c r="AS17" s="8">
        <v>640.29300000000001</v>
      </c>
      <c r="AT17" s="8">
        <f>$AS$2-AS17</f>
        <v>3501.3830000000003</v>
      </c>
      <c r="AU17" s="8"/>
      <c r="AV17" s="8">
        <v>561.75800000000004</v>
      </c>
      <c r="AW17" s="8">
        <f t="shared" si="10"/>
        <v>3579.9180000000006</v>
      </c>
      <c r="AX17" s="8"/>
      <c r="AY17" s="8">
        <v>508.589</v>
      </c>
      <c r="AZ17" s="8">
        <f t="shared" si="11"/>
        <v>3633.0870000000004</v>
      </c>
    </row>
    <row r="18" spans="5:52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50.662655999999991</v>
      </c>
      <c r="M18" s="8">
        <v>12</v>
      </c>
      <c r="N18" s="15">
        <f t="shared" si="0"/>
        <v>86.356799999999993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85.024067796610169</v>
      </c>
      <c r="AE18" s="8">
        <f t="shared" si="13"/>
        <v>6</v>
      </c>
      <c r="AF18" s="15">
        <f t="shared" si="12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369.81050796767943</v>
      </c>
    </row>
    <row r="19" spans="5:52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55.268351999999993</v>
      </c>
      <c r="M19" s="8">
        <v>13</v>
      </c>
      <c r="N19" s="15">
        <f t="shared" si="0"/>
        <v>93.55319999999999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77.29460708782743</v>
      </c>
      <c r="AE19" s="8">
        <f t="shared" si="13"/>
        <v>7</v>
      </c>
      <c r="AF19" s="15">
        <f t="shared" si="12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361.84935678566472</v>
      </c>
    </row>
    <row r="20" spans="5:52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59.874047999999988</v>
      </c>
      <c r="M20" s="8">
        <v>14</v>
      </c>
      <c r="N20" s="15">
        <f t="shared" si="0"/>
        <v>100.7496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70.853389830508476</v>
      </c>
      <c r="AE20" s="8">
        <f t="shared" si="13"/>
        <v>8</v>
      </c>
      <c r="AF20" s="15">
        <f t="shared" si="12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357.45504703053746</v>
      </c>
      <c r="AS20" s="8" t="s">
        <v>106</v>
      </c>
      <c r="AT20" s="8"/>
    </row>
    <row r="21" spans="5:52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64.479743999999982</v>
      </c>
      <c r="M21" s="8">
        <v>15</v>
      </c>
      <c r="N21" s="15">
        <f t="shared" si="0"/>
        <v>107.946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65.403129074315515</v>
      </c>
      <c r="AE21" s="8">
        <f t="shared" si="13"/>
        <v>9</v>
      </c>
      <c r="AF21" s="15">
        <f t="shared" si="12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355.80446144993908</v>
      </c>
      <c r="AS21" s="8">
        <v>536.90200000000004</v>
      </c>
      <c r="AT21" s="8">
        <f>$AS$2-AS21</f>
        <v>3604.7740000000003</v>
      </c>
    </row>
    <row r="22" spans="5:52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69.085439999999991</v>
      </c>
      <c r="M22" s="8">
        <v>16</v>
      </c>
      <c r="N22" s="15">
        <f t="shared" si="0"/>
        <v>115.14239999999999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60.731476997578689</v>
      </c>
      <c r="AE22" s="8">
        <f t="shared" si="13"/>
        <v>10</v>
      </c>
      <c r="AF22" s="15">
        <f t="shared" si="12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356.30965914932762</v>
      </c>
      <c r="AS22" s="8">
        <v>402.21100000000001</v>
      </c>
      <c r="AT22" s="8">
        <f t="shared" ref="AT22:AT28" si="15">$AS$2-AS22</f>
        <v>3739.4650000000001</v>
      </c>
    </row>
    <row r="23" spans="5:52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73.691135999999986</v>
      </c>
      <c r="M23" s="8">
        <v>17</v>
      </c>
      <c r="N23" s="15">
        <f t="shared" si="0"/>
        <v>122.33879999999999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56.682711864406777</v>
      </c>
      <c r="AE23" s="8">
        <f t="shared" si="13"/>
        <v>11</v>
      </c>
      <c r="AF23" s="15">
        <f t="shared" si="12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358.53948347270585</v>
      </c>
      <c r="AS23" s="8">
        <v>333.80099999999999</v>
      </c>
      <c r="AT23" s="8">
        <f t="shared" si="15"/>
        <v>3807.8750000000005</v>
      </c>
    </row>
    <row r="24" spans="5:52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78.296831999999981</v>
      </c>
      <c r="M24" s="8">
        <v>18</v>
      </c>
      <c r="N24" s="15">
        <f t="shared" si="0"/>
        <v>129.5352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53.140042372881354</v>
      </c>
      <c r="AE24" s="8">
        <f t="shared" si="13"/>
        <v>12</v>
      </c>
      <c r="AF24" s="15">
        <f t="shared" si="12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362.17056692807546</v>
      </c>
      <c r="AS24" s="8">
        <v>291.834</v>
      </c>
      <c r="AT24" s="8">
        <f t="shared" si="15"/>
        <v>3849.8420000000006</v>
      </c>
    </row>
    <row r="25" spans="5:52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82.90252799999999</v>
      </c>
      <c r="M25" s="8">
        <v>19</v>
      </c>
      <c r="N25" s="15">
        <f t="shared" si="0"/>
        <v>136.73159999999999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50.014157527417744</v>
      </c>
      <c r="AE25" s="8">
        <f t="shared" si="13"/>
        <v>13</v>
      </c>
      <c r="AF25" s="15">
        <f t="shared" si="12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366.955628492144</v>
      </c>
      <c r="AS25" s="8">
        <v>669.13199999999995</v>
      </c>
      <c r="AT25" s="8">
        <f t="shared" si="15"/>
        <v>3472.5440000000003</v>
      </c>
    </row>
    <row r="26" spans="5:52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87.508223999999984</v>
      </c>
      <c r="M26" s="8">
        <v>20</v>
      </c>
      <c r="N26" s="15">
        <f t="shared" si="0"/>
        <v>143.928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47.235593220338984</v>
      </c>
      <c r="AE26" s="8">
        <f t="shared" si="13"/>
        <v>14</v>
      </c>
      <c r="AF26" s="15">
        <f t="shared" si="12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372.70233848012845</v>
      </c>
      <c r="AS26" s="8">
        <v>635.87699999999995</v>
      </c>
      <c r="AT26" s="8">
        <f t="shared" si="15"/>
        <v>3505.7990000000004</v>
      </c>
    </row>
    <row r="27" spans="5:52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92.113919999999979</v>
      </c>
      <c r="M27" s="8">
        <v>21</v>
      </c>
      <c r="N27" s="15">
        <f t="shared" si="0"/>
        <v>151.12439999999998</v>
      </c>
      <c r="P27" s="8">
        <v>20</v>
      </c>
      <c r="Q27" s="15">
        <f t="shared" ref="Q27:Q35" si="16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44.749509366636929</v>
      </c>
      <c r="AE27" s="8">
        <f t="shared" si="13"/>
        <v>15</v>
      </c>
      <c r="AF27" s="15">
        <f t="shared" si="12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379.25885766719966</v>
      </c>
      <c r="AS27" s="8">
        <v>734.85199999999998</v>
      </c>
      <c r="AT27" s="8">
        <f t="shared" si="15"/>
        <v>3406.8240000000005</v>
      </c>
    </row>
    <row r="28" spans="5:52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96.719615999999988</v>
      </c>
      <c r="M28" s="8">
        <v>22</v>
      </c>
      <c r="N28" s="15">
        <f t="shared" si="0"/>
        <v>158.32079999999999</v>
      </c>
      <c r="P28" s="8">
        <v>21</v>
      </c>
      <c r="Q28" s="15">
        <f t="shared" si="16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12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386.50371467349487</v>
      </c>
      <c r="AS28" s="8">
        <v>774.44200000000001</v>
      </c>
      <c r="AT28" s="8">
        <f t="shared" si="15"/>
        <v>3367.2340000000004</v>
      </c>
    </row>
    <row r="29" spans="5:52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101.32531199999998</v>
      </c>
      <c r="M29" s="8">
        <v>23</v>
      </c>
      <c r="N29" s="15">
        <f t="shared" si="0"/>
        <v>165.5172</v>
      </c>
      <c r="P29" s="8">
        <v>22</v>
      </c>
      <c r="Q29" s="15">
        <f t="shared" si="16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40.487651331719128</v>
      </c>
      <c r="AE29" s="8">
        <f t="shared" si="13"/>
        <v>17</v>
      </c>
      <c r="AF29" s="15">
        <f t="shared" si="12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394.33857552483909</v>
      </c>
    </row>
    <row r="30" spans="5:52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105.93100799999998</v>
      </c>
      <c r="M30" s="8">
        <v>24</v>
      </c>
      <c r="N30" s="15">
        <f t="shared" si="0"/>
        <v>172.71359999999999</v>
      </c>
      <c r="P30" s="8">
        <v>23</v>
      </c>
      <c r="Q30" s="15">
        <f t="shared" si="16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38.647303543913715</v>
      </c>
      <c r="AE30" s="8">
        <f t="shared" si="13"/>
        <v>18</v>
      </c>
      <c r="AF30" s="15">
        <f t="shared" si="12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402.68298515145307</v>
      </c>
    </row>
    <row r="31" spans="5:52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110.53670399999999</v>
      </c>
      <c r="M31" s="8">
        <v>25</v>
      </c>
      <c r="N31" s="15">
        <f t="shared" si="0"/>
        <v>179.91</v>
      </c>
      <c r="P31" s="8">
        <v>24</v>
      </c>
      <c r="Q31" s="15">
        <f t="shared" si="16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12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411.47048066960576</v>
      </c>
    </row>
    <row r="32" spans="5:52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115.14239999999998</v>
      </c>
      <c r="M32" s="8">
        <v>26</v>
      </c>
      <c r="N32" s="15">
        <f t="shared" si="0"/>
        <v>187.10639999999998</v>
      </c>
      <c r="P32" s="8">
        <v>25</v>
      </c>
      <c r="Q32" s="15">
        <f t="shared" si="16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35.426694915254238</v>
      </c>
      <c r="AE32" s="8">
        <f t="shared" ref="AE32:AE40" si="17">AE31+1</f>
        <v>20</v>
      </c>
      <c r="AF32" s="15">
        <f t="shared" si="12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420.64567634285493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119.74809599999998</v>
      </c>
      <c r="M33" s="8">
        <v>27</v>
      </c>
      <c r="N33" s="15">
        <f t="shared" si="0"/>
        <v>194.30279999999999</v>
      </c>
      <c r="P33" s="8">
        <v>26</v>
      </c>
      <c r="Q33" s="15">
        <f t="shared" si="16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34.009627118644069</v>
      </c>
      <c r="AE33" s="8">
        <f t="shared" si="17"/>
        <v>21</v>
      </c>
      <c r="AF33" s="15">
        <f t="shared" si="12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430.16204815258902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124.35379199999997</v>
      </c>
      <c r="M34" s="8">
        <v>28</v>
      </c>
      <c r="N34" s="15">
        <f t="shared" si="0"/>
        <v>201.4992</v>
      </c>
      <c r="P34" s="8">
        <v>27</v>
      </c>
      <c r="Q34" s="15">
        <f t="shared" si="16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32.701564537157758</v>
      </c>
      <c r="AE34" s="8">
        <f t="shared" si="17"/>
        <v>22</v>
      </c>
      <c r="AF34" s="15">
        <f t="shared" si="12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439.98022962152123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128.95948799999996</v>
      </c>
      <c r="P35" s="8">
        <v>28</v>
      </c>
      <c r="Q35" s="15">
        <f t="shared" si="16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7"/>
        <v>23</v>
      </c>
      <c r="AF35" s="15">
        <f t="shared" si="12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450.06668634307402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8">$W$14/V36</f>
        <v>1.0739775688229298</v>
      </c>
      <c r="AB36" s="8">
        <v>28</v>
      </c>
      <c r="AC36" s="15">
        <f t="shared" si="4"/>
        <v>30.365738498789344</v>
      </c>
      <c r="AE36" s="8">
        <f t="shared" si="17"/>
        <v>24</v>
      </c>
      <c r="AF36" s="15">
        <f t="shared" si="12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460.39267454018108</v>
      </c>
    </row>
    <row r="37" spans="5:43" x14ac:dyDescent="0.25">
      <c r="E37" s="11">
        <v>28</v>
      </c>
      <c r="F37" s="12">
        <f t="shared" si="7"/>
        <v>45.858438620689647</v>
      </c>
      <c r="V37" s="8">
        <v>21</v>
      </c>
      <c r="W37" s="15">
        <f t="shared" si="18"/>
        <v>1.0228357798313616</v>
      </c>
      <c r="AE37" s="8">
        <f t="shared" si="17"/>
        <v>25</v>
      </c>
      <c r="AF37" s="15">
        <f t="shared" si="12"/>
        <v>14.215462281216</v>
      </c>
    </row>
    <row r="38" spans="5:43" x14ac:dyDescent="0.25">
      <c r="V38" s="8">
        <v>22</v>
      </c>
      <c r="W38" s="15">
        <f t="shared" si="18"/>
        <v>0.97634324438448161</v>
      </c>
      <c r="AE38" s="8">
        <f t="shared" si="17"/>
        <v>26</v>
      </c>
      <c r="AF38" s="15">
        <f t="shared" si="12"/>
        <v>13.668713731938462</v>
      </c>
    </row>
    <row r="39" spans="5:43" x14ac:dyDescent="0.25">
      <c r="V39" s="8">
        <v>23</v>
      </c>
      <c r="W39" s="15">
        <f t="shared" si="18"/>
        <v>0.93389353810689546</v>
      </c>
      <c r="AE39" s="8">
        <f t="shared" si="17"/>
        <v>27</v>
      </c>
      <c r="AF39" s="15">
        <f t="shared" si="12"/>
        <v>13.1624650752</v>
      </c>
    </row>
    <row r="40" spans="5:43" x14ac:dyDescent="0.25">
      <c r="V40" s="8">
        <v>24</v>
      </c>
      <c r="W40" s="15">
        <f t="shared" si="18"/>
        <v>0.89498130735244141</v>
      </c>
      <c r="AE40" s="8">
        <f t="shared" si="17"/>
        <v>28</v>
      </c>
      <c r="AF40" s="15">
        <f t="shared" si="12"/>
        <v>12.6923770368</v>
      </c>
    </row>
    <row r="41" spans="5:43" x14ac:dyDescent="0.25">
      <c r="V41" s="8">
        <v>25</v>
      </c>
      <c r="W41" s="15">
        <f t="shared" si="18"/>
        <v>0.85918205505834377</v>
      </c>
    </row>
    <row r="42" spans="5:43" x14ac:dyDescent="0.25">
      <c r="V42" s="8">
        <v>26</v>
      </c>
      <c r="W42" s="15">
        <f t="shared" si="18"/>
        <v>0.8261365914022536</v>
      </c>
    </row>
    <row r="43" spans="5:43" x14ac:dyDescent="0.25">
      <c r="V43" s="8">
        <v>27</v>
      </c>
      <c r="W43" s="15">
        <f t="shared" si="18"/>
        <v>0.79553893986883684</v>
      </c>
    </row>
    <row r="44" spans="5:43" x14ac:dyDescent="0.25">
      <c r="V44" s="8">
        <v>28</v>
      </c>
      <c r="W44" s="15">
        <f t="shared" si="18"/>
        <v>0.76712683487352129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7"/>
  <sheetViews>
    <sheetView workbookViewId="0">
      <selection activeCell="H15" sqref="H15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80.53258888888891</v>
      </c>
      <c r="G3" s="4" t="s">
        <v>86</v>
      </c>
      <c r="H3" s="2">
        <v>0.55000000000000004</v>
      </c>
      <c r="J3" s="20" t="s">
        <v>90</v>
      </c>
      <c r="K3" s="21">
        <f>(B4*K1*K2)/(1+B3)</f>
        <v>268.44196296296298</v>
      </c>
    </row>
    <row r="4" spans="1:11" x14ac:dyDescent="0.25">
      <c r="A4" s="4" t="s">
        <v>80</v>
      </c>
      <c r="B4" s="2">
        <f>'a_r=0.5'!AS2</f>
        <v>4141.6760000000004</v>
      </c>
      <c r="G4" s="20" t="s">
        <v>87</v>
      </c>
      <c r="H4" s="21">
        <f>(B4*H1*H2*H3)/(1+B3)</f>
        <v>22.146461944444447</v>
      </c>
    </row>
    <row r="5" spans="1:11" x14ac:dyDescent="0.25">
      <c r="A5" s="20" t="s">
        <v>107</v>
      </c>
      <c r="B5" s="21">
        <f>(B4*B1*B2)/((1+B1)*(1+B3))</f>
        <v>345.76833636915603</v>
      </c>
    </row>
    <row r="7" spans="1:11" x14ac:dyDescent="0.25">
      <c r="A7" s="22" t="s">
        <v>91</v>
      </c>
      <c r="B7" s="9">
        <f>B5+E3+H4+K3</f>
        <v>716.88935016545236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2023-04-11T14:40:48Z</dcterms:modified>
</cp:coreProperties>
</file>