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38DCFFBD-B376-4BE4-BDB2-FFD52754E795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мкр" sheetId="1" r:id="rId1"/>
    <sheet name="n=10" sheetId="2" r:id="rId2"/>
    <sheet name="n=20" sheetId="3" r:id="rId3"/>
  </sheets>
  <definedNames>
    <definedName name="solver_adj" localSheetId="0" hidden="1">мкр!$B$5:$B$8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мкр!$A$11:$D$11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мкр!$A$9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A9" i="1"/>
  <c r="E6" i="1"/>
  <c r="C6" i="1"/>
  <c r="C8" i="1"/>
  <c r="C5" i="1"/>
  <c r="I23" i="3" l="1"/>
  <c r="M22" i="3"/>
  <c r="L22" i="3"/>
  <c r="K22" i="3"/>
  <c r="K23" i="3"/>
  <c r="L23" i="3" s="1"/>
  <c r="M23" i="3" s="1"/>
  <c r="J22" i="3"/>
  <c r="J23" i="3"/>
  <c r="G22" i="3"/>
  <c r="F22" i="3"/>
  <c r="C23" i="3"/>
  <c r="C24" i="3"/>
  <c r="C25" i="3"/>
  <c r="C26" i="3"/>
  <c r="C27" i="3" s="1"/>
  <c r="C28" i="3" s="1"/>
  <c r="C29" i="3" s="1"/>
  <c r="C30" i="3" s="1"/>
  <c r="C31" i="3" s="1"/>
  <c r="C32" i="3" s="1"/>
  <c r="B23" i="3"/>
  <c r="B24" i="3"/>
  <c r="B25" i="3"/>
  <c r="B26" i="3" s="1"/>
  <c r="B27" i="3" s="1"/>
  <c r="B28" i="3" s="1"/>
  <c r="B29" i="3" s="1"/>
  <c r="B30" i="3" s="1"/>
  <c r="B31" i="3" s="1"/>
  <c r="B32" i="3" s="1"/>
  <c r="I12" i="3"/>
  <c r="E12" i="3"/>
  <c r="F12" i="3" s="1"/>
  <c r="C12" i="3"/>
  <c r="B12" i="3"/>
  <c r="D4" i="3"/>
  <c r="G12" i="3" s="1"/>
  <c r="I14" i="2"/>
  <c r="M13" i="2"/>
  <c r="L13" i="2"/>
  <c r="K13" i="2"/>
  <c r="J13" i="2"/>
  <c r="J14" i="2"/>
  <c r="K14" i="2" s="1"/>
  <c r="L14" i="2" s="1"/>
  <c r="M14" i="2" s="1"/>
  <c r="I13" i="2"/>
  <c r="M12" i="2"/>
  <c r="L12" i="2"/>
  <c r="K12" i="2"/>
  <c r="J12" i="2"/>
  <c r="I12" i="2"/>
  <c r="E14" i="2"/>
  <c r="F14" i="2" s="1"/>
  <c r="G12" i="2"/>
  <c r="F13" i="2"/>
  <c r="E13" i="2"/>
  <c r="G13" i="2" s="1"/>
  <c r="F12" i="2"/>
  <c r="B12" i="2"/>
  <c r="E12" i="2"/>
  <c r="C13" i="2"/>
  <c r="C14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C12" i="2"/>
  <c r="D4" i="2"/>
  <c r="I24" i="3" l="1"/>
  <c r="E23" i="3"/>
  <c r="F23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E13" i="3"/>
  <c r="C13" i="3"/>
  <c r="C14" i="3" s="1"/>
  <c r="C15" i="3" s="1"/>
  <c r="C16" i="3" s="1"/>
  <c r="C17" i="3" s="1"/>
  <c r="C18" i="3" s="1"/>
  <c r="C19" i="3" s="1"/>
  <c r="C20" i="3" s="1"/>
  <c r="C21" i="3" s="1"/>
  <c r="C22" i="3" s="1"/>
  <c r="J12" i="3"/>
  <c r="K12" i="3" s="1"/>
  <c r="L12" i="3" s="1"/>
  <c r="M12" i="3" s="1"/>
  <c r="I15" i="2"/>
  <c r="G14" i="2"/>
  <c r="E15" i="2"/>
  <c r="C15" i="2"/>
  <c r="C16" i="2" s="1"/>
  <c r="C17" i="2" s="1"/>
  <c r="C18" i="2" s="1"/>
  <c r="C19" i="2" s="1"/>
  <c r="C20" i="2" s="1"/>
  <c r="C21" i="2" s="1"/>
  <c r="C22" i="2" s="1"/>
  <c r="A11" i="1"/>
  <c r="D11" i="1"/>
  <c r="G7" i="1"/>
  <c r="G6" i="1"/>
  <c r="E7" i="1"/>
  <c r="D6" i="1"/>
  <c r="J24" i="3" l="1"/>
  <c r="K24" i="3"/>
  <c r="L24" i="3"/>
  <c r="M24" i="3" s="1"/>
  <c r="G23" i="3"/>
  <c r="E24" i="3" s="1"/>
  <c r="I13" i="3"/>
  <c r="F13" i="3"/>
  <c r="G13" i="3"/>
  <c r="E14" i="3" s="1"/>
  <c r="J15" i="2"/>
  <c r="K15" i="2" s="1"/>
  <c r="L15" i="2" s="1"/>
  <c r="M15" i="2" s="1"/>
  <c r="F15" i="2"/>
  <c r="G15" i="2"/>
  <c r="E16" i="2"/>
  <c r="C11" i="1"/>
  <c r="B11" i="1"/>
  <c r="I25" i="3" l="1"/>
  <c r="F24" i="3"/>
  <c r="F14" i="3"/>
  <c r="J13" i="3"/>
  <c r="K13" i="3" s="1"/>
  <c r="I16" i="2"/>
  <c r="F16" i="2"/>
  <c r="G16" i="2"/>
  <c r="E17" i="2"/>
  <c r="J25" i="3" l="1"/>
  <c r="K25" i="3"/>
  <c r="L25" i="3"/>
  <c r="M25" i="3" s="1"/>
  <c r="G24" i="3"/>
  <c r="E25" i="3" s="1"/>
  <c r="L13" i="3"/>
  <c r="M13" i="3" s="1"/>
  <c r="I14" i="3"/>
  <c r="G14" i="3"/>
  <c r="E15" i="3" s="1"/>
  <c r="J16" i="2"/>
  <c r="K16" i="2" s="1"/>
  <c r="F17" i="2"/>
  <c r="E18" i="2" s="1"/>
  <c r="G17" i="2"/>
  <c r="I26" i="3" l="1"/>
  <c r="F25" i="3"/>
  <c r="F15" i="3"/>
  <c r="J14" i="3"/>
  <c r="K14" i="3" s="1"/>
  <c r="L16" i="2"/>
  <c r="M16" i="2" s="1"/>
  <c r="F18" i="2"/>
  <c r="E19" i="2" s="1"/>
  <c r="G18" i="2"/>
  <c r="J26" i="3" l="1"/>
  <c r="K26" i="3"/>
  <c r="L26" i="3" s="1"/>
  <c r="G25" i="3"/>
  <c r="E26" i="3" s="1"/>
  <c r="L14" i="3"/>
  <c r="M14" i="3" s="1"/>
  <c r="I15" i="3"/>
  <c r="G15" i="3"/>
  <c r="E16" i="3" s="1"/>
  <c r="I17" i="2"/>
  <c r="F19" i="2"/>
  <c r="E20" i="2" s="1"/>
  <c r="G19" i="2"/>
  <c r="M26" i="3" l="1"/>
  <c r="I27" i="3"/>
  <c r="F26" i="3"/>
  <c r="F16" i="3"/>
  <c r="G16" i="3"/>
  <c r="E17" i="3" s="1"/>
  <c r="J15" i="3"/>
  <c r="K15" i="3" s="1"/>
  <c r="L15" i="3" s="1"/>
  <c r="M15" i="3" s="1"/>
  <c r="J17" i="2"/>
  <c r="K17" i="2"/>
  <c r="L17" i="2"/>
  <c r="F20" i="2"/>
  <c r="G20" i="2" s="1"/>
  <c r="J27" i="3" l="1"/>
  <c r="K27" i="3"/>
  <c r="L27" i="3" s="1"/>
  <c r="M27" i="3" s="1"/>
  <c r="G26" i="3"/>
  <c r="E27" i="3" s="1"/>
  <c r="F17" i="3"/>
  <c r="G17" i="3"/>
  <c r="E18" i="3"/>
  <c r="I16" i="3"/>
  <c r="M17" i="2"/>
  <c r="I18" i="2" s="1"/>
  <c r="E21" i="2"/>
  <c r="I28" i="3" l="1"/>
  <c r="F27" i="3"/>
  <c r="J16" i="3"/>
  <c r="K16" i="3" s="1"/>
  <c r="L16" i="3" s="1"/>
  <c r="M16" i="3" s="1"/>
  <c r="F18" i="3"/>
  <c r="G18" i="3" s="1"/>
  <c r="E19" i="3" s="1"/>
  <c r="J18" i="2"/>
  <c r="K18" i="2"/>
  <c r="L18" i="2" s="1"/>
  <c r="M18" i="2" s="1"/>
  <c r="F21" i="2"/>
  <c r="G21" i="2" s="1"/>
  <c r="J28" i="3" l="1"/>
  <c r="K28" i="3" s="1"/>
  <c r="G27" i="3"/>
  <c r="E28" i="3" s="1"/>
  <c r="F19" i="3"/>
  <c r="G19" i="3" s="1"/>
  <c r="E20" i="3" s="1"/>
  <c r="I17" i="3"/>
  <c r="I19" i="2"/>
  <c r="E22" i="2"/>
  <c r="L28" i="3" l="1"/>
  <c r="M28" i="3" s="1"/>
  <c r="I29" i="3"/>
  <c r="F28" i="3"/>
  <c r="F20" i="3"/>
  <c r="G20" i="3"/>
  <c r="E21" i="3" s="1"/>
  <c r="J17" i="3"/>
  <c r="J19" i="2"/>
  <c r="K19" i="2"/>
  <c r="L19" i="2" s="1"/>
  <c r="J29" i="3" l="1"/>
  <c r="K29" i="3" s="1"/>
  <c r="L29" i="3" s="1"/>
  <c r="M29" i="3" s="1"/>
  <c r="G28" i="3"/>
  <c r="E29" i="3" s="1"/>
  <c r="F21" i="3"/>
  <c r="K17" i="3"/>
  <c r="L17" i="3" s="1"/>
  <c r="M17" i="3" s="1"/>
  <c r="M19" i="2"/>
  <c r="I20" i="2"/>
  <c r="I30" i="3" l="1"/>
  <c r="F29" i="3"/>
  <c r="G21" i="3"/>
  <c r="E22" i="3" s="1"/>
  <c r="I18" i="3"/>
  <c r="J20" i="2"/>
  <c r="K20" i="2" s="1"/>
  <c r="L20" i="2" s="1"/>
  <c r="M20" i="2" s="1"/>
  <c r="J30" i="3" l="1"/>
  <c r="K30" i="3"/>
  <c r="L30" i="3"/>
  <c r="I31" i="3" s="1"/>
  <c r="M30" i="3"/>
  <c r="G29" i="3"/>
  <c r="E30" i="3" s="1"/>
  <c r="J18" i="3"/>
  <c r="K18" i="3" s="1"/>
  <c r="I21" i="2"/>
  <c r="J31" i="3" l="1"/>
  <c r="K31" i="3"/>
  <c r="L31" i="3"/>
  <c r="I32" i="3" s="1"/>
  <c r="M31" i="3"/>
  <c r="F30" i="3"/>
  <c r="L18" i="3"/>
  <c r="M18" i="3" s="1"/>
  <c r="J21" i="2"/>
  <c r="K21" i="2"/>
  <c r="L21" i="2"/>
  <c r="M21" i="2"/>
  <c r="I22" i="2" s="1"/>
  <c r="G30" i="3" l="1"/>
  <c r="E31" i="3" s="1"/>
  <c r="I19" i="3"/>
  <c r="F31" i="3" l="1"/>
  <c r="J19" i="3"/>
  <c r="K19" i="3" s="1"/>
  <c r="G31" i="3" l="1"/>
  <c r="E32" i="3" s="1"/>
  <c r="L19" i="3"/>
  <c r="M19" i="3" s="1"/>
  <c r="I20" i="3" s="1"/>
  <c r="J20" i="3" l="1"/>
  <c r="K20" i="3" l="1"/>
  <c r="L20" i="3" s="1"/>
  <c r="M20" i="3" s="1"/>
  <c r="I21" i="3" l="1"/>
  <c r="J21" i="3" l="1"/>
  <c r="K21" i="3" l="1"/>
  <c r="L21" i="3" s="1"/>
  <c r="M21" i="3" s="1"/>
  <c r="I22" i="3" l="1"/>
</calcChain>
</file>

<file path=xl/sharedStrings.xml><?xml version="1.0" encoding="utf-8"?>
<sst xmlns="http://schemas.openxmlformats.org/spreadsheetml/2006/main" count="58" uniqueCount="32">
  <si>
    <t>a</t>
  </si>
  <si>
    <t>b</t>
  </si>
  <si>
    <t>h</t>
  </si>
  <si>
    <t>a1</t>
  </si>
  <si>
    <t>a2</t>
  </si>
  <si>
    <t>a3</t>
  </si>
  <si>
    <t>b1</t>
  </si>
  <si>
    <t>b2</t>
  </si>
  <si>
    <t>b3</t>
  </si>
  <si>
    <t>Qk</t>
  </si>
  <si>
    <t>Pk</t>
  </si>
  <si>
    <t>Y2k</t>
  </si>
  <si>
    <t>Y1k</t>
  </si>
  <si>
    <t>Yk</t>
  </si>
  <si>
    <t>Xk</t>
  </si>
  <si>
    <t>Fk</t>
  </si>
  <si>
    <t>y'=cosy+3x</t>
  </si>
  <si>
    <t>n</t>
  </si>
  <si>
    <t>начальное условие</t>
  </si>
  <si>
    <t>y(a)</t>
  </si>
  <si>
    <t>метод Эйлера</t>
  </si>
  <si>
    <t>i</t>
  </si>
  <si>
    <t>x</t>
  </si>
  <si>
    <t>y1</t>
  </si>
  <si>
    <t>исправленный метод Эйлера</t>
  </si>
  <si>
    <t>y2</t>
  </si>
  <si>
    <t>k1</t>
  </si>
  <si>
    <t>k2</t>
  </si>
  <si>
    <t>метод Рунге-Кутты</t>
  </si>
  <si>
    <t>y3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</si>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</sst>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'n=10'!$C$11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'n=10'!$C$12:$C$22</c:f>
              <c:numCache>
                <c:formatCode>General</c:formatCode>
                <c:ptCount val="11"/>
                <c:pt idx="0">
                  <c:v>1.3</c:v>
                </c:pt>
                <c:pt idx="1">
                  <c:v>1.3267498828624589</c:v>
                </c:pt>
                <c:pt idx="2">
                  <c:v>1.3809129962946269</c:v>
                </c:pt>
                <c:pt idx="3">
                  <c:v>1.4597874286694834</c:v>
                </c:pt>
                <c:pt idx="4">
                  <c:v>1.5608655331935548</c:v>
                </c:pt>
                <c:pt idx="5">
                  <c:v>1.6818585962307455</c:v>
                </c:pt>
                <c:pt idx="6">
                  <c:v>1.8207751874423228</c:v>
                </c:pt>
                <c:pt idx="7">
                  <c:v>1.9760368397405279</c:v>
                </c:pt>
                <c:pt idx="8">
                  <c:v>2.1466128592408049</c:v>
                </c:pt>
                <c:pt idx="9">
                  <c:v>2.3321608755351448</c:v>
                </c:pt>
                <c:pt idx="10">
                  <c:v>2.533169887786594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F-40E0-8251-A021412C67E9}"/>
            </c:ext>
          </c:extLst>
        </c:ser>
        <c:ser>
          <c:idx val="1"/>
          <c:order val="1"/>
          <c:tx>
            <c:strRef>
              <c:f>'n=10'!$E$11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'n=10'!$E$12:$E$22</c:f>
              <c:numCache>
                <c:formatCode>General</c:formatCode>
                <c:ptCount val="11"/>
                <c:pt idx="0">
                  <c:v>1.3</c:v>
                </c:pt>
                <c:pt idx="1">
                  <c:v>1.3404564981473135</c:v>
                </c:pt>
                <c:pt idx="2">
                  <c:v>1.4057008304360683</c:v>
                </c:pt>
                <c:pt idx="3">
                  <c:v>1.4933453935326044</c:v>
                </c:pt>
                <c:pt idx="4">
                  <c:v>1.6011998183020282</c:v>
                </c:pt>
                <c:pt idx="5">
                  <c:v>1.727338336381961</c:v>
                </c:pt>
                <c:pt idx="6">
                  <c:v>1.8701999632944515</c:v>
                </c:pt>
                <c:pt idx="7">
                  <c:v>2.0287082806825674</c:v>
                </c:pt>
                <c:pt idx="8">
                  <c:v>2.2024021711313022</c:v>
                </c:pt>
                <c:pt idx="9">
                  <c:v>2.3915775391348078</c:v>
                </c:pt>
                <c:pt idx="10">
                  <c:v>2.5974507854277658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F-40E0-8251-A021412C67E9}"/>
            </c:ext>
          </c:extLst>
        </c:ser>
        <c:ser>
          <c:idx val="2"/>
          <c:order val="2"/>
          <c:tx>
            <c:strRef>
              <c:f>'n=10'!$I$11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'n=10'!$B$12:$B$22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'n=10'!$I$12:$I$22</c:f>
              <c:numCache>
                <c:formatCode>General</c:formatCode>
                <c:ptCount val="11"/>
                <c:pt idx="0">
                  <c:v>1.3</c:v>
                </c:pt>
                <c:pt idx="1">
                  <c:v>1.3400255475686138</c:v>
                </c:pt>
                <c:pt idx="2">
                  <c:v>1.4049179915924319</c:v>
                </c:pt>
                <c:pt idx="3">
                  <c:v>1.4922800091581854</c:v>
                </c:pt>
                <c:pt idx="4">
                  <c:v>1.5999092043148753</c:v>
                </c:pt>
                <c:pt idx="5">
                  <c:v>1.7258643267471314</c:v>
                </c:pt>
                <c:pt idx="6">
                  <c:v>1.8685654021983047</c:v>
                </c:pt>
                <c:pt idx="7">
                  <c:v>2.0269144084611184</c:v>
                </c:pt>
                <c:pt idx="8">
                  <c:v>2.2004274942001989</c:v>
                </c:pt>
                <c:pt idx="9">
                  <c:v>2.3893784035736649</c:v>
                </c:pt>
                <c:pt idx="10">
                  <c:v>2.5949637851132734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F-40E0-8251-A021412C6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895888"/>
        <c:axId val="1362537008"/>
      </c:scatterChart>
      <c:valAx>
        <c:axId val="136289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537008"/>
        <c:crosses val="autoZero"/>
        <c:crossBetween val="midCat"/>
      </c:valAx>
      <c:valAx>
        <c:axId val="1362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89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'n=20'!$C$11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'n=20'!$C$12:$C$32</c:f>
              <c:numCache>
                <c:formatCode>General</c:formatCode>
                <c:ptCount val="21"/>
                <c:pt idx="0">
                  <c:v>1.3</c:v>
                </c:pt>
                <c:pt idx="1">
                  <c:v>1.3133749414312295</c:v>
                </c:pt>
                <c:pt idx="2">
                  <c:v>1.3336043290619959</c:v>
                </c:pt>
                <c:pt idx="3">
                  <c:v>1.3603530377444284</c:v>
                </c:pt>
                <c:pt idx="4">
                  <c:v>1.3932977092317129</c:v>
                </c:pt>
                <c:pt idx="5">
                  <c:v>1.4321261115603339</c:v>
                </c:pt>
                <c:pt idx="6">
                  <c:v>1.4765374224356895</c:v>
                </c:pt>
                <c:pt idx="7">
                  <c:v>1.5262433918702976</c:v>
                </c:pt>
                <c:pt idx="8">
                  <c:v>1.5809703017232302</c:v>
                </c:pt>
                <c:pt idx="9">
                  <c:v>1.6404616117526494</c:v>
                </c:pt>
                <c:pt idx="10">
                  <c:v>1.7044811643476203</c:v>
                </c:pt>
                <c:pt idx="11">
                  <c:v>1.7728168144093168</c:v>
                </c:pt>
                <c:pt idx="12">
                  <c:v>1.8452843575938753</c:v>
                </c:pt>
                <c:pt idx="13">
                  <c:v>1.9217316491273628</c:v>
                </c:pt>
                <c:pt idx="14">
                  <c:v>2.0020428354465674</c:v>
                </c:pt>
                <c:pt idx="15">
                  <c:v>2.0861426598494011</c:v>
                </c:pt>
                <c:pt idx="16">
                  <c:v>2.1740008483180024</c:v>
                </c:pt>
                <c:pt idx="17">
                  <c:v>2.2656366295446153</c:v>
                </c:pt>
                <c:pt idx="18">
                  <c:v>2.3611234907795411</c:v>
                </c:pt>
                <c:pt idx="19">
                  <c:v>2.4605943154178034</c:v>
                </c:pt>
                <c:pt idx="20">
                  <c:v>2.5642470862537117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3-42BA-BA95-ED5D220CF3AD}"/>
            </c:ext>
          </c:extLst>
        </c:ser>
        <c:ser>
          <c:idx val="1"/>
          <c:order val="1"/>
          <c:tx>
            <c:strRef>
              <c:f>'n=20'!$E$11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'n=20'!$E$12:$E$32</c:f>
              <c:numCache>
                <c:formatCode>General</c:formatCode>
                <c:ptCount val="21"/>
                <c:pt idx="0">
                  <c:v>1.3</c:v>
                </c:pt>
                <c:pt idx="1">
                  <c:v>1.316802164530998</c:v>
                </c:pt>
                <c:pt idx="2">
                  <c:v>1.3401290340178791</c:v>
                </c:pt>
                <c:pt idx="3">
                  <c:v>1.3696651896618908</c:v>
                </c:pt>
                <c:pt idx="4">
                  <c:v>1.4051057348241636</c:v>
                </c:pt>
                <c:pt idx="5">
                  <c:v>1.4461565526119895</c:v>
                </c:pt>
                <c:pt idx="6">
                  <c:v>1.4925353757011384</c:v>
                </c:pt>
                <c:pt idx="7">
                  <c:v>1.5439735949360296</c:v>
                </c:pt>
                <c:pt idx="8">
                  <c:v>1.6002187089054178</c:v>
                </c:pt>
                <c:pt idx="9">
                  <c:v>1.661037302268821</c:v>
                </c:pt>
                <c:pt idx="10">
                  <c:v>1.7262184369258242</c:v>
                </c:pt>
                <c:pt idx="11">
                  <c:v>1.7955773475672521</c:v>
                </c:pt>
                <c:pt idx="12">
                  <c:v>1.8689593514122314</c:v>
                </c:pt>
                <c:pt idx="13">
                  <c:v>1.9462439099259412</c:v>
                </c:pt>
                <c:pt idx="14">
                  <c:v>2.0273488162594835</c:v>
                </c:pt>
                <c:pt idx="15">
                  <c:v>2.1122345238400619</c:v>
                </c:pt>
                <c:pt idx="16">
                  <c:v>2.2009086765822068</c:v>
                </c:pt>
                <c:pt idx="17">
                  <c:v>2.2934309472612053</c:v>
                </c:pt>
                <c:pt idx="18">
                  <c:v>2.3899183354866449</c:v>
                </c:pt>
                <c:pt idx="19">
                  <c:v>2.4905511181712976</c:v>
                </c:pt>
                <c:pt idx="20">
                  <c:v>2.59557968050578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3-42BA-BA95-ED5D220CF3AD}"/>
            </c:ext>
          </c:extLst>
        </c:ser>
        <c:ser>
          <c:idx val="2"/>
          <c:order val="2"/>
          <c:tx>
            <c:strRef>
              <c:f>'n=20'!$I$11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'n=20'!$B$12:$B$32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'n=20'!$I$12:$I$32</c:f>
              <c:numCache>
                <c:formatCode>General</c:formatCode>
                <c:ptCount val="21"/>
                <c:pt idx="0">
                  <c:v>1.3</c:v>
                </c:pt>
                <c:pt idx="1">
                  <c:v>1.3167478139554627</c:v>
                </c:pt>
                <c:pt idx="2">
                  <c:v>1.3400254384338504</c:v>
                </c:pt>
                <c:pt idx="3">
                  <c:v>1.3695171510638338</c:v>
                </c:pt>
                <c:pt idx="4">
                  <c:v>1.4049177464970146</c:v>
                </c:pt>
                <c:pt idx="5">
                  <c:v>1.4459327768262511</c:v>
                </c:pt>
                <c:pt idx="6">
                  <c:v>1.492279607612534</c:v>
                </c:pt>
                <c:pt idx="7">
                  <c:v>1.5436892164416174</c:v>
                </c:pt>
                <c:pt idx="8">
                  <c:v>1.5999086364401216</c:v>
                </c:pt>
                <c:pt idx="9">
                  <c:v>1.6607039325508051</c:v>
                </c:pt>
                <c:pt idx="10">
                  <c:v>1.7258635944380862</c:v>
                </c:pt>
                <c:pt idx="11">
                  <c:v>1.7952022370946268</c:v>
                </c:pt>
                <c:pt idx="12">
                  <c:v>1.8685645182790804</c:v>
                </c:pt>
                <c:pt idx="13">
                  <c:v>1.9458292097833125</c:v>
                </c:pt>
                <c:pt idx="14">
                  <c:v>2.0269133954684584</c:v>
                </c:pt>
                <c:pt idx="15">
                  <c:v>2.1117768108295345</c:v>
                </c:pt>
                <c:pt idx="16">
                  <c:v>2.2004263841746634</c:v>
                </c:pt>
                <c:pt idx="17">
                  <c:v>2.2929210860141214</c:v>
                </c:pt>
                <c:pt idx="18">
                  <c:v>2.3893772387514169</c:v>
                </c:pt>
                <c:pt idx="19">
                  <c:v>2.4899744810061595</c:v>
                </c:pt>
                <c:pt idx="20">
                  <c:v>2.5949626170136431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13-42BA-BA95-ED5D220C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662128"/>
        <c:axId val="1362538672"/>
      </c:scatterChart>
      <c:valAx>
        <c:axId val="137366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2538672"/>
        <c:crosses val="autoZero"/>
        <c:crossBetween val="midCat"/>
      </c:valAx>
      <c:valAx>
        <c:axId val="136253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366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419100</xdr:colOff>
      <xdr:row>0</xdr:row>
      <xdr:rowOff>176212</xdr:rowOff>
    </xdr:from>
    <xdr:to>
      <xdr:col>25</xdr:col>
      <xdr:colOff>361950</xdr:colOff>
      <xdr:row>27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23D0E1D-786F-4352-9060-05217DBF6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200024</xdr:colOff>
      <xdr:row>1</xdr:row>
      <xdr:rowOff>119062</xdr:rowOff>
    </xdr:from>
    <xdr:to>
      <xdr:col>26</xdr:col>
      <xdr:colOff>571499</xdr:colOff>
      <xdr:row>32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E9E1CF-AC48-4207-AE3D-B37361108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F16" sqref="F16"/>
    </sheetView>
  </sheetViews>
  <sheetFormatPr defaultRowHeight="15" x14ac:dyDescent="0.25"/>
  <cols>
    <col min="1" max="1" width="12" bestFit="1" customWidth="1"/>
    <col min="3" max="3" width="12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0.7</v>
      </c>
      <c r="B2">
        <v>1</v>
      </c>
      <c r="C2">
        <v>0.1</v>
      </c>
      <c r="D2">
        <v>0</v>
      </c>
      <c r="E2">
        <v>1</v>
      </c>
      <c r="F2">
        <v>0.5</v>
      </c>
      <c r="G2">
        <v>0</v>
      </c>
      <c r="H2">
        <v>1</v>
      </c>
      <c r="I2">
        <v>1.2</v>
      </c>
    </row>
    <row r="4" spans="1:9" x14ac:dyDescent="0.25">
      <c r="A4" t="s">
        <v>14</v>
      </c>
      <c r="B4" t="s">
        <v>13</v>
      </c>
      <c r="C4" t="s">
        <v>12</v>
      </c>
      <c r="D4" t="s">
        <v>11</v>
      </c>
      <c r="E4" t="s">
        <v>10</v>
      </c>
      <c r="F4" t="s">
        <v>9</v>
      </c>
      <c r="G4" t="s">
        <v>15</v>
      </c>
    </row>
    <row r="5" spans="1:9" x14ac:dyDescent="0.25">
      <c r="A5">
        <v>0.7</v>
      </c>
      <c r="B5">
        <v>0.11355370255918747</v>
      </c>
      <c r="C5">
        <f>(B5-B6)/$C$2</f>
        <v>0.50000000000002343</v>
      </c>
    </row>
    <row r="6" spans="1:9" x14ac:dyDescent="0.25">
      <c r="A6">
        <v>0.8</v>
      </c>
      <c r="B6">
        <v>6.3553702559185118E-2</v>
      </c>
      <c r="C6">
        <f>(B7-B5)/2/$C$2</f>
        <v>-0.43892270141740836</v>
      </c>
      <c r="D6">
        <f>(B7-2*B6+B5)/$C$2^2</f>
        <v>1.2215459716523003</v>
      </c>
      <c r="E6">
        <f>1/A6</f>
        <v>1.25</v>
      </c>
      <c r="F6">
        <v>2</v>
      </c>
      <c r="G6">
        <f>A6</f>
        <v>0.8</v>
      </c>
    </row>
    <row r="7" spans="1:9" x14ac:dyDescent="0.25">
      <c r="A7">
        <v>0.9</v>
      </c>
      <c r="B7">
        <v>2.5769162275705783E-2</v>
      </c>
      <c r="C7">
        <f>(B8-B6)/2/$C$2</f>
        <v>-0.31776851279592555</v>
      </c>
      <c r="D7">
        <f>(B8-2*B7+B6)/$C$2^2</f>
        <v>1.2015378007773549</v>
      </c>
      <c r="E7">
        <f>1/A7</f>
        <v>1.1111111111111112</v>
      </c>
      <c r="F7">
        <v>2</v>
      </c>
      <c r="G7">
        <f>A7</f>
        <v>0.9</v>
      </c>
    </row>
    <row r="8" spans="1:9" x14ac:dyDescent="0.25">
      <c r="A8">
        <v>1</v>
      </c>
      <c r="B8">
        <v>0</v>
      </c>
      <c r="C8">
        <f>(B8-B7)/$C$2</f>
        <v>-0.25769162275705781</v>
      </c>
    </row>
    <row r="9" spans="1:9" x14ac:dyDescent="0.25">
      <c r="A9">
        <f>B5</f>
        <v>0.11355370255918747</v>
      </c>
    </row>
    <row r="11" spans="1:9" x14ac:dyDescent="0.25">
      <c r="A11">
        <f>$D$2*B5+$E$2*C5-$F$2</f>
        <v>2.3425705819590803E-14</v>
      </c>
      <c r="B11">
        <f>D6+E6*C6+F6*B6-G6</f>
        <v>-1.0899059432745162E-12</v>
      </c>
      <c r="C11">
        <f>D7+E7*C7+F7*B7-G7</f>
        <v>-3.9634961979118088E-14</v>
      </c>
      <c r="D11">
        <f>$G$2*B8+$H$2*C8-I2</f>
        <v>-1.4576916227570578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2D7F-83FC-4B10-81A9-6DFDF9452514}">
  <dimension ref="A1:N22"/>
  <sheetViews>
    <sheetView workbookViewId="0">
      <selection activeCell="C32" sqref="C32"/>
    </sheetView>
  </sheetViews>
  <sheetFormatPr defaultRowHeight="15" x14ac:dyDescent="0.25"/>
  <cols>
    <col min="1" max="1" width="14.140625" customWidth="1"/>
  </cols>
  <sheetData>
    <row r="1" spans="1:14" x14ac:dyDescent="0.25">
      <c r="A1" t="s">
        <v>16</v>
      </c>
    </row>
    <row r="3" spans="1:14" x14ac:dyDescent="0.25">
      <c r="A3" s="1" t="s">
        <v>0</v>
      </c>
      <c r="B3" s="1" t="s">
        <v>1</v>
      </c>
      <c r="C3" s="1" t="s">
        <v>17</v>
      </c>
      <c r="D3" s="1" t="s">
        <v>2</v>
      </c>
    </row>
    <row r="4" spans="1:14" x14ac:dyDescent="0.25">
      <c r="A4" s="1">
        <v>0</v>
      </c>
      <c r="B4" s="1">
        <v>1</v>
      </c>
      <c r="C4" s="1">
        <v>10</v>
      </c>
      <c r="D4" s="1">
        <f>(B4-A4)/C4</f>
        <v>0.1</v>
      </c>
    </row>
    <row r="5" spans="1:14" x14ac:dyDescent="0.25">
      <c r="A5" s="1"/>
      <c r="B5" s="1"/>
      <c r="C5" s="1"/>
      <c r="D5" s="1"/>
    </row>
    <row r="6" spans="1:14" x14ac:dyDescent="0.25">
      <c r="A6" s="1" t="s">
        <v>18</v>
      </c>
      <c r="B6" s="1"/>
      <c r="C6" s="1"/>
      <c r="D6" s="1"/>
    </row>
    <row r="7" spans="1:14" x14ac:dyDescent="0.25">
      <c r="A7" s="1" t="s">
        <v>19</v>
      </c>
      <c r="B7" s="1"/>
      <c r="C7" s="1"/>
      <c r="D7" s="1"/>
    </row>
    <row r="8" spans="1:14" x14ac:dyDescent="0.25">
      <c r="A8" s="1">
        <v>1.3</v>
      </c>
      <c r="B8" s="1"/>
      <c r="C8" s="1"/>
      <c r="D8" s="1"/>
    </row>
    <row r="9" spans="1:14" x14ac:dyDescent="0.25">
      <c r="A9" s="1"/>
      <c r="B9" s="1"/>
      <c r="C9" s="1"/>
      <c r="D9" s="1"/>
    </row>
    <row r="10" spans="1:14" x14ac:dyDescent="0.25">
      <c r="A10" s="1" t="s">
        <v>20</v>
      </c>
      <c r="B10" s="1"/>
      <c r="C10" s="1"/>
      <c r="D10" s="1"/>
      <c r="E10" t="s">
        <v>24</v>
      </c>
      <c r="I10" t="s">
        <v>28</v>
      </c>
    </row>
    <row r="11" spans="1:14" x14ac:dyDescent="0.25">
      <c r="A11" s="1" t="s">
        <v>21</v>
      </c>
      <c r="B11" t="s">
        <v>22</v>
      </c>
      <c r="C11" t="s">
        <v>23</v>
      </c>
      <c r="E11" s="1" t="s">
        <v>25</v>
      </c>
      <c r="F11" s="1" t="s">
        <v>26</v>
      </c>
      <c r="G11" s="1" t="s">
        <v>27</v>
      </c>
      <c r="I11" s="1" t="s">
        <v>29</v>
      </c>
      <c r="J11" s="1" t="s">
        <v>26</v>
      </c>
      <c r="K11" s="1" t="s">
        <v>27</v>
      </c>
      <c r="L11" s="1" t="s">
        <v>30</v>
      </c>
      <c r="M11" s="1" t="s">
        <v>31</v>
      </c>
      <c r="N11" s="1"/>
    </row>
    <row r="12" spans="1:14" x14ac:dyDescent="0.25">
      <c r="A12" s="1">
        <v>0</v>
      </c>
      <c r="B12" s="1">
        <f>A4</f>
        <v>0</v>
      </c>
      <c r="C12" s="1">
        <f>A8</f>
        <v>1.3</v>
      </c>
      <c r="E12" s="1">
        <f>A8</f>
        <v>1.3</v>
      </c>
      <c r="F12" s="1">
        <f>COS(E12)+3*B12</f>
        <v>0.26749882862458735</v>
      </c>
      <c r="G12" s="1">
        <f>COS(E12+$D$4*F12)+3*(B12+$D$4)</f>
        <v>0.54163113432168086</v>
      </c>
      <c r="I12" s="1">
        <f>A8</f>
        <v>1.3</v>
      </c>
      <c r="J12" s="1">
        <f>COS(I12)+3*B12</f>
        <v>0.26749882862458735</v>
      </c>
      <c r="K12" s="1">
        <f>COS(I12+$D$4/2*J12)+3*(B12+$D$4/2)</f>
        <v>0.40458775261533064</v>
      </c>
      <c r="L12" s="1">
        <f>COS(I12+$D$4/2*K12)+3*(B12+$D$4/2)</f>
        <v>0.39795323386328496</v>
      </c>
      <c r="M12" s="1">
        <f>COS(I12+$D$4*L12)+3*(B12+$D$4)</f>
        <v>0.52895205253500877</v>
      </c>
      <c r="N12" s="1"/>
    </row>
    <row r="13" spans="1:14" x14ac:dyDescent="0.25">
      <c r="A13" s="1">
        <v>1</v>
      </c>
      <c r="B13" s="1">
        <f>B12+$D$4</f>
        <v>0.1</v>
      </c>
      <c r="C13" s="1">
        <f>C12+$D$4*(COS(C12)+3*B12)</f>
        <v>1.3267498828624589</v>
      </c>
      <c r="E13" s="1">
        <f>E12+$D$4/2*(F12+G12)</f>
        <v>1.3404564981473135</v>
      </c>
      <c r="F13" s="1">
        <f t="shared" ref="F13:F21" si="0">COS(E13)+3*B13</f>
        <v>0.5283083900992096</v>
      </c>
      <c r="G13" s="1">
        <f t="shared" ref="G13:G21" si="1">COS(E13+$D$4*F13)+3*(B13+$D$4)</f>
        <v>0.77657825567588468</v>
      </c>
      <c r="I13" s="1">
        <f>I12+$D$4/6*(J12+2*K12+2*L12+M12)</f>
        <v>1.3400255475686138</v>
      </c>
      <c r="J13" s="1">
        <f t="shared" ref="J13:J21" si="2">COS(I13)+3*B13</f>
        <v>0.52872793757068781</v>
      </c>
      <c r="K13" s="1">
        <f t="shared" ref="K13:K21" si="3">COS(I13+$D$4/2*J13)+3*(B13+$D$4/2)</f>
        <v>0.65291543458407819</v>
      </c>
      <c r="L13" s="1">
        <f t="shared" ref="L13:L21" si="4">COS(I13+$D$4/2*K13)+3*(B13+$D$4/2)</f>
        <v>0.64683136516542761</v>
      </c>
      <c r="M13" s="1">
        <f t="shared" ref="M13:M21" si="5">COS(I13+$D$4*L13)+3*(B13+$D$4)</f>
        <v>0.76532510435939249</v>
      </c>
      <c r="N13" s="1"/>
    </row>
    <row r="14" spans="1:14" x14ac:dyDescent="0.25">
      <c r="A14" s="1">
        <v>2</v>
      </c>
      <c r="B14" s="1">
        <f t="shared" ref="B14:B22" si="6">B13+$D$4</f>
        <v>0.2</v>
      </c>
      <c r="C14" s="1">
        <f t="shared" ref="C14:C22" si="7">C13+$D$4*(COS(C13)+3*B13)</f>
        <v>1.3809129962946269</v>
      </c>
      <c r="E14" s="1">
        <f t="shared" ref="E14:E22" si="8">E13+$D$4/2*(F13+G13)</f>
        <v>1.4057008304360683</v>
      </c>
      <c r="F14" s="1">
        <f t="shared" si="0"/>
        <v>0.76434652960260085</v>
      </c>
      <c r="G14" s="1">
        <f t="shared" si="1"/>
        <v>0.98854473232812012</v>
      </c>
      <c r="I14" s="1">
        <f t="shared" ref="I14:I22" si="9">I13+$D$4/6*(J13+2*K13+2*L13+M13)</f>
        <v>1.4049179915924319</v>
      </c>
      <c r="J14" s="1">
        <f t="shared" si="2"/>
        <v>0.76511867348684481</v>
      </c>
      <c r="K14" s="1">
        <f t="shared" si="3"/>
        <v>0.87727624238852964</v>
      </c>
      <c r="L14" s="1">
        <f t="shared" si="4"/>
        <v>0.87171199893595686</v>
      </c>
      <c r="M14" s="1">
        <f t="shared" si="5"/>
        <v>0.9786258978093928</v>
      </c>
      <c r="N14" s="1"/>
    </row>
    <row r="15" spans="1:14" x14ac:dyDescent="0.25">
      <c r="A15" s="1">
        <v>3</v>
      </c>
      <c r="B15" s="1">
        <f t="shared" si="6"/>
        <v>0.30000000000000004</v>
      </c>
      <c r="C15" s="1">
        <f t="shared" si="7"/>
        <v>1.4597874286694834</v>
      </c>
      <c r="E15" s="1">
        <f t="shared" si="8"/>
        <v>1.4933453935326044</v>
      </c>
      <c r="F15" s="1">
        <f t="shared" si="0"/>
        <v>0.97737352301488545</v>
      </c>
      <c r="G15" s="1">
        <f t="shared" si="1"/>
        <v>1.1797149723735885</v>
      </c>
      <c r="I15" s="1">
        <f t="shared" si="9"/>
        <v>1.4922800091581854</v>
      </c>
      <c r="J15" s="1">
        <f t="shared" si="2"/>
        <v>0.97843566944181071</v>
      </c>
      <c r="K15" s="1">
        <f t="shared" si="3"/>
        <v>1.079590214358495</v>
      </c>
      <c r="L15" s="1">
        <f t="shared" si="4"/>
        <v>1.074534344908787</v>
      </c>
      <c r="M15" s="1">
        <f t="shared" si="5"/>
        <v>1.1710669214250213</v>
      </c>
      <c r="N15" s="1"/>
    </row>
    <row r="16" spans="1:14" x14ac:dyDescent="0.25">
      <c r="A16" s="1">
        <v>4</v>
      </c>
      <c r="B16" s="1">
        <f t="shared" si="6"/>
        <v>0.4</v>
      </c>
      <c r="C16" s="1">
        <f t="shared" si="7"/>
        <v>1.5608655331935548</v>
      </c>
      <c r="E16" s="1">
        <f t="shared" si="8"/>
        <v>1.6011998183020282</v>
      </c>
      <c r="F16" s="1">
        <f t="shared" si="0"/>
        <v>1.1696011923005918</v>
      </c>
      <c r="G16" s="1">
        <f t="shared" si="1"/>
        <v>1.3531691692980654</v>
      </c>
      <c r="I16" s="1">
        <f t="shared" si="9"/>
        <v>1.5999092043148753</v>
      </c>
      <c r="J16" s="1">
        <f t="shared" si="2"/>
        <v>1.1708912347890659</v>
      </c>
      <c r="K16" s="1">
        <f t="shared" si="3"/>
        <v>1.2624547750482118</v>
      </c>
      <c r="L16" s="1">
        <f t="shared" si="4"/>
        <v>1.2578951091257677</v>
      </c>
      <c r="M16" s="1">
        <f t="shared" si="5"/>
        <v>1.3457163427983438</v>
      </c>
      <c r="N16" s="1"/>
    </row>
    <row r="17" spans="1:14" x14ac:dyDescent="0.25">
      <c r="A17" s="1">
        <v>5</v>
      </c>
      <c r="B17" s="1">
        <f t="shared" si="6"/>
        <v>0.5</v>
      </c>
      <c r="C17" s="1">
        <f t="shared" si="7"/>
        <v>1.6818585962307455</v>
      </c>
      <c r="E17" s="1">
        <f t="shared" si="8"/>
        <v>1.727338336381961</v>
      </c>
      <c r="F17" s="1">
        <f t="shared" si="0"/>
        <v>1.3440965616020102</v>
      </c>
      <c r="G17" s="1">
        <f t="shared" si="1"/>
        <v>1.513135976647799</v>
      </c>
      <c r="I17" s="1">
        <f t="shared" si="9"/>
        <v>1.7258643267471314</v>
      </c>
      <c r="J17" s="1">
        <f t="shared" si="2"/>
        <v>1.3455527163289345</v>
      </c>
      <c r="K17" s="1">
        <f t="shared" si="3"/>
        <v>1.4294818794047219</v>
      </c>
      <c r="L17" s="1">
        <f t="shared" si="4"/>
        <v>1.4253906796752731</v>
      </c>
      <c r="M17" s="1">
        <f t="shared" si="5"/>
        <v>1.5067666925814667</v>
      </c>
      <c r="N17" s="1"/>
    </row>
    <row r="18" spans="1:14" x14ac:dyDescent="0.25">
      <c r="A18" s="1">
        <v>6</v>
      </c>
      <c r="B18" s="1">
        <f t="shared" si="6"/>
        <v>0.6</v>
      </c>
      <c r="C18" s="1">
        <f t="shared" si="7"/>
        <v>1.8207751874423228</v>
      </c>
      <c r="E18" s="1">
        <f t="shared" si="8"/>
        <v>1.8701999632944515</v>
      </c>
      <c r="F18" s="1">
        <f t="shared" si="0"/>
        <v>1.5050495736684417</v>
      </c>
      <c r="G18" s="1">
        <f t="shared" si="1"/>
        <v>1.6651167740938795</v>
      </c>
      <c r="I18" s="1">
        <f t="shared" si="9"/>
        <v>1.8685654021983047</v>
      </c>
      <c r="J18" s="1">
        <f t="shared" si="2"/>
        <v>1.5066118106477218</v>
      </c>
      <c r="K18" s="1">
        <f t="shared" si="3"/>
        <v>1.5854964065348072</v>
      </c>
      <c r="L18" s="1">
        <f t="shared" si="4"/>
        <v>1.5818263767360941</v>
      </c>
      <c r="M18" s="1">
        <f t="shared" si="5"/>
        <v>1.6596829985792971</v>
      </c>
      <c r="N18" s="1"/>
    </row>
    <row r="19" spans="1:14" x14ac:dyDescent="0.25">
      <c r="A19" s="1">
        <v>7</v>
      </c>
      <c r="B19" s="1">
        <f t="shared" si="6"/>
        <v>0.7</v>
      </c>
      <c r="C19" s="1">
        <f t="shared" si="7"/>
        <v>1.9760368397405279</v>
      </c>
      <c r="E19" s="1">
        <f t="shared" si="8"/>
        <v>2.0287082806825674</v>
      </c>
      <c r="F19" s="1">
        <f t="shared" si="0"/>
        <v>1.6579238584012497</v>
      </c>
      <c r="G19" s="1">
        <f t="shared" si="1"/>
        <v>1.8159539505734448</v>
      </c>
      <c r="I19" s="1">
        <f t="shared" si="9"/>
        <v>2.0269144084611184</v>
      </c>
      <c r="J19" s="1">
        <f t="shared" si="2"/>
        <v>1.6595336319036551</v>
      </c>
      <c r="K19" s="1">
        <f t="shared" si="3"/>
        <v>1.7366406483054964</v>
      </c>
      <c r="L19" s="1">
        <f t="shared" si="4"/>
        <v>1.7333359108641431</v>
      </c>
      <c r="M19" s="1">
        <f t="shared" si="5"/>
        <v>1.8112983941019007</v>
      </c>
      <c r="N19" s="1"/>
    </row>
    <row r="20" spans="1:14" x14ac:dyDescent="0.25">
      <c r="A20" s="1">
        <v>8</v>
      </c>
      <c r="B20" s="1">
        <f t="shared" si="6"/>
        <v>0.79999999999999993</v>
      </c>
      <c r="C20" s="1">
        <f t="shared" si="7"/>
        <v>2.1466128592408049</v>
      </c>
      <c r="E20" s="1">
        <f t="shared" si="8"/>
        <v>2.2024021711313022</v>
      </c>
      <c r="F20" s="1">
        <f t="shared" si="0"/>
        <v>1.8095584358417722</v>
      </c>
      <c r="G20" s="1">
        <f t="shared" si="1"/>
        <v>1.9739489242283423</v>
      </c>
      <c r="I20" s="1">
        <f t="shared" si="9"/>
        <v>2.2004274942001989</v>
      </c>
      <c r="J20" s="1">
        <f t="shared" si="2"/>
        <v>1.8111533090063356</v>
      </c>
      <c r="K20" s="1">
        <f t="shared" si="3"/>
        <v>1.890473374162785</v>
      </c>
      <c r="L20" s="1">
        <f t="shared" si="4"/>
        <v>1.8874973987813648</v>
      </c>
      <c r="M20" s="1">
        <f t="shared" si="5"/>
        <v>1.9699597075133166</v>
      </c>
      <c r="N20" s="1"/>
    </row>
    <row r="21" spans="1:14" x14ac:dyDescent="0.25">
      <c r="A21" s="1">
        <v>9</v>
      </c>
      <c r="B21" s="1">
        <f t="shared" si="6"/>
        <v>0.89999999999999991</v>
      </c>
      <c r="C21" s="1">
        <f t="shared" si="7"/>
        <v>2.3321608755351448</v>
      </c>
      <c r="E21" s="1">
        <f t="shared" si="8"/>
        <v>2.3915775391348078</v>
      </c>
      <c r="F21" s="1">
        <f t="shared" si="0"/>
        <v>1.9683214338081092</v>
      </c>
      <c r="G21" s="1">
        <f t="shared" si="1"/>
        <v>2.1491434920510533</v>
      </c>
      <c r="I21" s="1">
        <f t="shared" si="9"/>
        <v>2.3893784035736649</v>
      </c>
      <c r="J21" s="1">
        <f t="shared" si="2"/>
        <v>1.9698222422273053</v>
      </c>
      <c r="K21" s="1">
        <f t="shared" si="3"/>
        <v>2.0561749062453121</v>
      </c>
      <c r="L21" s="1">
        <f t="shared" si="4"/>
        <v>2.0535565616784579</v>
      </c>
      <c r="M21" s="1">
        <f t="shared" si="5"/>
        <v>2.1458377143016598</v>
      </c>
      <c r="N21" s="1"/>
    </row>
    <row r="22" spans="1:14" x14ac:dyDescent="0.25">
      <c r="A22" s="1">
        <v>10</v>
      </c>
      <c r="B22" s="1">
        <f t="shared" si="6"/>
        <v>0.99999999999999989</v>
      </c>
      <c r="C22" s="1">
        <f t="shared" si="7"/>
        <v>2.533169887786594</v>
      </c>
      <c r="E22" s="1">
        <f t="shared" si="8"/>
        <v>2.5974507854277658</v>
      </c>
      <c r="F22" s="1"/>
      <c r="G22" s="1"/>
      <c r="I22" s="1">
        <f t="shared" si="9"/>
        <v>2.5949637851132734</v>
      </c>
      <c r="J22" s="1"/>
      <c r="K22" s="1"/>
      <c r="L22" s="1"/>
      <c r="M22" s="1"/>
      <c r="N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97C5-F5B9-4A7C-8B9A-E4CBD2D42413}">
  <dimension ref="A1:N32"/>
  <sheetViews>
    <sheetView workbookViewId="0">
      <selection activeCell="N34" sqref="N34"/>
    </sheetView>
  </sheetViews>
  <sheetFormatPr defaultRowHeight="15" x14ac:dyDescent="0.25"/>
  <cols>
    <col min="1" max="1" width="14.140625" customWidth="1"/>
  </cols>
  <sheetData>
    <row r="1" spans="1:14" x14ac:dyDescent="0.25">
      <c r="A1" t="s">
        <v>16</v>
      </c>
    </row>
    <row r="3" spans="1:14" x14ac:dyDescent="0.25">
      <c r="A3" s="1" t="s">
        <v>0</v>
      </c>
      <c r="B3" s="1" t="s">
        <v>1</v>
      </c>
      <c r="C3" s="1" t="s">
        <v>17</v>
      </c>
      <c r="D3" s="1" t="s">
        <v>2</v>
      </c>
    </row>
    <row r="4" spans="1:14" x14ac:dyDescent="0.25">
      <c r="A4" s="1">
        <v>0</v>
      </c>
      <c r="B4" s="1">
        <v>1</v>
      </c>
      <c r="C4" s="1">
        <v>20</v>
      </c>
      <c r="D4" s="1">
        <f>(B4-A4)/C4</f>
        <v>0.05</v>
      </c>
    </row>
    <row r="5" spans="1:14" x14ac:dyDescent="0.25">
      <c r="A5" s="1"/>
      <c r="B5" s="1"/>
      <c r="C5" s="1"/>
      <c r="D5" s="1"/>
    </row>
    <row r="6" spans="1:14" x14ac:dyDescent="0.25">
      <c r="A6" s="1" t="s">
        <v>18</v>
      </c>
      <c r="B6" s="1"/>
      <c r="C6" s="1"/>
      <c r="D6" s="1"/>
    </row>
    <row r="7" spans="1:14" x14ac:dyDescent="0.25">
      <c r="A7" s="1" t="s">
        <v>19</v>
      </c>
      <c r="B7" s="1"/>
      <c r="C7" s="1"/>
      <c r="D7" s="1"/>
    </row>
    <row r="8" spans="1:14" x14ac:dyDescent="0.25">
      <c r="A8" s="1">
        <v>1.3</v>
      </c>
      <c r="B8" s="1"/>
      <c r="C8" s="1"/>
      <c r="D8" s="1"/>
    </row>
    <row r="9" spans="1:14" x14ac:dyDescent="0.25">
      <c r="A9" s="1"/>
      <c r="B9" s="1"/>
      <c r="C9" s="1"/>
      <c r="D9" s="1"/>
    </row>
    <row r="10" spans="1:14" x14ac:dyDescent="0.25">
      <c r="A10" s="1" t="s">
        <v>20</v>
      </c>
      <c r="B10" s="1"/>
      <c r="C10" s="1"/>
      <c r="D10" s="1"/>
      <c r="E10" t="s">
        <v>24</v>
      </c>
      <c r="I10" t="s">
        <v>28</v>
      </c>
    </row>
    <row r="11" spans="1:14" x14ac:dyDescent="0.25">
      <c r="A11" s="1" t="s">
        <v>21</v>
      </c>
      <c r="B11" t="s">
        <v>22</v>
      </c>
      <c r="C11" t="s">
        <v>23</v>
      </c>
      <c r="E11" s="1" t="s">
        <v>25</v>
      </c>
      <c r="F11" s="1" t="s">
        <v>26</v>
      </c>
      <c r="G11" s="1" t="s">
        <v>27</v>
      </c>
      <c r="I11" s="1" t="s">
        <v>29</v>
      </c>
      <c r="J11" s="1" t="s">
        <v>26</v>
      </c>
      <c r="K11" s="1" t="s">
        <v>27</v>
      </c>
      <c r="L11" s="1" t="s">
        <v>30</v>
      </c>
      <c r="M11" s="1" t="s">
        <v>31</v>
      </c>
      <c r="N11" s="1"/>
    </row>
    <row r="12" spans="1:14" x14ac:dyDescent="0.25">
      <c r="A12" s="1">
        <v>0</v>
      </c>
      <c r="B12" s="1">
        <f>A4</f>
        <v>0</v>
      </c>
      <c r="C12" s="1">
        <f>A8</f>
        <v>1.3</v>
      </c>
      <c r="E12" s="1">
        <f>A8</f>
        <v>1.3</v>
      </c>
      <c r="F12" s="1">
        <f>COS(E12)+3*B12</f>
        <v>0.26749882862458735</v>
      </c>
      <c r="G12" s="1">
        <f>COS(E12+$D$4*F12)+3*(B12+$D$4)</f>
        <v>0.40458775261533064</v>
      </c>
      <c r="I12" s="1">
        <f>A8</f>
        <v>1.3</v>
      </c>
      <c r="J12" s="1">
        <f>COS(I12)+3*B12</f>
        <v>0.26749882862458735</v>
      </c>
      <c r="K12" s="1">
        <f>COS(I12+$D$4/2*J12)+3*(B12+$D$4/2)</f>
        <v>0.33604912795228747</v>
      </c>
      <c r="L12" s="1">
        <f>COS(I12+$D$4/2*K12)+3*(B12+$D$4/2)</f>
        <v>0.33439441158852024</v>
      </c>
      <c r="M12" s="1">
        <f>COS(I12+$D$4*L12)+3*(B12+$D$4)</f>
        <v>0.40135176694931829</v>
      </c>
      <c r="N12" s="1"/>
    </row>
    <row r="13" spans="1:14" x14ac:dyDescent="0.25">
      <c r="A13" s="1">
        <v>1</v>
      </c>
      <c r="B13" s="1">
        <f>B12+$D$4</f>
        <v>0.05</v>
      </c>
      <c r="C13" s="1">
        <f>C12+$D$4*(COS(C12)+3*B12)</f>
        <v>1.3133749414312295</v>
      </c>
      <c r="E13" s="1">
        <f>E12+$D$4/2*(F12+G12)</f>
        <v>1.316802164530998</v>
      </c>
      <c r="F13" s="1">
        <f t="shared" ref="F13:F31" si="0">COS(E13)+3*B13</f>
        <v>0.40127196894031869</v>
      </c>
      <c r="G13" s="1">
        <f t="shared" ref="G13:G31" si="1">COS(E13+$D$4*F13)+3*(B13+$D$4)</f>
        <v>0.53180281053492262</v>
      </c>
      <c r="I13" s="1">
        <f>I12+$D$4/6*(J12+2*K12+2*L12+M12)</f>
        <v>1.3167478139554627</v>
      </c>
      <c r="J13" s="1">
        <f t="shared" ref="J13:J31" si="2">COS(I13)+3*B13</f>
        <v>0.40132457538932087</v>
      </c>
      <c r="K13" s="1">
        <f t="shared" ref="K13:K31" si="3">COS(I13+$D$4/2*J13)+3*(B13+$D$4/2)</f>
        <v>0.46660100866166954</v>
      </c>
      <c r="L13" s="1">
        <f t="shared" ref="L13:L31" si="4">COS(I13+$D$4/2*K13)+3*(B13+$D$4/2)</f>
        <v>0.46501712108018767</v>
      </c>
      <c r="M13" s="1">
        <f t="shared" ref="M13:M31" si="5">COS(I13+$D$4*L13)+3*(B13+$D$4)</f>
        <v>0.52875410253347666</v>
      </c>
      <c r="N13" s="1"/>
    </row>
    <row r="14" spans="1:14" x14ac:dyDescent="0.25">
      <c r="A14" s="1">
        <v>2</v>
      </c>
      <c r="B14" s="1">
        <f t="shared" ref="B14:B32" si="6">B13+$D$4</f>
        <v>0.1</v>
      </c>
      <c r="C14" s="1">
        <f t="shared" ref="C14:C32" si="7">C13+$D$4*(COS(C13)+3*B13)</f>
        <v>1.3336043290619959</v>
      </c>
      <c r="E14" s="1">
        <f t="shared" ref="E14:E32" si="8">E13+$D$4/2*(F13+G13)</f>
        <v>1.3401290340178791</v>
      </c>
      <c r="F14" s="1">
        <f t="shared" si="0"/>
        <v>0.52862719328270824</v>
      </c>
      <c r="G14" s="1">
        <f t="shared" si="1"/>
        <v>0.65281903247775575</v>
      </c>
      <c r="I14" s="1">
        <f t="shared" ref="I14:I32" si="9">I13+$D$4/6*(J13+2*K13+2*L13+M13)</f>
        <v>1.3400254384338504</v>
      </c>
      <c r="J14" s="1">
        <f t="shared" si="2"/>
        <v>0.52872804381232941</v>
      </c>
      <c r="K14" s="1">
        <f t="shared" si="3"/>
        <v>0.59084064568453332</v>
      </c>
      <c r="L14" s="1">
        <f t="shared" si="4"/>
        <v>0.58932417304669082</v>
      </c>
      <c r="M14" s="1">
        <f t="shared" si="5"/>
        <v>0.64994783432323522</v>
      </c>
      <c r="N14" s="1"/>
    </row>
    <row r="15" spans="1:14" x14ac:dyDescent="0.25">
      <c r="A15" s="1">
        <v>3</v>
      </c>
      <c r="B15" s="1">
        <f t="shared" si="6"/>
        <v>0.15000000000000002</v>
      </c>
      <c r="C15" s="1">
        <f t="shared" si="7"/>
        <v>1.3603530377444284</v>
      </c>
      <c r="E15" s="1">
        <f t="shared" si="8"/>
        <v>1.3696651896618908</v>
      </c>
      <c r="F15" s="1">
        <f t="shared" si="0"/>
        <v>0.6497777931618427</v>
      </c>
      <c r="G15" s="1">
        <f t="shared" si="1"/>
        <v>0.76784401332906937</v>
      </c>
      <c r="I15" s="1">
        <f t="shared" si="9"/>
        <v>1.3695171510638338</v>
      </c>
      <c r="J15" s="1">
        <f t="shared" si="2"/>
        <v>0.64992284529401267</v>
      </c>
      <c r="K15" s="1">
        <f t="shared" si="3"/>
        <v>0.70897710727668839</v>
      </c>
      <c r="L15" s="1">
        <f t="shared" si="4"/>
        <v>0.70752575137937423</v>
      </c>
      <c r="M15" s="1">
        <f t="shared" si="5"/>
        <v>0.76514288937556518</v>
      </c>
      <c r="N15" s="1"/>
    </row>
    <row r="16" spans="1:14" x14ac:dyDescent="0.25">
      <c r="A16" s="1">
        <v>4</v>
      </c>
      <c r="B16" s="1">
        <f t="shared" si="6"/>
        <v>0.2</v>
      </c>
      <c r="C16" s="1">
        <f t="shared" si="7"/>
        <v>1.3932977092317129</v>
      </c>
      <c r="E16" s="1">
        <f t="shared" si="8"/>
        <v>1.4051057348241636</v>
      </c>
      <c r="F16" s="1">
        <f t="shared" si="0"/>
        <v>0.76493350436493479</v>
      </c>
      <c r="G16" s="1">
        <f t="shared" si="1"/>
        <v>0.87709920714810252</v>
      </c>
      <c r="I16" s="1">
        <f t="shared" si="9"/>
        <v>1.4049177464970146</v>
      </c>
      <c r="J16" s="1">
        <f t="shared" si="2"/>
        <v>0.76511891521800546</v>
      </c>
      <c r="K16" s="1">
        <f t="shared" si="3"/>
        <v>0.82122444379656756</v>
      </c>
      <c r="L16" s="1">
        <f t="shared" si="4"/>
        <v>0.81983673853721939</v>
      </c>
      <c r="M16" s="1">
        <f t="shared" si="5"/>
        <v>0.87456235962279139</v>
      </c>
      <c r="N16" s="1"/>
    </row>
    <row r="17" spans="1:14" x14ac:dyDescent="0.25">
      <c r="A17" s="1">
        <v>5</v>
      </c>
      <c r="B17" s="1">
        <f t="shared" si="6"/>
        <v>0.25</v>
      </c>
      <c r="C17" s="1">
        <f t="shared" si="7"/>
        <v>1.4321261115603339</v>
      </c>
      <c r="E17" s="1">
        <f t="shared" si="8"/>
        <v>1.4461565526119895</v>
      </c>
      <c r="F17" s="1">
        <f t="shared" si="0"/>
        <v>0.87431731008850111</v>
      </c>
      <c r="G17" s="1">
        <f t="shared" si="1"/>
        <v>0.98083561347745074</v>
      </c>
      <c r="I17" s="1">
        <f t="shared" si="9"/>
        <v>1.4459327768262511</v>
      </c>
      <c r="J17" s="1">
        <f t="shared" si="2"/>
        <v>0.87453934682220935</v>
      </c>
      <c r="K17" s="1">
        <f t="shared" si="3"/>
        <v>0.92781804136183033</v>
      </c>
      <c r="L17" s="1">
        <f t="shared" si="4"/>
        <v>0.92649304236921282</v>
      </c>
      <c r="M17" s="1">
        <f t="shared" si="5"/>
        <v>0.97845818006964869</v>
      </c>
      <c r="N17" s="1"/>
    </row>
    <row r="18" spans="1:14" x14ac:dyDescent="0.25">
      <c r="A18" s="1">
        <v>6</v>
      </c>
      <c r="B18" s="1">
        <f t="shared" si="6"/>
        <v>0.3</v>
      </c>
      <c r="C18" s="1">
        <f t="shared" si="7"/>
        <v>1.4765374224356895</v>
      </c>
      <c r="E18" s="1">
        <f t="shared" si="8"/>
        <v>1.4925353757011384</v>
      </c>
      <c r="F18" s="1">
        <f t="shared" si="0"/>
        <v>0.97818108708323015</v>
      </c>
      <c r="G18" s="1">
        <f t="shared" si="1"/>
        <v>1.0793476823124153</v>
      </c>
      <c r="I18" s="1">
        <f t="shared" si="9"/>
        <v>1.492279607612534</v>
      </c>
      <c r="J18" s="1">
        <f t="shared" si="2"/>
        <v>0.97843606975036446</v>
      </c>
      <c r="K18" s="1">
        <f t="shared" si="3"/>
        <v>1.0290294958185526</v>
      </c>
      <c r="L18" s="1">
        <f t="shared" si="4"/>
        <v>1.0277664647799762</v>
      </c>
      <c r="M18" s="1">
        <f t="shared" si="5"/>
        <v>1.0771250685425773</v>
      </c>
      <c r="N18" s="1"/>
    </row>
    <row r="19" spans="1:14" x14ac:dyDescent="0.25">
      <c r="A19" s="1">
        <v>7</v>
      </c>
      <c r="B19" s="1">
        <f t="shared" si="6"/>
        <v>0.35</v>
      </c>
      <c r="C19" s="1">
        <f t="shared" si="7"/>
        <v>1.5262433918702976</v>
      </c>
      <c r="E19" s="1">
        <f t="shared" si="8"/>
        <v>1.5439735949360296</v>
      </c>
      <c r="F19" s="1">
        <f t="shared" si="0"/>
        <v>1.0768195156655069</v>
      </c>
      <c r="G19" s="1">
        <f t="shared" si="1"/>
        <v>1.1729850431100197</v>
      </c>
      <c r="I19" s="1">
        <f t="shared" si="9"/>
        <v>1.5436892164416174</v>
      </c>
      <c r="J19" s="1">
        <f t="shared" si="2"/>
        <v>1.0771037907784329</v>
      </c>
      <c r="K19" s="1">
        <f t="shared" si="3"/>
        <v>1.1251795155828543</v>
      </c>
      <c r="L19" s="1">
        <f t="shared" si="4"/>
        <v>1.1239776226418157</v>
      </c>
      <c r="M19" s="1">
        <f t="shared" si="5"/>
        <v>1.1709123325927357</v>
      </c>
      <c r="N19" s="1"/>
    </row>
    <row r="20" spans="1:14" x14ac:dyDescent="0.25">
      <c r="A20" s="1">
        <v>8</v>
      </c>
      <c r="B20" s="1">
        <f t="shared" si="6"/>
        <v>0.39999999999999997</v>
      </c>
      <c r="C20" s="1">
        <f t="shared" si="7"/>
        <v>1.5809703017232302</v>
      </c>
      <c r="E20" s="1">
        <f t="shared" si="8"/>
        <v>1.6002187089054178</v>
      </c>
      <c r="F20" s="1">
        <f t="shared" si="0"/>
        <v>1.1705818627502071</v>
      </c>
      <c r="G20" s="1">
        <f t="shared" si="1"/>
        <v>1.2621618717859144</v>
      </c>
      <c r="I20" s="1">
        <f t="shared" si="9"/>
        <v>1.5999086364401216</v>
      </c>
      <c r="J20" s="1">
        <f t="shared" si="2"/>
        <v>1.1708918024231871</v>
      </c>
      <c r="K20" s="1">
        <f t="shared" si="3"/>
        <v>1.2166485595122105</v>
      </c>
      <c r="L20" s="1">
        <f t="shared" si="4"/>
        <v>1.2155066281318936</v>
      </c>
      <c r="M20" s="1">
        <f t="shared" si="5"/>
        <v>1.2602333555706093</v>
      </c>
      <c r="N20" s="1"/>
    </row>
    <row r="21" spans="1:14" x14ac:dyDescent="0.25">
      <c r="A21" s="1">
        <v>9</v>
      </c>
      <c r="B21" s="1">
        <f t="shared" si="6"/>
        <v>0.44999999999999996</v>
      </c>
      <c r="C21" s="1">
        <f t="shared" si="7"/>
        <v>1.6404616117526494</v>
      </c>
      <c r="E21" s="1">
        <f t="shared" si="8"/>
        <v>1.661037302268821</v>
      </c>
      <c r="F21" s="1">
        <f t="shared" si="0"/>
        <v>1.2598814532320546</v>
      </c>
      <c r="G21" s="1">
        <f t="shared" si="1"/>
        <v>1.3473639330480762</v>
      </c>
      <c r="I21" s="1">
        <f t="shared" si="9"/>
        <v>1.6607039325508051</v>
      </c>
      <c r="J21" s="1">
        <f t="shared" si="2"/>
        <v>1.2602134714854083</v>
      </c>
      <c r="K21" s="1">
        <f t="shared" si="3"/>
        <v>1.3038851311162374</v>
      </c>
      <c r="L21" s="1">
        <f t="shared" si="4"/>
        <v>1.3028014492505431</v>
      </c>
      <c r="M21" s="1">
        <f t="shared" si="5"/>
        <v>1.3455727942547626</v>
      </c>
      <c r="N21" s="1"/>
    </row>
    <row r="22" spans="1:14" x14ac:dyDescent="0.25">
      <c r="A22" s="1">
        <v>10</v>
      </c>
      <c r="B22" s="1">
        <f t="shared" si="6"/>
        <v>0.49999999999999994</v>
      </c>
      <c r="C22" s="1">
        <f t="shared" si="7"/>
        <v>1.7044811643476203</v>
      </c>
      <c r="E22" s="1">
        <f t="shared" si="8"/>
        <v>1.7262184369258242</v>
      </c>
      <c r="F22" s="1">
        <f t="shared" si="0"/>
        <v>1.3452028647981165</v>
      </c>
      <c r="G22" s="1">
        <f t="shared" si="1"/>
        <v>1.4291535608589949</v>
      </c>
      <c r="I22" s="1">
        <f t="shared" si="9"/>
        <v>1.7258635944380862</v>
      </c>
      <c r="J22" s="1">
        <f t="shared" si="2"/>
        <v>1.3455534398510671</v>
      </c>
      <c r="K22" s="1">
        <f t="shared" si="3"/>
        <v>1.3874118744655275</v>
      </c>
      <c r="L22" s="1">
        <f t="shared" si="4"/>
        <v>1.3863840935065763</v>
      </c>
      <c r="M22" s="1">
        <f t="shared" si="5"/>
        <v>1.4274917429895913</v>
      </c>
      <c r="N22" s="1"/>
    </row>
    <row r="23" spans="1:14" x14ac:dyDescent="0.25">
      <c r="A23" s="1">
        <v>11</v>
      </c>
      <c r="B23" s="1">
        <f t="shared" si="6"/>
        <v>0.54999999999999993</v>
      </c>
      <c r="C23" s="1">
        <f t="shared" si="7"/>
        <v>1.7728168144093168</v>
      </c>
      <c r="E23" s="1">
        <f t="shared" si="8"/>
        <v>1.7955773475672521</v>
      </c>
      <c r="F23" s="1">
        <f t="shared" si="0"/>
        <v>1.4271071028764142</v>
      </c>
      <c r="G23" s="1">
        <f t="shared" si="1"/>
        <v>1.508173050922754</v>
      </c>
      <c r="I23" s="1">
        <f t="shared" si="9"/>
        <v>1.7952022370946268</v>
      </c>
      <c r="J23" s="1">
        <f t="shared" si="2"/>
        <v>1.4274727923449475</v>
      </c>
      <c r="K23" s="1">
        <f t="shared" si="3"/>
        <v>1.4678298357658901</v>
      </c>
      <c r="L23" s="1">
        <f t="shared" si="4"/>
        <v>1.4668549748205026</v>
      </c>
      <c r="M23" s="1">
        <f t="shared" si="5"/>
        <v>1.5066313286167026</v>
      </c>
    </row>
    <row r="24" spans="1:14" x14ac:dyDescent="0.25">
      <c r="A24" s="1">
        <v>12</v>
      </c>
      <c r="B24" s="1">
        <f t="shared" si="6"/>
        <v>0.6</v>
      </c>
      <c r="C24" s="1">
        <f t="shared" si="7"/>
        <v>1.8452843575938753</v>
      </c>
      <c r="E24" s="1">
        <f t="shared" si="8"/>
        <v>1.8689593514122314</v>
      </c>
      <c r="F24" s="1">
        <f t="shared" si="0"/>
        <v>1.5062352205775107</v>
      </c>
      <c r="G24" s="1">
        <f t="shared" si="1"/>
        <v>1.585147119970884</v>
      </c>
      <c r="I24" s="1">
        <f t="shared" si="9"/>
        <v>1.8685645182790804</v>
      </c>
      <c r="J24" s="1">
        <f t="shared" si="2"/>
        <v>1.5066126556687762</v>
      </c>
      <c r="K24" s="1">
        <f t="shared" si="3"/>
        <v>1.5458214517242534</v>
      </c>
      <c r="L24" s="1">
        <f t="shared" si="4"/>
        <v>1.5448960200262389</v>
      </c>
      <c r="M24" s="1">
        <f t="shared" si="5"/>
        <v>1.5837153813380858</v>
      </c>
    </row>
    <row r="25" spans="1:14" x14ac:dyDescent="0.25">
      <c r="A25" s="1">
        <v>13</v>
      </c>
      <c r="B25" s="1">
        <f t="shared" si="6"/>
        <v>0.65</v>
      </c>
      <c r="C25" s="1">
        <f t="shared" si="7"/>
        <v>1.9217316491273628</v>
      </c>
      <c r="E25" s="1">
        <f t="shared" si="8"/>
        <v>1.9462439099259412</v>
      </c>
      <c r="F25" s="1">
        <f t="shared" si="0"/>
        <v>1.5833110281007898</v>
      </c>
      <c r="G25" s="1">
        <f t="shared" si="1"/>
        <v>1.6608852252409008</v>
      </c>
      <c r="I25" s="1">
        <f t="shared" si="9"/>
        <v>1.9458292097833125</v>
      </c>
      <c r="J25" s="1">
        <f t="shared" si="2"/>
        <v>1.5836968732406294</v>
      </c>
      <c r="K25" s="1">
        <f t="shared" si="3"/>
        <v>1.622152987584522</v>
      </c>
      <c r="L25" s="1">
        <f t="shared" si="4"/>
        <v>1.6212732332678588</v>
      </c>
      <c r="M25" s="1">
        <f t="shared" si="5"/>
        <v>1.6595529672721137</v>
      </c>
    </row>
    <row r="26" spans="1:14" x14ac:dyDescent="0.25">
      <c r="A26" s="1">
        <v>14</v>
      </c>
      <c r="B26" s="1">
        <f t="shared" si="6"/>
        <v>0.70000000000000007</v>
      </c>
      <c r="C26" s="1">
        <f t="shared" si="7"/>
        <v>2.0020428354465674</v>
      </c>
      <c r="E26" s="1">
        <f t="shared" si="8"/>
        <v>2.0273488162594835</v>
      </c>
      <c r="F26" s="1">
        <f t="shared" si="0"/>
        <v>1.6591436755727431</v>
      </c>
      <c r="G26" s="1">
        <f t="shared" si="1"/>
        <v>1.736284627650398</v>
      </c>
      <c r="I26" s="1">
        <f t="shared" si="9"/>
        <v>2.0269133954684584</v>
      </c>
      <c r="J26" s="1">
        <f t="shared" si="2"/>
        <v>1.6595345413374023</v>
      </c>
      <c r="K26" s="1">
        <f t="shared" si="3"/>
        <v>1.6976772648275049</v>
      </c>
      <c r="L26" s="1">
        <f t="shared" si="4"/>
        <v>1.6968395549303235</v>
      </c>
      <c r="M26" s="1">
        <f t="shared" si="5"/>
        <v>1.7350416624760752</v>
      </c>
    </row>
    <row r="27" spans="1:14" x14ac:dyDescent="0.25">
      <c r="A27" s="1">
        <v>15</v>
      </c>
      <c r="B27" s="1">
        <f t="shared" si="6"/>
        <v>0.75000000000000011</v>
      </c>
      <c r="C27" s="1">
        <f t="shared" si="7"/>
        <v>2.0861426598494011</v>
      </c>
      <c r="E27" s="1">
        <f t="shared" si="8"/>
        <v>2.1122345238400619</v>
      </c>
      <c r="F27" s="1">
        <f t="shared" si="0"/>
        <v>1.7346309864030987</v>
      </c>
      <c r="G27" s="1">
        <f t="shared" si="1"/>
        <v>1.8123351232827021</v>
      </c>
      <c r="I27" s="1">
        <f t="shared" si="9"/>
        <v>2.1117768108295345</v>
      </c>
      <c r="J27" s="1">
        <f t="shared" si="2"/>
        <v>1.7350232859452102</v>
      </c>
      <c r="K27" s="1">
        <f t="shared" si="3"/>
        <v>1.7733375875231348</v>
      </c>
      <c r="L27" s="1">
        <f t="shared" si="4"/>
        <v>1.7725389228814969</v>
      </c>
      <c r="M27" s="1">
        <f t="shared" si="5"/>
        <v>1.8111724946609791</v>
      </c>
    </row>
    <row r="28" spans="1:14" x14ac:dyDescent="0.25">
      <c r="A28" s="1">
        <v>16</v>
      </c>
      <c r="B28" s="1">
        <f t="shared" si="6"/>
        <v>0.80000000000000016</v>
      </c>
      <c r="C28" s="1">
        <f t="shared" si="7"/>
        <v>2.1740008483180024</v>
      </c>
      <c r="E28" s="1">
        <f t="shared" si="8"/>
        <v>2.2009086765822068</v>
      </c>
      <c r="F28" s="1">
        <f t="shared" si="0"/>
        <v>1.8107644640574545</v>
      </c>
      <c r="G28" s="1">
        <f t="shared" si="1"/>
        <v>1.8901263631024845</v>
      </c>
      <c r="I28" s="1">
        <f t="shared" si="9"/>
        <v>2.2004263841746634</v>
      </c>
      <c r="J28" s="1">
        <f t="shared" si="2"/>
        <v>1.8111542061790094</v>
      </c>
      <c r="K28" s="1">
        <f t="shared" si="3"/>
        <v>1.8501737984822442</v>
      </c>
      <c r="L28" s="1">
        <f t="shared" si="4"/>
        <v>1.8494124686936217</v>
      </c>
      <c r="M28" s="1">
        <f t="shared" si="5"/>
        <v>1.8890374802042187</v>
      </c>
    </row>
    <row r="29" spans="1:14" x14ac:dyDescent="0.25">
      <c r="A29" s="1">
        <v>17</v>
      </c>
      <c r="B29" s="1">
        <f t="shared" si="6"/>
        <v>0.8500000000000002</v>
      </c>
      <c r="C29" s="1">
        <f t="shared" si="7"/>
        <v>2.2656366295446153</v>
      </c>
      <c r="E29" s="1">
        <f t="shared" si="8"/>
        <v>2.2934309472612053</v>
      </c>
      <c r="F29" s="1">
        <f t="shared" si="0"/>
        <v>1.888636896026646</v>
      </c>
      <c r="G29" s="1">
        <f t="shared" si="1"/>
        <v>1.9708586329909359</v>
      </c>
      <c r="I29" s="1">
        <f t="shared" si="9"/>
        <v>2.2929210860141214</v>
      </c>
      <c r="J29" s="1">
        <f t="shared" si="2"/>
        <v>1.8890194115054451</v>
      </c>
      <c r="K29" s="1">
        <f t="shared" si="3"/>
        <v>1.9293313746889331</v>
      </c>
      <c r="L29" s="1">
        <f t="shared" si="4"/>
        <v>1.9286077626878404</v>
      </c>
      <c r="M29" s="1">
        <f t="shared" si="5"/>
        <v>1.9698406422164929</v>
      </c>
    </row>
    <row r="30" spans="1:14" x14ac:dyDescent="0.25">
      <c r="A30" s="1">
        <v>18</v>
      </c>
      <c r="B30" s="1">
        <f t="shared" si="6"/>
        <v>0.90000000000000024</v>
      </c>
      <c r="C30" s="1">
        <f t="shared" si="7"/>
        <v>2.3611234907795411</v>
      </c>
      <c r="E30" s="1">
        <f t="shared" si="8"/>
        <v>2.3899183354866449</v>
      </c>
      <c r="F30" s="1">
        <f t="shared" si="0"/>
        <v>1.969453436295165</v>
      </c>
      <c r="G30" s="1">
        <f t="shared" si="1"/>
        <v>2.0558578710909368</v>
      </c>
      <c r="I30" s="1">
        <f t="shared" si="9"/>
        <v>2.3893772387514169</v>
      </c>
      <c r="J30" s="1">
        <f t="shared" si="2"/>
        <v>1.969823038101024</v>
      </c>
      <c r="K30" s="1">
        <f t="shared" si="3"/>
        <v>2.0120744055713775</v>
      </c>
      <c r="L30" s="1">
        <f t="shared" si="4"/>
        <v>2.0113919580535153</v>
      </c>
      <c r="M30" s="1">
        <f t="shared" si="5"/>
        <v>2.0549133052182804</v>
      </c>
    </row>
    <row r="31" spans="1:14" x14ac:dyDescent="0.25">
      <c r="A31" s="1">
        <v>19</v>
      </c>
      <c r="B31" s="1">
        <f t="shared" si="6"/>
        <v>0.95000000000000029</v>
      </c>
      <c r="C31" s="1">
        <f t="shared" si="7"/>
        <v>2.4605943154178034</v>
      </c>
      <c r="E31" s="1">
        <f t="shared" si="8"/>
        <v>2.4905511181712976</v>
      </c>
      <c r="F31" s="1">
        <f t="shared" si="0"/>
        <v>2.0545469562075818</v>
      </c>
      <c r="G31" s="1">
        <f t="shared" si="1"/>
        <v>2.1465955371717182</v>
      </c>
      <c r="I31" s="1">
        <f t="shared" si="9"/>
        <v>2.4899744810061595</v>
      </c>
      <c r="J31" s="1">
        <f t="shared" si="2"/>
        <v>2.054896539338841</v>
      </c>
      <c r="K31" s="1">
        <f t="shared" si="3"/>
        <v>2.0998031760392193</v>
      </c>
      <c r="L31" s="1">
        <f t="shared" si="4"/>
        <v>2.09916956364681</v>
      </c>
      <c r="M31" s="1">
        <f t="shared" si="5"/>
        <v>2.1457343021871447</v>
      </c>
    </row>
    <row r="32" spans="1:14" x14ac:dyDescent="0.25">
      <c r="A32" s="1">
        <v>20</v>
      </c>
      <c r="B32" s="1">
        <f t="shared" si="6"/>
        <v>1.0000000000000002</v>
      </c>
      <c r="C32" s="1">
        <f t="shared" si="7"/>
        <v>2.5642470862537117</v>
      </c>
      <c r="E32" s="1">
        <f t="shared" si="8"/>
        <v>2.59557968050578</v>
      </c>
      <c r="I32" s="1">
        <f t="shared" si="9"/>
        <v>2.5949626170136431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мкр</vt:lpstr>
      <vt:lpstr>n=10</vt:lpstr>
      <vt:lpstr>n=20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2023-04-09T14:36:57Z</dcterms:modified>
</cp:coreProperties>
</file>