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56C7DA9B-D9FC-4460-ACE2-B6EAF2D9E89D}" xr6:coauthVersionLast="40" xr6:coauthVersionMax="40" xr10:uidLastSave="{00000000-0000-0000-0000-000000000000}"/>
  <bookViews>
    <workbookView xWindow="0" yWindow="0" windowWidth="28800" windowHeight="12435" xr2:uid="{00000000-000D-0000-FFFF-FFFF00000000}"/>
  </bookViews>
  <sheets>
    <sheet name="мкр" sheetId="1" r:id="rId1"/>
    <sheet name="Эйлер" sheetId="2" r:id="rId2"/>
  </sheets>
  <definedNames>
    <definedName name="solver_adj" localSheetId="0" hidden="1">мкр!$B$5:$B$8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мкр!$A$11:$D$11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мкр!$A$9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7" i="2" l="1"/>
  <c r="M36" i="2"/>
  <c r="L36" i="2"/>
  <c r="K36" i="2"/>
  <c r="J36" i="2"/>
  <c r="I36" i="2"/>
  <c r="E36" i="2"/>
  <c r="E12" i="2"/>
  <c r="F36" i="2"/>
  <c r="G36" i="2" s="1"/>
  <c r="E37" i="2" s="1"/>
  <c r="C38" i="2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37" i="2"/>
  <c r="B38" i="2"/>
  <c r="B39" i="2"/>
  <c r="B40" i="2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37" i="2"/>
  <c r="D30" i="2"/>
  <c r="D4" i="2"/>
  <c r="B36" i="2"/>
  <c r="B12" i="2"/>
  <c r="C36" i="2"/>
  <c r="C12" i="2"/>
  <c r="F37" i="2" l="1"/>
  <c r="G37" i="2" s="1"/>
  <c r="C8" i="1"/>
  <c r="C7" i="1"/>
  <c r="C6" i="1"/>
  <c r="C5" i="1"/>
  <c r="C2" i="1"/>
  <c r="A6" i="1"/>
  <c r="A7" i="1" s="1"/>
  <c r="A8" i="1" s="1"/>
  <c r="A5" i="1"/>
  <c r="I37" i="2" l="1"/>
  <c r="E38" i="2"/>
  <c r="J37" i="2"/>
  <c r="I12" i="2"/>
  <c r="C13" i="2"/>
  <c r="K37" i="2" l="1"/>
  <c r="L37" i="2" s="1"/>
  <c r="F38" i="2"/>
  <c r="G38" i="2"/>
  <c r="E39" i="2"/>
  <c r="J12" i="2"/>
  <c r="K12" i="2"/>
  <c r="F12" i="2"/>
  <c r="G12" i="2" s="1"/>
  <c r="E13" i="2" s="1"/>
  <c r="L12" i="2"/>
  <c r="M12" i="2" s="1"/>
  <c r="B13" i="2"/>
  <c r="A11" i="1"/>
  <c r="E6" i="1"/>
  <c r="D11" i="1"/>
  <c r="G7" i="1"/>
  <c r="G6" i="1"/>
  <c r="D7" i="1"/>
  <c r="E7" i="1"/>
  <c r="A9" i="1"/>
  <c r="D6" i="1"/>
  <c r="I38" i="2" l="1"/>
  <c r="J38" i="2"/>
  <c r="K38" i="2" s="1"/>
  <c r="F39" i="2"/>
  <c r="G39" i="2" s="1"/>
  <c r="B14" i="2"/>
  <c r="B15" i="2" s="1"/>
  <c r="B16" i="2" s="1"/>
  <c r="F13" i="2"/>
  <c r="G13" i="2"/>
  <c r="C14" i="2"/>
  <c r="C15" i="2" s="1"/>
  <c r="C16" i="2" s="1"/>
  <c r="C17" i="2" s="1"/>
  <c r="C11" i="1"/>
  <c r="B11" i="1"/>
  <c r="L38" i="2" l="1"/>
  <c r="M38" i="2" s="1"/>
  <c r="E40" i="2"/>
  <c r="F40" i="2"/>
  <c r="B17" i="2"/>
  <c r="C18" i="2" s="1"/>
  <c r="I13" i="2"/>
  <c r="G40" i="2" l="1"/>
  <c r="E41" i="2"/>
  <c r="J13" i="2"/>
  <c r="K13" i="2"/>
  <c r="L13" i="2" s="1"/>
  <c r="B18" i="2"/>
  <c r="B19" i="2" s="1"/>
  <c r="B20" i="2" s="1"/>
  <c r="B21" i="2" s="1"/>
  <c r="B22" i="2" s="1"/>
  <c r="E14" i="2"/>
  <c r="I39" i="2" l="1"/>
  <c r="F41" i="2"/>
  <c r="G41" i="2" s="1"/>
  <c r="E42" i="2" s="1"/>
  <c r="M13" i="2"/>
  <c r="I14" i="2"/>
  <c r="C19" i="2"/>
  <c r="C20" i="2" s="1"/>
  <c r="C21" i="2" s="1"/>
  <c r="C22" i="2" s="1"/>
  <c r="J14" i="2"/>
  <c r="K14" i="2"/>
  <c r="L14" i="2" s="1"/>
  <c r="M14" i="2" s="1"/>
  <c r="F14" i="2"/>
  <c r="G14" i="2"/>
  <c r="J39" i="2" l="1"/>
  <c r="F42" i="2"/>
  <c r="G42" i="2" s="1"/>
  <c r="E15" i="2"/>
  <c r="I15" i="2"/>
  <c r="K39" i="2" l="1"/>
  <c r="L39" i="2" s="1"/>
  <c r="M39" i="2" s="1"/>
  <c r="E43" i="2"/>
  <c r="F43" i="2"/>
  <c r="J15" i="2"/>
  <c r="K15" i="2"/>
  <c r="L15" i="2" s="1"/>
  <c r="M15" i="2" s="1"/>
  <c r="F15" i="2"/>
  <c r="G15" i="2" s="1"/>
  <c r="I40" i="2" l="1"/>
  <c r="J40" i="2"/>
  <c r="G43" i="2"/>
  <c r="E44" i="2"/>
  <c r="F44" i="2" s="1"/>
  <c r="E16" i="2"/>
  <c r="F16" i="2"/>
  <c r="G16" i="2"/>
  <c r="E17" i="2" s="1"/>
  <c r="I16" i="2"/>
  <c r="K40" i="2" l="1"/>
  <c r="L40" i="2" s="1"/>
  <c r="M40" i="2" s="1"/>
  <c r="G44" i="2"/>
  <c r="E45" i="2" s="1"/>
  <c r="J16" i="2"/>
  <c r="F17" i="2"/>
  <c r="I41" i="2" l="1"/>
  <c r="F45" i="2"/>
  <c r="G45" i="2" s="1"/>
  <c r="G17" i="2"/>
  <c r="E18" i="2" s="1"/>
  <c r="F18" i="2" s="1"/>
  <c r="G18" i="2" s="1"/>
  <c r="K16" i="2"/>
  <c r="L16" i="2" s="1"/>
  <c r="M16" i="2" s="1"/>
  <c r="J41" i="2" l="1"/>
  <c r="E46" i="2"/>
  <c r="I17" i="2"/>
  <c r="E19" i="2"/>
  <c r="K41" i="2" l="1"/>
  <c r="L41" i="2" s="1"/>
  <c r="M41" i="2" s="1"/>
  <c r="F46" i="2"/>
  <c r="J17" i="2"/>
  <c r="K17" i="2" s="1"/>
  <c r="L17" i="2" s="1"/>
  <c r="F19" i="2"/>
  <c r="G19" i="2" s="1"/>
  <c r="I42" i="2" l="1"/>
  <c r="G46" i="2"/>
  <c r="E47" i="2" s="1"/>
  <c r="M17" i="2"/>
  <c r="I18" i="2" s="1"/>
  <c r="E20" i="2"/>
  <c r="J42" i="2" l="1"/>
  <c r="F47" i="2"/>
  <c r="J18" i="2"/>
  <c r="K18" i="2" s="1"/>
  <c r="L18" i="2" s="1"/>
  <c r="M18" i="2" s="1"/>
  <c r="I19" i="2" s="1"/>
  <c r="F20" i="2"/>
  <c r="G20" i="2" s="1"/>
  <c r="K42" i="2" l="1"/>
  <c r="G47" i="2"/>
  <c r="E48" i="2" s="1"/>
  <c r="J19" i="2"/>
  <c r="K19" i="2" s="1"/>
  <c r="L19" i="2" s="1"/>
  <c r="M19" i="2" s="1"/>
  <c r="E21" i="2"/>
  <c r="L42" i="2" l="1"/>
  <c r="F48" i="2"/>
  <c r="I20" i="2"/>
  <c r="F21" i="2"/>
  <c r="G21" i="2"/>
  <c r="E22" i="2" s="1"/>
  <c r="M42" i="2" l="1"/>
  <c r="I43" i="2" s="1"/>
  <c r="G48" i="2"/>
  <c r="E49" i="2" s="1"/>
  <c r="J20" i="2"/>
  <c r="K20" i="2" s="1"/>
  <c r="L20" i="2" s="1"/>
  <c r="M20" i="2" s="1"/>
  <c r="J43" i="2" l="1"/>
  <c r="K43" i="2" s="1"/>
  <c r="L43" i="2" s="1"/>
  <c r="M43" i="2" s="1"/>
  <c r="F49" i="2"/>
  <c r="I21" i="2"/>
  <c r="I44" i="2" l="1"/>
  <c r="G49" i="2"/>
  <c r="E50" i="2" s="1"/>
  <c r="J21" i="2"/>
  <c r="K21" i="2" s="1"/>
  <c r="L21" i="2" s="1"/>
  <c r="M21" i="2" s="1"/>
  <c r="J44" i="2" l="1"/>
  <c r="F50" i="2"/>
  <c r="I22" i="2"/>
  <c r="K44" i="2" l="1"/>
  <c r="G50" i="2"/>
  <c r="E51" i="2" s="1"/>
  <c r="L44" i="2" l="1"/>
  <c r="F51" i="2"/>
  <c r="M44" i="2" l="1"/>
  <c r="I45" i="2" s="1"/>
  <c r="G51" i="2"/>
  <c r="E52" i="2" s="1"/>
  <c r="J45" i="2" l="1"/>
  <c r="K45" i="2"/>
  <c r="F52" i="2"/>
  <c r="L45" i="2" l="1"/>
  <c r="G52" i="2"/>
  <c r="E53" i="2" s="1"/>
  <c r="M45" i="2" l="1"/>
  <c r="I46" i="2" s="1"/>
  <c r="F53" i="2"/>
  <c r="J46" i="2" l="1"/>
  <c r="K46" i="2"/>
  <c r="G53" i="2"/>
  <c r="E54" i="2" s="1"/>
  <c r="L46" i="2" l="1"/>
  <c r="F54" i="2"/>
  <c r="M46" i="2" l="1"/>
  <c r="I47" i="2" s="1"/>
  <c r="G54" i="2"/>
  <c r="E55" i="2" s="1"/>
  <c r="J47" i="2" l="1"/>
  <c r="K47" i="2" s="1"/>
  <c r="L47" i="2"/>
  <c r="F55" i="2"/>
  <c r="M47" i="2" l="1"/>
  <c r="I48" i="2" s="1"/>
  <c r="G55" i="2"/>
  <c r="E56" i="2" s="1"/>
  <c r="J48" i="2" l="1"/>
  <c r="K48" i="2" s="1"/>
  <c r="L48" i="2"/>
  <c r="M48" i="2" l="1"/>
  <c r="I49" i="2" s="1"/>
  <c r="J49" i="2" l="1"/>
  <c r="K49" i="2" s="1"/>
  <c r="L49" i="2"/>
  <c r="M49" i="2" l="1"/>
  <c r="I50" i="2" s="1"/>
  <c r="J50" i="2" l="1"/>
  <c r="K50" i="2" s="1"/>
  <c r="L50" i="2" s="1"/>
  <c r="M50" i="2" l="1"/>
  <c r="I51" i="2" s="1"/>
  <c r="J51" i="2" l="1"/>
  <c r="K51" i="2" s="1"/>
  <c r="L51" i="2" s="1"/>
  <c r="M51" i="2" l="1"/>
  <c r="I52" i="2" s="1"/>
  <c r="J52" i="2" l="1"/>
  <c r="K52" i="2" s="1"/>
  <c r="L52" i="2" s="1"/>
  <c r="M52" i="2" l="1"/>
  <c r="I53" i="2" s="1"/>
  <c r="J53" i="2" l="1"/>
  <c r="K53" i="2" s="1"/>
  <c r="L53" i="2" s="1"/>
  <c r="M53" i="2" l="1"/>
  <c r="I54" i="2" s="1"/>
  <c r="J54" i="2" l="1"/>
  <c r="K54" i="2" s="1"/>
  <c r="L54" i="2" s="1"/>
  <c r="M54" i="2" l="1"/>
  <c r="I55" i="2" s="1"/>
  <c r="J55" i="2" l="1"/>
  <c r="K55" i="2" s="1"/>
  <c r="L55" i="2" s="1"/>
  <c r="M55" i="2" s="1"/>
  <c r="I56" i="2" s="1"/>
</calcChain>
</file>

<file path=xl/sharedStrings.xml><?xml version="1.0" encoding="utf-8"?>
<sst xmlns="http://schemas.openxmlformats.org/spreadsheetml/2006/main" count="54" uniqueCount="33">
  <si>
    <t>a</t>
  </si>
  <si>
    <t>b</t>
  </si>
  <si>
    <t>h</t>
  </si>
  <si>
    <t>a1</t>
  </si>
  <si>
    <t>a2</t>
  </si>
  <si>
    <t>a3</t>
  </si>
  <si>
    <t>b1</t>
  </si>
  <si>
    <t>b2</t>
  </si>
  <si>
    <t>b3</t>
  </si>
  <si>
    <t>Qk</t>
  </si>
  <si>
    <t>Pk</t>
  </si>
  <si>
    <t>Y2k</t>
  </si>
  <si>
    <t>Y1k</t>
  </si>
  <si>
    <t>Yk</t>
  </si>
  <si>
    <t>Xk</t>
  </si>
  <si>
    <t>Fk</t>
  </si>
  <si>
    <t>n</t>
  </si>
  <si>
    <t>начальное условие</t>
  </si>
  <si>
    <t>y(a)</t>
  </si>
  <si>
    <t>метод Эйлера</t>
  </si>
  <si>
    <t>i</t>
  </si>
  <si>
    <t>x</t>
  </si>
  <si>
    <t>y1</t>
  </si>
  <si>
    <t>исправленный метод Эйлера</t>
  </si>
  <si>
    <t>y2</t>
  </si>
  <si>
    <t>k1</t>
  </si>
  <si>
    <t>k2</t>
  </si>
  <si>
    <t>метод Рунге-Кутты</t>
  </si>
  <si>
    <t>y3</t>
  </si>
  <si>
    <t>k3</t>
  </si>
  <si>
    <t>k4</t>
  </si>
  <si>
    <t>f(x,y)=2x^2+xy+3y^2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</si>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</sst>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Эйлер!$C$11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Эйлер!$B$12:$B$22</c:f>
              <c:numCache>
                <c:formatCode>General</c:formatCode>
                <c:ptCount val="11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</c:numCache>
            </c:numRef>
          </c:xVal>
          <c:yVal>
            <c:numRef>
              <c:f>Эйлер!$C$12:$C$22</c:f>
              <c:numCache>
                <c:formatCode>General</c:formatCode>
                <c:ptCount val="11"/>
                <c:pt idx="0">
                  <c:v>1.2</c:v>
                </c:pt>
                <c:pt idx="1">
                  <c:v>2.6720000000000002</c:v>
                </c:pt>
                <c:pt idx="2">
                  <c:v>6.2569952000000004</c:v>
                </c:pt>
                <c:pt idx="3">
                  <c:v>20.346530823846912</c:v>
                </c:pt>
                <c:pt idx="4">
                  <c:v>150.27862788305745</c:v>
                </c:pt>
                <c:pt idx="5">
                  <c:v>6962.5972980993274</c:v>
                </c:pt>
                <c:pt idx="6">
                  <c:v>14552032.83727264</c:v>
                </c:pt>
                <c:pt idx="7">
                  <c:v>63528516244681.086</c:v>
                </c:pt>
                <c:pt idx="8">
                  <c:v>1.2107617128752933E+27</c:v>
                </c:pt>
                <c:pt idx="9">
                  <c:v>4.3978317760941427E+53</c:v>
                </c:pt>
                <c:pt idx="10">
                  <c:v>5.8022772992470087E+106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32-4366-9253-E19D3AE8DCFF}"/>
            </c:ext>
          </c:extLst>
        </c:ser>
        <c:ser>
          <c:idx val="1"/>
          <c:order val="1"/>
          <c:tx>
            <c:strRef>
              <c:f>Эйлер!$E$11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Эйлер!$B$12:$B$22</c:f>
              <c:numCache>
                <c:formatCode>General</c:formatCode>
                <c:ptCount val="11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</c:numCache>
            </c:numRef>
          </c:xVal>
          <c:yVal>
            <c:numRef>
              <c:f>Эйлер!$E$12:$E$22</c:f>
              <c:numCache>
                <c:formatCode>General</c:formatCode>
                <c:ptCount val="11"/>
                <c:pt idx="0">
                  <c:v>1.2</c:v>
                </c:pt>
                <c:pt idx="1">
                  <c:v>3.7284975999999999</c:v>
                </c:pt>
                <c:pt idx="2">
                  <c:v>21.902769806519061</c:v>
                </c:pt>
                <c:pt idx="3">
                  <c:v>4534.4556198510218</c:v>
                </c:pt>
                <c:pt idx="4">
                  <c:v>5717679975327.9443</c:v>
                </c:pt>
                <c:pt idx="5">
                  <c:v>1.4428232884285598E+49</c:v>
                </c:pt>
                <c:pt idx="6">
                  <c:v>5.8504105405630345E+194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32-4366-9253-E19D3AE8DCFF}"/>
            </c:ext>
          </c:extLst>
        </c:ser>
        <c:ser>
          <c:idx val="2"/>
          <c:order val="2"/>
          <c:tx>
            <c:strRef>
              <c:f>Эйлер!$I$11</c:f>
              <c:strCache>
                <c:ptCount val="1"/>
                <c:pt idx="0">
                  <c:v>y3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Эйлер!$B$12:$B$22</c:f>
              <c:numCache>
                <c:formatCode>General</c:formatCode>
                <c:ptCount val="11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</c:numCache>
            </c:numRef>
          </c:xVal>
          <c:yVal>
            <c:numRef>
              <c:f>Эйлер!$I$12:$I$22</c:f>
              <c:numCache>
                <c:formatCode>General</c:formatCode>
                <c:ptCount val="11"/>
                <c:pt idx="0">
                  <c:v>1.2</c:v>
                </c:pt>
                <c:pt idx="1">
                  <c:v>4.4316626282303693</c:v>
                </c:pt>
                <c:pt idx="2">
                  <c:v>417.04871415465703</c:v>
                </c:pt>
                <c:pt idx="3">
                  <c:v>5.630188748293642E+29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32-4366-9253-E19D3AE8D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612952"/>
        <c:axId val="410611384"/>
      </c:scatterChart>
      <c:valAx>
        <c:axId val="41061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0611384"/>
        <c:crosses val="autoZero"/>
        <c:crossBetween val="midCat"/>
      </c:valAx>
      <c:valAx>
        <c:axId val="41061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061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22360017497812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Эйлер!$C$35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Эйлер!$B$36:$B$56</c:f>
              <c:numCache>
                <c:formatCode>General</c:formatCode>
                <c:ptCount val="21"/>
                <c:pt idx="0">
                  <c:v>2</c:v>
                </c:pt>
                <c:pt idx="1">
                  <c:v>2.0499999999999998</c:v>
                </c:pt>
                <c:pt idx="2">
                  <c:v>2.0999999999999996</c:v>
                </c:pt>
                <c:pt idx="3">
                  <c:v>2.1499999999999995</c:v>
                </c:pt>
                <c:pt idx="4">
                  <c:v>2.1999999999999993</c:v>
                </c:pt>
                <c:pt idx="5">
                  <c:v>2.2499999999999991</c:v>
                </c:pt>
                <c:pt idx="6">
                  <c:v>2.2999999999999989</c:v>
                </c:pt>
                <c:pt idx="7">
                  <c:v>2.3499999999999988</c:v>
                </c:pt>
                <c:pt idx="8">
                  <c:v>2.3999999999999986</c:v>
                </c:pt>
                <c:pt idx="9">
                  <c:v>2.4499999999999984</c:v>
                </c:pt>
                <c:pt idx="10">
                  <c:v>2.4999999999999982</c:v>
                </c:pt>
                <c:pt idx="11">
                  <c:v>2.549999999999998</c:v>
                </c:pt>
                <c:pt idx="12">
                  <c:v>2.5999999999999979</c:v>
                </c:pt>
                <c:pt idx="13">
                  <c:v>2.6499999999999977</c:v>
                </c:pt>
                <c:pt idx="14">
                  <c:v>2.6999999999999975</c:v>
                </c:pt>
                <c:pt idx="15">
                  <c:v>2.7499999999999973</c:v>
                </c:pt>
                <c:pt idx="16">
                  <c:v>2.7999999999999972</c:v>
                </c:pt>
                <c:pt idx="17">
                  <c:v>2.849999999999997</c:v>
                </c:pt>
                <c:pt idx="18">
                  <c:v>2.8999999999999968</c:v>
                </c:pt>
                <c:pt idx="19">
                  <c:v>2.9499999999999966</c:v>
                </c:pt>
                <c:pt idx="20">
                  <c:v>2.9999999999999964</c:v>
                </c:pt>
              </c:numCache>
            </c:numRef>
          </c:xVal>
          <c:yVal>
            <c:numRef>
              <c:f>Эйлер!$C$36:$C$56</c:f>
              <c:numCache>
                <c:formatCode>General</c:formatCode>
                <c:ptCount val="21"/>
                <c:pt idx="0">
                  <c:v>1.2</c:v>
                </c:pt>
                <c:pt idx="1">
                  <c:v>1.9359999999999999</c:v>
                </c:pt>
                <c:pt idx="2">
                  <c:v>3.1169044000000001</c:v>
                </c:pt>
                <c:pt idx="3">
                  <c:v>5.3424433178109041</c:v>
                </c:pt>
                <c:pt idx="4">
                  <c:v>10.660261065078934</c:v>
                </c:pt>
                <c:pt idx="5">
                  <c:v>29.363064678583296</c:v>
                </c:pt>
                <c:pt idx="6">
                  <c:v>162.50109455272383</c:v>
                </c:pt>
                <c:pt idx="7">
                  <c:v>4142.7085800512814</c:v>
                </c:pt>
                <c:pt idx="8">
                  <c:v>2578935.1859727828</c:v>
                </c:pt>
                <c:pt idx="9">
                  <c:v>997638892425.25488</c:v>
                </c:pt>
                <c:pt idx="10">
                  <c:v>1.4929250395304326E+23</c:v>
                </c:pt>
                <c:pt idx="11">
                  <c:v>3.343237760485416E+45</c:v>
                </c:pt>
                <c:pt idx="12">
                  <c:v>1.6765858084703311E+90</c:v>
                </c:pt>
                <c:pt idx="13">
                  <c:v>4.2164099597461712E+179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1F-48CA-A840-B740D93EF1A0}"/>
            </c:ext>
          </c:extLst>
        </c:ser>
        <c:ser>
          <c:idx val="1"/>
          <c:order val="1"/>
          <c:tx>
            <c:strRef>
              <c:f>Эйлер!$E$35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Эйлер!$B$36:$B$56</c:f>
              <c:numCache>
                <c:formatCode>General</c:formatCode>
                <c:ptCount val="21"/>
                <c:pt idx="0">
                  <c:v>2</c:v>
                </c:pt>
                <c:pt idx="1">
                  <c:v>2.0499999999999998</c:v>
                </c:pt>
                <c:pt idx="2">
                  <c:v>2.0999999999999996</c:v>
                </c:pt>
                <c:pt idx="3">
                  <c:v>2.1499999999999995</c:v>
                </c:pt>
                <c:pt idx="4">
                  <c:v>2.1999999999999993</c:v>
                </c:pt>
                <c:pt idx="5">
                  <c:v>2.2499999999999991</c:v>
                </c:pt>
                <c:pt idx="6">
                  <c:v>2.2999999999999989</c:v>
                </c:pt>
                <c:pt idx="7">
                  <c:v>2.3499999999999988</c:v>
                </c:pt>
                <c:pt idx="8">
                  <c:v>2.3999999999999986</c:v>
                </c:pt>
                <c:pt idx="9">
                  <c:v>2.4499999999999984</c:v>
                </c:pt>
                <c:pt idx="10">
                  <c:v>2.4999999999999982</c:v>
                </c:pt>
                <c:pt idx="11">
                  <c:v>2.549999999999998</c:v>
                </c:pt>
                <c:pt idx="12">
                  <c:v>2.5999999999999979</c:v>
                </c:pt>
                <c:pt idx="13">
                  <c:v>2.6499999999999977</c:v>
                </c:pt>
                <c:pt idx="14">
                  <c:v>2.6999999999999975</c:v>
                </c:pt>
                <c:pt idx="15">
                  <c:v>2.7499999999999973</c:v>
                </c:pt>
                <c:pt idx="16">
                  <c:v>2.7999999999999972</c:v>
                </c:pt>
                <c:pt idx="17">
                  <c:v>2.849999999999997</c:v>
                </c:pt>
                <c:pt idx="18">
                  <c:v>2.8999999999999968</c:v>
                </c:pt>
                <c:pt idx="19">
                  <c:v>2.9499999999999966</c:v>
                </c:pt>
                <c:pt idx="20">
                  <c:v>2.9999999999999964</c:v>
                </c:pt>
              </c:numCache>
            </c:numRef>
          </c:xVal>
          <c:yVal>
            <c:numRef>
              <c:f>Эйлер!$E$36:$E$56</c:f>
              <c:numCache>
                <c:formatCode>General</c:formatCode>
                <c:ptCount val="21"/>
                <c:pt idx="0">
                  <c:v>1.2</c:v>
                </c:pt>
                <c:pt idx="1">
                  <c:v>2.1584522000000002</c:v>
                </c:pt>
                <c:pt idx="2">
                  <c:v>4.1509126694091911</c:v>
                </c:pt>
                <c:pt idx="3">
                  <c:v>10.867874765817525</c:v>
                </c:pt>
                <c:pt idx="4">
                  <c:v>90.916364537945469</c:v>
                </c:pt>
                <c:pt idx="5">
                  <c:v>135716.97505710614</c:v>
                </c:pt>
                <c:pt idx="6">
                  <c:v>5.7256913511482214E+17</c:v>
                </c:pt>
                <c:pt idx="7">
                  <c:v>1.8136584954781242E+68</c:v>
                </c:pt>
                <c:pt idx="8">
                  <c:v>1.8258531270905295E+270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1F-48CA-A840-B740D93EF1A0}"/>
            </c:ext>
          </c:extLst>
        </c:ser>
        <c:ser>
          <c:idx val="2"/>
          <c:order val="2"/>
          <c:tx>
            <c:strRef>
              <c:f>Эйлер!$I$35</c:f>
              <c:strCache>
                <c:ptCount val="1"/>
                <c:pt idx="0">
                  <c:v>y3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Эйлер!$B$36:$B$56</c:f>
              <c:numCache>
                <c:formatCode>General</c:formatCode>
                <c:ptCount val="21"/>
                <c:pt idx="0">
                  <c:v>2</c:v>
                </c:pt>
                <c:pt idx="1">
                  <c:v>2.0499999999999998</c:v>
                </c:pt>
                <c:pt idx="2">
                  <c:v>2.0999999999999996</c:v>
                </c:pt>
                <c:pt idx="3">
                  <c:v>2.1499999999999995</c:v>
                </c:pt>
                <c:pt idx="4">
                  <c:v>2.1999999999999993</c:v>
                </c:pt>
                <c:pt idx="5">
                  <c:v>2.2499999999999991</c:v>
                </c:pt>
                <c:pt idx="6">
                  <c:v>2.2999999999999989</c:v>
                </c:pt>
                <c:pt idx="7">
                  <c:v>2.3499999999999988</c:v>
                </c:pt>
                <c:pt idx="8">
                  <c:v>2.3999999999999986</c:v>
                </c:pt>
                <c:pt idx="9">
                  <c:v>2.4499999999999984</c:v>
                </c:pt>
                <c:pt idx="10">
                  <c:v>2.4999999999999982</c:v>
                </c:pt>
                <c:pt idx="11">
                  <c:v>2.549999999999998</c:v>
                </c:pt>
                <c:pt idx="12">
                  <c:v>2.5999999999999979</c:v>
                </c:pt>
                <c:pt idx="13">
                  <c:v>2.6499999999999977</c:v>
                </c:pt>
                <c:pt idx="14">
                  <c:v>2.6999999999999975</c:v>
                </c:pt>
                <c:pt idx="15">
                  <c:v>2.7499999999999973</c:v>
                </c:pt>
                <c:pt idx="16">
                  <c:v>2.7999999999999972</c:v>
                </c:pt>
                <c:pt idx="17">
                  <c:v>2.849999999999997</c:v>
                </c:pt>
                <c:pt idx="18">
                  <c:v>2.8999999999999968</c:v>
                </c:pt>
                <c:pt idx="19">
                  <c:v>2.9499999999999966</c:v>
                </c:pt>
                <c:pt idx="20">
                  <c:v>2.9999999999999964</c:v>
                </c:pt>
              </c:numCache>
            </c:numRef>
          </c:xVal>
          <c:yVal>
            <c:numRef>
              <c:f>Эйлер!$I$36:$I$56</c:f>
              <c:numCache>
                <c:formatCode>General</c:formatCode>
                <c:ptCount val="21"/>
                <c:pt idx="0">
                  <c:v>1.2</c:v>
                </c:pt>
                <c:pt idx="1">
                  <c:v>2.1956756004791544</c:v>
                </c:pt>
                <c:pt idx="2">
                  <c:v>4.4941062923508444</c:v>
                </c:pt>
                <c:pt idx="3">
                  <c:v>18.103427889173116</c:v>
                </c:pt>
                <c:pt idx="4">
                  <c:v>427889.96848214621</c:v>
                </c:pt>
                <c:pt idx="5">
                  <c:v>2.2505340207775279E+73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1F-48CA-A840-B740D93EF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593280"/>
        <c:axId val="1615427760"/>
      </c:scatterChart>
      <c:valAx>
        <c:axId val="187659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5427760"/>
        <c:crosses val="autoZero"/>
        <c:crossBetween val="midCat"/>
      </c:valAx>
      <c:valAx>
        <c:axId val="161542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6593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238124</xdr:colOff>
      <xdr:row>1</xdr:row>
      <xdr:rowOff>52387</xdr:rowOff>
    </xdr:from>
    <xdr:to>
      <xdr:col>26</xdr:col>
      <xdr:colOff>552449</xdr:colOff>
      <xdr:row>30</xdr:row>
      <xdr:rowOff>161925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276224</xdr:colOff>
      <xdr:row>34</xdr:row>
      <xdr:rowOff>4762</xdr:rowOff>
    </xdr:from>
    <xdr:to>
      <xdr:col>26</xdr:col>
      <xdr:colOff>495299</xdr:colOff>
      <xdr:row>58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CCEC78F-DBDF-4182-954E-7C25AB2D6C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selection activeCell="D21" sqref="D21"/>
    </sheetView>
  </sheetViews>
  <sheetFormatPr defaultRowHeight="15" x14ac:dyDescent="0.25"/>
  <cols>
    <col min="1" max="1" width="12" bestFit="1" customWidth="1"/>
    <col min="3" max="3" width="12.71093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>
        <v>0.8</v>
      </c>
      <c r="B2" s="1">
        <v>4.2</v>
      </c>
      <c r="C2" s="1">
        <f>(B2-A2)/3</f>
        <v>1.1333333333333335</v>
      </c>
      <c r="D2" s="1">
        <v>0.1</v>
      </c>
      <c r="E2" s="1">
        <v>-1.1000000000000001</v>
      </c>
      <c r="F2" s="1">
        <v>2</v>
      </c>
      <c r="G2" s="1">
        <v>-2.1</v>
      </c>
      <c r="H2" s="1">
        <v>2.1</v>
      </c>
      <c r="I2" s="1">
        <v>0</v>
      </c>
    </row>
    <row r="3" spans="1:9" x14ac:dyDescent="0.25">
      <c r="A3" s="1"/>
      <c r="B3" s="1"/>
      <c r="C3" s="1"/>
      <c r="D3" s="1"/>
      <c r="E3" s="1"/>
      <c r="F3" s="1"/>
      <c r="G3" s="1"/>
      <c r="H3" s="1"/>
      <c r="I3" s="1"/>
    </row>
    <row r="4" spans="1:9" x14ac:dyDescent="0.25">
      <c r="A4" s="1" t="s">
        <v>14</v>
      </c>
      <c r="B4" s="1" t="s">
        <v>13</v>
      </c>
      <c r="C4" s="1" t="s">
        <v>12</v>
      </c>
      <c r="D4" s="1" t="s">
        <v>11</v>
      </c>
      <c r="E4" s="1" t="s">
        <v>10</v>
      </c>
      <c r="F4" s="1" t="s">
        <v>9</v>
      </c>
      <c r="G4" s="1" t="s">
        <v>15</v>
      </c>
      <c r="H4" s="1"/>
      <c r="I4" s="1"/>
    </row>
    <row r="5" spans="1:9" x14ac:dyDescent="0.25">
      <c r="A5">
        <f>A2</f>
        <v>0.8</v>
      </c>
      <c r="B5">
        <v>1.0770909904410824</v>
      </c>
      <c r="C5">
        <f>(B5-B6)/$C$2</f>
        <v>-1.7202644704538756</v>
      </c>
    </row>
    <row r="6" spans="1:9" x14ac:dyDescent="0.25">
      <c r="A6">
        <f>A5+$C$2</f>
        <v>1.9333333333333336</v>
      </c>
      <c r="B6">
        <v>3.0267240569554752</v>
      </c>
      <c r="C6">
        <f>(B7-B5)/2/$C$2</f>
        <v>-0.4751872016651833</v>
      </c>
      <c r="D6">
        <f>(B7-2*B6+B5)/$C$2^2</f>
        <v>-3.8743264802101036</v>
      </c>
      <c r="E6">
        <f>1/A6</f>
        <v>0.51724137931034475</v>
      </c>
      <c r="F6">
        <v>2</v>
      </c>
      <c r="G6">
        <f>A6</f>
        <v>1.9333333333333336</v>
      </c>
    </row>
    <row r="7" spans="1:9" x14ac:dyDescent="0.25">
      <c r="A7">
        <f>A6+$C$2</f>
        <v>3.0666666666666673</v>
      </c>
      <c r="B7">
        <v>0</v>
      </c>
      <c r="C7">
        <f>(B8-B6)/2/$C$2</f>
        <v>-1.3353194368921213</v>
      </c>
      <c r="D7">
        <f>(B8-2*B7+B6)/$C$2^2</f>
        <v>2.3564460651037429</v>
      </c>
      <c r="E7">
        <f>1/A7</f>
        <v>0.32608695652173908</v>
      </c>
      <c r="F7">
        <v>2</v>
      </c>
      <c r="G7">
        <f>A7</f>
        <v>3.0666666666666673</v>
      </c>
    </row>
    <row r="8" spans="1:9" x14ac:dyDescent="0.25">
      <c r="A8">
        <f t="shared" ref="A8" si="0">A7+$C$2</f>
        <v>4.2000000000000011</v>
      </c>
      <c r="B8">
        <v>0</v>
      </c>
      <c r="C8">
        <f>(B8-B7)/$C$2</f>
        <v>0</v>
      </c>
    </row>
    <row r="9" spans="1:9" x14ac:dyDescent="0.25">
      <c r="A9">
        <f>B5</f>
        <v>1.0770909904410824</v>
      </c>
    </row>
    <row r="11" spans="1:9" x14ac:dyDescent="0.25">
      <c r="A11">
        <f>$D$2*B5+$E$2*C5-$F$2</f>
        <v>1.6543371561539288E-8</v>
      </c>
      <c r="B11">
        <f>D6+E6*C6+F6*B6-G6</f>
        <v>1.8167475905883634E-6</v>
      </c>
      <c r="C11">
        <f>D7+E7*C7+F7*B7-G7</f>
        <v>-1.1456508527233988</v>
      </c>
      <c r="D11">
        <f>$G$2*B8+$H$2*C8-I2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6"/>
  <sheetViews>
    <sheetView topLeftCell="A34" workbookViewId="0">
      <selection activeCell="K62" sqref="K62"/>
    </sheetView>
  </sheetViews>
  <sheetFormatPr defaultRowHeight="15" x14ac:dyDescent="0.25"/>
  <cols>
    <col min="1" max="1" width="14.140625" customWidth="1"/>
    <col min="3" max="3" width="10.140625" customWidth="1"/>
    <col min="5" max="5" width="11.7109375" customWidth="1"/>
  </cols>
  <sheetData>
    <row r="1" spans="1:14" x14ac:dyDescent="0.25">
      <c r="A1" t="s">
        <v>31</v>
      </c>
    </row>
    <row r="3" spans="1:14" x14ac:dyDescent="0.25">
      <c r="A3" s="1" t="s">
        <v>0</v>
      </c>
      <c r="B3" s="1" t="s">
        <v>1</v>
      </c>
      <c r="C3" s="1" t="s">
        <v>16</v>
      </c>
      <c r="D3" s="1" t="s">
        <v>2</v>
      </c>
      <c r="E3" s="1" t="s">
        <v>32</v>
      </c>
    </row>
    <row r="4" spans="1:14" x14ac:dyDescent="0.25">
      <c r="A4" s="1">
        <v>2</v>
      </c>
      <c r="B4" s="1">
        <v>3</v>
      </c>
      <c r="C4" s="1">
        <v>10</v>
      </c>
      <c r="D4" s="1">
        <f>(B4-A4)/C4</f>
        <v>0.1</v>
      </c>
      <c r="E4" s="1">
        <v>1.2</v>
      </c>
    </row>
    <row r="5" spans="1:14" x14ac:dyDescent="0.25">
      <c r="A5" s="1"/>
      <c r="B5" s="1"/>
      <c r="C5" s="1"/>
      <c r="D5" s="1"/>
    </row>
    <row r="6" spans="1:14" x14ac:dyDescent="0.25">
      <c r="A6" s="1" t="s">
        <v>17</v>
      </c>
      <c r="B6" s="1"/>
      <c r="C6" s="1"/>
      <c r="D6" s="1"/>
    </row>
    <row r="7" spans="1:14" x14ac:dyDescent="0.25">
      <c r="A7" s="1" t="s">
        <v>18</v>
      </c>
      <c r="B7" s="1"/>
      <c r="C7" s="1"/>
      <c r="D7" s="1"/>
    </row>
    <row r="8" spans="1:14" x14ac:dyDescent="0.25">
      <c r="A8" s="1">
        <v>1.2</v>
      </c>
      <c r="B8" s="1"/>
      <c r="C8" s="1"/>
      <c r="D8" s="1"/>
    </row>
    <row r="9" spans="1:14" x14ac:dyDescent="0.25">
      <c r="A9" s="1"/>
      <c r="B9" s="1"/>
      <c r="C9" s="1"/>
      <c r="D9" s="1"/>
    </row>
    <row r="10" spans="1:14" x14ac:dyDescent="0.25">
      <c r="A10" s="1" t="s">
        <v>19</v>
      </c>
      <c r="B10" s="1"/>
      <c r="C10" s="1"/>
      <c r="D10" s="1"/>
      <c r="E10" t="s">
        <v>23</v>
      </c>
      <c r="I10" t="s">
        <v>27</v>
      </c>
    </row>
    <row r="11" spans="1:14" x14ac:dyDescent="0.25">
      <c r="A11" s="1" t="s">
        <v>20</v>
      </c>
      <c r="B11" t="s">
        <v>21</v>
      </c>
      <c r="C11" t="s">
        <v>22</v>
      </c>
      <c r="E11" s="1" t="s">
        <v>24</v>
      </c>
      <c r="F11" s="1" t="s">
        <v>25</v>
      </c>
      <c r="G11" s="1" t="s">
        <v>26</v>
      </c>
      <c r="I11" s="1" t="s">
        <v>28</v>
      </c>
      <c r="J11" s="1" t="s">
        <v>25</v>
      </c>
      <c r="K11" s="1" t="s">
        <v>26</v>
      </c>
      <c r="L11" s="1" t="s">
        <v>29</v>
      </c>
      <c r="M11" s="1" t="s">
        <v>30</v>
      </c>
      <c r="N11" s="1"/>
    </row>
    <row r="12" spans="1:14" x14ac:dyDescent="0.25">
      <c r="A12" s="1">
        <v>0</v>
      </c>
      <c r="B12" s="1">
        <f>A4</f>
        <v>2</v>
      </c>
      <c r="C12" s="1">
        <f>A8</f>
        <v>1.2</v>
      </c>
      <c r="E12" s="1">
        <f>A8</f>
        <v>1.2</v>
      </c>
      <c r="F12" s="1">
        <f>2*B12^2+B12*E12+3*E12^2</f>
        <v>14.72</v>
      </c>
      <c r="G12" s="1">
        <f>2*(B12+$D$4)^2+(B12+$D$4)*(E12+$D$4*F12)+3*(E12+$D$4*F12)^2</f>
        <v>35.849952000000002</v>
      </c>
      <c r="I12" s="1">
        <f>A8</f>
        <v>1.2</v>
      </c>
      <c r="J12" s="1">
        <f>2*B12^2+B12*I12+3*I12^2</f>
        <v>14.72</v>
      </c>
      <c r="K12" s="1">
        <f>2*(B12+$D$4/2)^2+(B12+$D$4/2)*(I12+$D$4/2*J12)+3*(I12+$D$4/2*J12)^2</f>
        <v>23.618088</v>
      </c>
      <c r="L12" s="1">
        <f>2*(B12+$D$4/2)^2+(B12+$D$4/2)*(I12+$D$4/2*K12)+3*(I12+$D$4/2*K12)^2</f>
        <v>30.291971305818077</v>
      </c>
      <c r="M12" s="1">
        <f>2*(B12+$D$4)^2+(B12+$D$4)*(I12+$D$4*L12)+3*(I12+$D$4*L12)^2</f>
        <v>71.359639082185993</v>
      </c>
      <c r="N12" s="1"/>
    </row>
    <row r="13" spans="1:14" x14ac:dyDescent="0.25">
      <c r="A13" s="1">
        <v>1</v>
      </c>
      <c r="B13" s="1">
        <f>B12+$D$4</f>
        <v>2.1</v>
      </c>
      <c r="C13" s="1">
        <f>C12+$D$4*(2*B12^2+B12*C12+3*C12^2)</f>
        <v>2.6720000000000002</v>
      </c>
      <c r="E13" s="1">
        <f>E12+$D$4/2*(F12+G12)</f>
        <v>3.7284975999999999</v>
      </c>
      <c r="F13" s="1">
        <f t="shared" ref="F13:F21" si="0">2*B13^2+B13*E13+3*E13^2</f>
        <v>58.354928019617276</v>
      </c>
      <c r="G13" s="1">
        <f t="shared" ref="G13:G21" si="1">2*(B13+$D$4)^2+(B13+$D$4)*(E13+$D$4*F13)+3*(E13+$D$4*F13)^2</f>
        <v>305.13051611076395</v>
      </c>
      <c r="I13" s="1">
        <f>I12+$D$4/6*(J12+2*K12+2*L12+M12)</f>
        <v>4.4316626282303693</v>
      </c>
      <c r="J13" s="1">
        <f t="shared" ref="J13:J21" si="2">2*B13^2+B13*I13+3*I13^2</f>
        <v>77.045392470644884</v>
      </c>
      <c r="K13" s="1">
        <f t="shared" ref="K13:K21" si="3">2*(B13+$D$4/2)^2+(B13+$D$4/2)*(I13+$D$4/2*J13)+3*(I13+$D$4/2*J13)^2</f>
        <v>232.92605499666806</v>
      </c>
      <c r="L13" s="1">
        <f t="shared" ref="L13:L21" si="4">2*(B13+$D$4/2)^2+(B13+$D$4/2)*(I13+$D$4/2*K13)+3*(I13+$D$4/2*K13)^2</f>
        <v>819.31553765748924</v>
      </c>
      <c r="M13" s="1">
        <f t="shared" ref="M13:M21" si="5">2*(B13+$D$4)^2+(B13+$D$4)*(I13+$D$4*L13)+3*(I13+$D$4*L13)^2</f>
        <v>22575.49451380664</v>
      </c>
      <c r="N13" s="1"/>
    </row>
    <row r="14" spans="1:14" x14ac:dyDescent="0.25">
      <c r="A14" s="1">
        <v>2</v>
      </c>
      <c r="B14" s="1">
        <f t="shared" ref="B14:B22" si="6">B13+$D$4</f>
        <v>2.2000000000000002</v>
      </c>
      <c r="C14" s="1">
        <f t="shared" ref="C14:C22" si="7">C13+$D$4*(2*B13^2+B13*C13+3*C13^2)</f>
        <v>6.2569952000000004</v>
      </c>
      <c r="E14" s="1">
        <f t="shared" ref="E14:E22" si="8">E13+$D$4/2*(F13+G13)</f>
        <v>21.902769806519061</v>
      </c>
      <c r="F14" s="1">
        <f t="shared" si="0"/>
        <v>1497.0600691664308</v>
      </c>
      <c r="G14" s="1">
        <f t="shared" si="1"/>
        <v>88753.99693172361</v>
      </c>
      <c r="I14" s="1">
        <f t="shared" ref="I14:I22" si="9">I13+$D$4/6*(J13+2*K13+2*L13+M13)</f>
        <v>417.04871415465703</v>
      </c>
      <c r="J14" s="1">
        <f t="shared" si="2"/>
        <v>522716.07710529875</v>
      </c>
      <c r="K14" s="1">
        <f t="shared" si="3"/>
        <v>2115221692.7632794</v>
      </c>
      <c r="L14" s="1">
        <f t="shared" si="4"/>
        <v>3.3556485955153972E+16</v>
      </c>
      <c r="M14" s="1">
        <f t="shared" si="5"/>
        <v>3.3781132489761786E+31</v>
      </c>
      <c r="N14" s="1"/>
    </row>
    <row r="15" spans="1:14" x14ac:dyDescent="0.25">
      <c r="A15" s="1">
        <v>3</v>
      </c>
      <c r="B15" s="1">
        <f t="shared" si="6"/>
        <v>2.3000000000000003</v>
      </c>
      <c r="C15" s="1">
        <f t="shared" si="7"/>
        <v>20.346530823846912</v>
      </c>
      <c r="E15" s="1">
        <f t="shared" si="8"/>
        <v>4534.4556198510218</v>
      </c>
      <c r="F15" s="1">
        <f t="shared" si="0"/>
        <v>61694303.1331212</v>
      </c>
      <c r="G15" s="1">
        <f t="shared" si="1"/>
        <v>114353537721566.63</v>
      </c>
      <c r="I15" s="1">
        <f t="shared" si="9"/>
        <v>5.630188748293642E+29</v>
      </c>
      <c r="J15" s="1">
        <f t="shared" si="2"/>
        <v>9.509707602423699E+59</v>
      </c>
      <c r="K15" s="1">
        <f t="shared" si="3"/>
        <v>6.7825904012696342E+117</v>
      </c>
      <c r="L15" s="1">
        <f t="shared" si="4"/>
        <v>3.4502649413546233E+233</v>
      </c>
      <c r="M15" s="1" t="e">
        <f t="shared" si="5"/>
        <v>#NUM!</v>
      </c>
      <c r="N15" s="1"/>
    </row>
    <row r="16" spans="1:14" x14ac:dyDescent="0.25">
      <c r="A16" s="1">
        <v>4</v>
      </c>
      <c r="B16" s="1">
        <f t="shared" si="6"/>
        <v>2.4000000000000004</v>
      </c>
      <c r="C16" s="1">
        <f t="shared" si="7"/>
        <v>150.27862788305745</v>
      </c>
      <c r="E16" s="1">
        <f t="shared" si="8"/>
        <v>5717679975327.9443</v>
      </c>
      <c r="F16" s="1">
        <f t="shared" si="0"/>
        <v>9.807559290081222E+25</v>
      </c>
      <c r="G16" s="1">
        <f t="shared" si="1"/>
        <v>2.8856465768571195E+50</v>
      </c>
      <c r="I16" s="1" t="e">
        <f t="shared" si="9"/>
        <v>#NUM!</v>
      </c>
      <c r="J16" s="1" t="e">
        <f t="shared" si="2"/>
        <v>#NUM!</v>
      </c>
      <c r="K16" s="1" t="e">
        <f t="shared" si="3"/>
        <v>#NUM!</v>
      </c>
      <c r="L16" s="1" t="e">
        <f t="shared" si="4"/>
        <v>#NUM!</v>
      </c>
      <c r="M16" s="1" t="e">
        <f t="shared" si="5"/>
        <v>#NUM!</v>
      </c>
      <c r="N16" s="1"/>
    </row>
    <row r="17" spans="1:14" x14ac:dyDescent="0.25">
      <c r="A17" s="1">
        <v>5</v>
      </c>
      <c r="B17" s="1">
        <f>B16+$D$4</f>
        <v>2.5000000000000004</v>
      </c>
      <c r="C17" s="1">
        <f t="shared" si="7"/>
        <v>6962.5972980993274</v>
      </c>
      <c r="E17" s="1">
        <f t="shared" si="8"/>
        <v>1.4428232884285598E+49</v>
      </c>
      <c r="F17" s="1">
        <f t="shared" si="0"/>
        <v>6.2452171248954096E+98</v>
      </c>
      <c r="G17" s="1">
        <f t="shared" si="1"/>
        <v>1.1700821081126067E+196</v>
      </c>
      <c r="I17" s="1" t="e">
        <f>I16+$D$4/6*(J16+2*K16+2*L16+M16)</f>
        <v>#NUM!</v>
      </c>
      <c r="J17" s="1" t="e">
        <f t="shared" si="2"/>
        <v>#NUM!</v>
      </c>
      <c r="K17" s="1" t="e">
        <f t="shared" si="3"/>
        <v>#NUM!</v>
      </c>
      <c r="L17" s="1" t="e">
        <f t="shared" si="4"/>
        <v>#NUM!</v>
      </c>
      <c r="M17" s="1" t="e">
        <f t="shared" si="5"/>
        <v>#NUM!</v>
      </c>
      <c r="N17" s="1"/>
    </row>
    <row r="18" spans="1:14" x14ac:dyDescent="0.25">
      <c r="A18" s="1">
        <v>6</v>
      </c>
      <c r="B18" s="1">
        <f t="shared" si="6"/>
        <v>2.6000000000000005</v>
      </c>
      <c r="C18" s="1">
        <f t="shared" si="7"/>
        <v>14552032.83727264</v>
      </c>
      <c r="E18" s="1">
        <f t="shared" si="8"/>
        <v>5.8504105405630345E+194</v>
      </c>
      <c r="F18" s="1" t="e">
        <f t="shared" si="0"/>
        <v>#NUM!</v>
      </c>
      <c r="G18" s="1" t="e">
        <f t="shared" si="1"/>
        <v>#NUM!</v>
      </c>
      <c r="I18" s="1" t="e">
        <f t="shared" si="9"/>
        <v>#NUM!</v>
      </c>
      <c r="J18" s="1" t="e">
        <f t="shared" si="2"/>
        <v>#NUM!</v>
      </c>
      <c r="K18" s="1" t="e">
        <f t="shared" si="3"/>
        <v>#NUM!</v>
      </c>
      <c r="L18" s="1" t="e">
        <f t="shared" si="4"/>
        <v>#NUM!</v>
      </c>
      <c r="M18" s="1" t="e">
        <f t="shared" si="5"/>
        <v>#NUM!</v>
      </c>
      <c r="N18" s="1"/>
    </row>
    <row r="19" spans="1:14" x14ac:dyDescent="0.25">
      <c r="A19" s="1">
        <v>7</v>
      </c>
      <c r="B19" s="1">
        <f t="shared" si="6"/>
        <v>2.7000000000000006</v>
      </c>
      <c r="C19" s="1">
        <f t="shared" si="7"/>
        <v>63528516244681.086</v>
      </c>
      <c r="E19" s="1" t="e">
        <f t="shared" si="8"/>
        <v>#NUM!</v>
      </c>
      <c r="F19" s="1" t="e">
        <f t="shared" si="0"/>
        <v>#NUM!</v>
      </c>
      <c r="G19" s="1" t="e">
        <f t="shared" si="1"/>
        <v>#NUM!</v>
      </c>
      <c r="I19" s="1" t="e">
        <f t="shared" si="9"/>
        <v>#NUM!</v>
      </c>
      <c r="J19" s="1" t="e">
        <f t="shared" si="2"/>
        <v>#NUM!</v>
      </c>
      <c r="K19" s="1" t="e">
        <f t="shared" si="3"/>
        <v>#NUM!</v>
      </c>
      <c r="L19" s="1" t="e">
        <f t="shared" si="4"/>
        <v>#NUM!</v>
      </c>
      <c r="M19" s="1" t="e">
        <f t="shared" si="5"/>
        <v>#NUM!</v>
      </c>
      <c r="N19" s="1"/>
    </row>
    <row r="20" spans="1:14" x14ac:dyDescent="0.25">
      <c r="A20" s="1">
        <v>8</v>
      </c>
      <c r="B20" s="1">
        <f t="shared" si="6"/>
        <v>2.8000000000000007</v>
      </c>
      <c r="C20" s="1">
        <f t="shared" si="7"/>
        <v>1.2107617128752933E+27</v>
      </c>
      <c r="E20" s="1" t="e">
        <f t="shared" si="8"/>
        <v>#NUM!</v>
      </c>
      <c r="F20" s="1" t="e">
        <f t="shared" si="0"/>
        <v>#NUM!</v>
      </c>
      <c r="G20" s="1" t="e">
        <f t="shared" si="1"/>
        <v>#NUM!</v>
      </c>
      <c r="I20" s="1" t="e">
        <f t="shared" si="9"/>
        <v>#NUM!</v>
      </c>
      <c r="J20" s="1" t="e">
        <f t="shared" si="2"/>
        <v>#NUM!</v>
      </c>
      <c r="K20" s="1" t="e">
        <f t="shared" si="3"/>
        <v>#NUM!</v>
      </c>
      <c r="L20" s="1" t="e">
        <f t="shared" si="4"/>
        <v>#NUM!</v>
      </c>
      <c r="M20" s="1" t="e">
        <f t="shared" si="5"/>
        <v>#NUM!</v>
      </c>
      <c r="N20" s="1"/>
    </row>
    <row r="21" spans="1:14" x14ac:dyDescent="0.25">
      <c r="A21" s="1">
        <v>9</v>
      </c>
      <c r="B21" s="1">
        <f t="shared" si="6"/>
        <v>2.9000000000000008</v>
      </c>
      <c r="C21" s="1">
        <f t="shared" si="7"/>
        <v>4.3978317760941427E+53</v>
      </c>
      <c r="E21" s="1" t="e">
        <f t="shared" si="8"/>
        <v>#NUM!</v>
      </c>
      <c r="F21" s="1" t="e">
        <f t="shared" si="0"/>
        <v>#NUM!</v>
      </c>
      <c r="G21" s="1" t="e">
        <f t="shared" si="1"/>
        <v>#NUM!</v>
      </c>
      <c r="I21" s="1" t="e">
        <f t="shared" si="9"/>
        <v>#NUM!</v>
      </c>
      <c r="J21" s="1" t="e">
        <f t="shared" si="2"/>
        <v>#NUM!</v>
      </c>
      <c r="K21" s="1" t="e">
        <f t="shared" si="3"/>
        <v>#NUM!</v>
      </c>
      <c r="L21" s="1" t="e">
        <f t="shared" si="4"/>
        <v>#NUM!</v>
      </c>
      <c r="M21" s="1" t="e">
        <f t="shared" si="5"/>
        <v>#NUM!</v>
      </c>
      <c r="N21" s="1"/>
    </row>
    <row r="22" spans="1:14" x14ac:dyDescent="0.25">
      <c r="A22" s="1">
        <v>10</v>
      </c>
      <c r="B22" s="1">
        <f t="shared" si="6"/>
        <v>3.0000000000000009</v>
      </c>
      <c r="C22" s="1">
        <f t="shared" si="7"/>
        <v>5.8022772992470087E+106</v>
      </c>
      <c r="E22" s="1" t="e">
        <f t="shared" si="8"/>
        <v>#NUM!</v>
      </c>
      <c r="F22" s="1"/>
      <c r="G22" s="1"/>
      <c r="I22" s="1" t="e">
        <f t="shared" si="9"/>
        <v>#NUM!</v>
      </c>
      <c r="J22" s="1"/>
      <c r="K22" s="1"/>
      <c r="L22" s="1"/>
      <c r="M22" s="1"/>
      <c r="N22" s="1"/>
    </row>
    <row r="29" spans="1:14" x14ac:dyDescent="0.25">
      <c r="C29" s="1" t="s">
        <v>16</v>
      </c>
      <c r="D29" s="1" t="s">
        <v>2</v>
      </c>
    </row>
    <row r="30" spans="1:14" x14ac:dyDescent="0.25">
      <c r="C30" s="1">
        <v>20</v>
      </c>
      <c r="D30" s="1">
        <f>(B4-A4)/C30</f>
        <v>0.05</v>
      </c>
    </row>
    <row r="34" spans="1:13" x14ac:dyDescent="0.25">
      <c r="A34" s="1" t="s">
        <v>19</v>
      </c>
      <c r="B34" s="1"/>
      <c r="C34" s="1"/>
      <c r="D34" s="1"/>
      <c r="E34" t="s">
        <v>23</v>
      </c>
      <c r="I34" t="s">
        <v>27</v>
      </c>
    </row>
    <row r="35" spans="1:13" x14ac:dyDescent="0.25">
      <c r="A35" s="1" t="s">
        <v>20</v>
      </c>
      <c r="B35" t="s">
        <v>21</v>
      </c>
      <c r="C35" t="s">
        <v>22</v>
      </c>
      <c r="E35" s="1" t="s">
        <v>24</v>
      </c>
      <c r="F35" s="1" t="s">
        <v>25</v>
      </c>
      <c r="G35" s="1" t="s">
        <v>26</v>
      </c>
      <c r="I35" s="1" t="s">
        <v>28</v>
      </c>
      <c r="J35" s="1" t="s">
        <v>25</v>
      </c>
      <c r="K35" s="1" t="s">
        <v>26</v>
      </c>
      <c r="L35" s="1" t="s">
        <v>29</v>
      </c>
      <c r="M35" s="1" t="s">
        <v>30</v>
      </c>
    </row>
    <row r="36" spans="1:13" x14ac:dyDescent="0.25">
      <c r="A36" s="1">
        <v>0</v>
      </c>
      <c r="B36" s="1">
        <f>A4</f>
        <v>2</v>
      </c>
      <c r="C36" s="1">
        <f>A8</f>
        <v>1.2</v>
      </c>
      <c r="E36" s="1">
        <f>A8</f>
        <v>1.2</v>
      </c>
      <c r="F36" s="1">
        <f>2*B36^2+B36*E36+3*E36^2</f>
        <v>14.72</v>
      </c>
      <c r="G36" s="1">
        <f>2*(B36+$D$30)^2+(B36+$D$30)*(E36+$D$30*F36)+3*(E36+$D$30*F36)^2</f>
        <v>23.618088</v>
      </c>
      <c r="I36" s="1">
        <f>A8</f>
        <v>1.2</v>
      </c>
      <c r="J36" s="1">
        <f>2*B36^2+B36*I36+3*I36^2</f>
        <v>14.72</v>
      </c>
      <c r="K36" s="1">
        <f>2*(B36+$D$30/2)^2+(B36+$D$30/2)*(I36+$D$30/2*J36)+3*(I36+$D$30/2*J36)^2</f>
        <v>18.752321999999999</v>
      </c>
      <c r="L36" s="1">
        <f>2*(B36+$D$30/2)^2+(B36+$D$30/2)*(I36+$D$30/2*K36)+3*(I36+$D$30/2*K36)^2</f>
        <v>19.93534722448441</v>
      </c>
      <c r="M36" s="1">
        <f>2*(B36+$D$30)^2+(B36+$D$30)*(I36+$D$30*L36)+3*(I36+$D$30*L36)^2</f>
        <v>27.38573360852973</v>
      </c>
    </row>
    <row r="37" spans="1:13" x14ac:dyDescent="0.25">
      <c r="A37" s="1">
        <v>1</v>
      </c>
      <c r="B37" s="1">
        <f>B36+$D$30</f>
        <v>2.0499999999999998</v>
      </c>
      <c r="C37" s="1">
        <f>C36+$D$30*(2*B36^2+B36*C36+3*C36^2)</f>
        <v>1.9359999999999999</v>
      </c>
      <c r="E37" s="1">
        <f>E36+$D$30/2*(F36+G36)</f>
        <v>2.1584522000000002</v>
      </c>
      <c r="F37" s="1">
        <f>2*B37^2+B37*E37+3*E37^2</f>
        <v>26.806574709054523</v>
      </c>
      <c r="G37" s="1">
        <f t="shared" ref="G37:G55" si="10">2*(B37+$D$30)^2+(B37+$D$30)*(E37+$D$30*F37)+3*(E37+$D$30*F37)^2</f>
        <v>52.891844067313087</v>
      </c>
      <c r="I37" s="1">
        <f>I36+$D$30/6*(J36+2*K36+2*L36+M36)</f>
        <v>2.1956756004791544</v>
      </c>
      <c r="J37" s="1">
        <f t="shared" ref="J37:J55" si="11">2*B37^2+B37*I37+3*I37^2</f>
        <v>27.369109008600752</v>
      </c>
      <c r="K37" s="1">
        <f t="shared" ref="K37:K55" si="12">2*(B37+$D$30/2)^2+(B37+$D$30/2)*(I37+$D$30/2*J37)+3*(I37+$D$30/2*J37)^2</f>
        <v>39.468578896848491</v>
      </c>
      <c r="L37" s="1">
        <f t="shared" ref="L37:L55" si="13">2*(B37+$D$30/2)^2+(B37+$D$30/2)*(I37+$D$30/2*K37)+3*(I37+$D$30/2*K37)^2</f>
        <v>45.597529129552669</v>
      </c>
      <c r="M37" s="1">
        <f t="shared" ref="M37:M55" si="14">2*(B37+$D$30)^2+(B37+$D$30)*(I37+$D$30*L37)+3*(I37+$D$30*L37)^2</f>
        <v>78.310357963199664</v>
      </c>
    </row>
    <row r="38" spans="1:13" x14ac:dyDescent="0.25">
      <c r="A38" s="1">
        <v>2</v>
      </c>
      <c r="B38" s="1">
        <f t="shared" ref="B38:B56" si="15">B37+$D$30</f>
        <v>2.0999999999999996</v>
      </c>
      <c r="C38" s="1">
        <f t="shared" ref="C38:C56" si="16">C37+$D$30*(2*B37^2+B37*C37+3*C37^2)</f>
        <v>3.1169044000000001</v>
      </c>
      <c r="E38" s="1">
        <f>E37+$D$30/2*(F37+G37)</f>
        <v>4.1509126694091911</v>
      </c>
      <c r="F38" s="1">
        <f t="shared" ref="F37:F55" si="17">2*B38^2+B38*E38+3*E38^2</f>
        <v>69.227144572944511</v>
      </c>
      <c r="G38" s="1">
        <f t="shared" si="10"/>
        <v>199.45133928338882</v>
      </c>
      <c r="I38" s="1">
        <f t="shared" ref="I38:I56" si="18">I37+$D$30/6*(J37+2*K37+2*L37+M37)</f>
        <v>4.4941062923508444</v>
      </c>
      <c r="J38" s="1">
        <f>2*B38^2+B38*I38+3*I38^2</f>
        <v>78.848597314779127</v>
      </c>
      <c r="K38" s="1">
        <f t="shared" si="12"/>
        <v>148.17119323944644</v>
      </c>
      <c r="L38" s="1">
        <f t="shared" si="13"/>
        <v>228.09342559406548</v>
      </c>
      <c r="M38" s="1">
        <f t="shared" si="14"/>
        <v>801.74075663686961</v>
      </c>
    </row>
    <row r="39" spans="1:13" x14ac:dyDescent="0.25">
      <c r="A39" s="1">
        <v>3</v>
      </c>
      <c r="B39" s="1">
        <f t="shared" si="15"/>
        <v>2.1499999999999995</v>
      </c>
      <c r="C39" s="1">
        <f t="shared" si="16"/>
        <v>5.3424433178109041</v>
      </c>
      <c r="E39" s="1">
        <f>E38+$D$30/2*(F38+G38)</f>
        <v>10.867874765817525</v>
      </c>
      <c r="F39" s="1">
        <f t="shared" si="17"/>
        <v>386.94303652298765</v>
      </c>
      <c r="G39" s="1">
        <f t="shared" si="10"/>
        <v>2814.9965543621297</v>
      </c>
      <c r="I39" s="1">
        <f t="shared" si="18"/>
        <v>18.103427889173116</v>
      </c>
      <c r="J39" s="1">
        <f t="shared" si="11"/>
        <v>1031.3696739771951</v>
      </c>
      <c r="K39" s="1">
        <f t="shared" si="12"/>
        <v>5883.2995969355279</v>
      </c>
      <c r="L39" s="1">
        <f t="shared" si="13"/>
        <v>82227.902951977099</v>
      </c>
      <c r="M39" s="1">
        <f t="shared" si="14"/>
        <v>51167370.031739041</v>
      </c>
    </row>
    <row r="40" spans="1:13" x14ac:dyDescent="0.25">
      <c r="A40" s="1">
        <v>4</v>
      </c>
      <c r="B40" s="1">
        <f t="shared" si="15"/>
        <v>2.1999999999999993</v>
      </c>
      <c r="C40" s="1">
        <f t="shared" si="16"/>
        <v>10.660261065078934</v>
      </c>
      <c r="E40" s="1">
        <f t="shared" ref="E38:E56" si="19">E39+$D$30/2*(F39+G39)</f>
        <v>90.916364537945469</v>
      </c>
      <c r="F40" s="1">
        <f t="shared" si="17"/>
        <v>25007.052024373246</v>
      </c>
      <c r="G40" s="1">
        <f t="shared" si="10"/>
        <v>5400035.2956783548</v>
      </c>
      <c r="I40" s="1">
        <f t="shared" si="18"/>
        <v>427889.96848214621</v>
      </c>
      <c r="J40" s="1">
        <f t="shared" si="11"/>
        <v>549270416750.56683</v>
      </c>
      <c r="K40" s="1">
        <f t="shared" si="12"/>
        <v>5.6571898727003554E+20</v>
      </c>
      <c r="L40" s="1">
        <f t="shared" si="13"/>
        <v>6.0007119854597625E+38</v>
      </c>
      <c r="M40" s="1">
        <f t="shared" si="14"/>
        <v>2.7006408249330336E+75</v>
      </c>
    </row>
    <row r="41" spans="1:13" x14ac:dyDescent="0.25">
      <c r="A41" s="1">
        <v>5</v>
      </c>
      <c r="B41" s="1">
        <f t="shared" si="15"/>
        <v>2.2499999999999991</v>
      </c>
      <c r="C41" s="1">
        <f t="shared" si="16"/>
        <v>29.363064678583296</v>
      </c>
      <c r="E41" s="1">
        <f t="shared" si="19"/>
        <v>135716.97505710614</v>
      </c>
      <c r="F41" s="1">
        <f>2*B41^2+B41*E41+3*E41^2</f>
        <v>55257597329.2724</v>
      </c>
      <c r="G41" s="1">
        <f t="shared" si="10"/>
        <v>2.2902765349329859E+19</v>
      </c>
      <c r="I41" s="1">
        <f t="shared" si="18"/>
        <v>2.2505340207775279E+73</v>
      </c>
      <c r="J41" s="1">
        <f t="shared" si="11"/>
        <v>1.5194710136031199E+147</v>
      </c>
      <c r="K41" s="1">
        <f t="shared" si="12"/>
        <v>4.3289853022126742E+291</v>
      </c>
      <c r="L41" s="1" t="e">
        <f t="shared" si="13"/>
        <v>#NUM!</v>
      </c>
      <c r="M41" s="1" t="e">
        <f t="shared" si="14"/>
        <v>#NUM!</v>
      </c>
    </row>
    <row r="42" spans="1:13" x14ac:dyDescent="0.25">
      <c r="A42" s="1">
        <v>6</v>
      </c>
      <c r="B42" s="1">
        <f t="shared" si="15"/>
        <v>2.2999999999999989</v>
      </c>
      <c r="C42" s="1">
        <f t="shared" si="16"/>
        <v>162.50109455272383</v>
      </c>
      <c r="E42" s="1">
        <f t="shared" si="19"/>
        <v>5.7256913511482214E+17</v>
      </c>
      <c r="F42" s="1">
        <f t="shared" si="17"/>
        <v>9.8350624345840635E+35</v>
      </c>
      <c r="G42" s="1">
        <f t="shared" si="10"/>
        <v>7.2546339819124964E+69</v>
      </c>
      <c r="I42" s="1" t="e">
        <f t="shared" si="18"/>
        <v>#NUM!</v>
      </c>
      <c r="J42" s="1" t="e">
        <f t="shared" si="11"/>
        <v>#NUM!</v>
      </c>
      <c r="K42" s="1" t="e">
        <f t="shared" si="12"/>
        <v>#NUM!</v>
      </c>
      <c r="L42" s="1" t="e">
        <f t="shared" si="13"/>
        <v>#NUM!</v>
      </c>
      <c r="M42" s="1" t="e">
        <f t="shared" si="14"/>
        <v>#NUM!</v>
      </c>
    </row>
    <row r="43" spans="1:13" x14ac:dyDescent="0.25">
      <c r="A43" s="1">
        <v>7</v>
      </c>
      <c r="B43" s="1">
        <f t="shared" si="15"/>
        <v>2.3499999999999988</v>
      </c>
      <c r="C43" s="1">
        <f t="shared" si="16"/>
        <v>4142.7085800512814</v>
      </c>
      <c r="E43" s="1">
        <f t="shared" si="19"/>
        <v>1.8136584954781242E+68</v>
      </c>
      <c r="F43" s="1">
        <f t="shared" si="17"/>
        <v>9.8680714146599198E+136</v>
      </c>
      <c r="G43" s="1">
        <f t="shared" si="10"/>
        <v>7.3034125083621175E+271</v>
      </c>
      <c r="I43" s="1" t="e">
        <f t="shared" si="18"/>
        <v>#NUM!</v>
      </c>
      <c r="J43" s="1" t="e">
        <f t="shared" si="11"/>
        <v>#NUM!</v>
      </c>
      <c r="K43" s="1" t="e">
        <f>2*(B43+$D$30/2)^2+(B43+$D$30/2)*(I43+$D$30/2*J43)+3*(I43+$D$30/2*J43)^2</f>
        <v>#NUM!</v>
      </c>
      <c r="L43" s="1" t="e">
        <f t="shared" si="13"/>
        <v>#NUM!</v>
      </c>
      <c r="M43" s="1" t="e">
        <f t="shared" si="14"/>
        <v>#NUM!</v>
      </c>
    </row>
    <row r="44" spans="1:13" x14ac:dyDescent="0.25">
      <c r="A44" s="1">
        <v>8</v>
      </c>
      <c r="B44" s="1">
        <f t="shared" si="15"/>
        <v>2.3999999999999986</v>
      </c>
      <c r="C44" s="1">
        <f t="shared" si="16"/>
        <v>2578935.1859727828</v>
      </c>
      <c r="E44" s="1">
        <f t="shared" si="19"/>
        <v>1.8258531270905295E+270</v>
      </c>
      <c r="F44" s="1" t="e">
        <f t="shared" si="17"/>
        <v>#NUM!</v>
      </c>
      <c r="G44" s="1" t="e">
        <f t="shared" si="10"/>
        <v>#NUM!</v>
      </c>
      <c r="I44" s="1" t="e">
        <f t="shared" si="18"/>
        <v>#NUM!</v>
      </c>
      <c r="J44" s="1" t="e">
        <f t="shared" si="11"/>
        <v>#NUM!</v>
      </c>
      <c r="K44" s="1" t="e">
        <f t="shared" si="12"/>
        <v>#NUM!</v>
      </c>
      <c r="L44" s="1" t="e">
        <f t="shared" si="13"/>
        <v>#NUM!</v>
      </c>
      <c r="M44" s="1" t="e">
        <f t="shared" si="14"/>
        <v>#NUM!</v>
      </c>
    </row>
    <row r="45" spans="1:13" x14ac:dyDescent="0.25">
      <c r="A45" s="1">
        <v>9</v>
      </c>
      <c r="B45" s="1">
        <f t="shared" si="15"/>
        <v>2.4499999999999984</v>
      </c>
      <c r="C45" s="1">
        <f t="shared" si="16"/>
        <v>997638892425.25488</v>
      </c>
      <c r="E45" s="1" t="e">
        <f t="shared" si="19"/>
        <v>#NUM!</v>
      </c>
      <c r="F45" s="1" t="e">
        <f t="shared" si="17"/>
        <v>#NUM!</v>
      </c>
      <c r="G45" s="1" t="e">
        <f t="shared" si="10"/>
        <v>#NUM!</v>
      </c>
      <c r="I45" s="1" t="e">
        <f t="shared" si="18"/>
        <v>#NUM!</v>
      </c>
      <c r="J45" s="1" t="e">
        <f t="shared" si="11"/>
        <v>#NUM!</v>
      </c>
      <c r="K45" s="1" t="e">
        <f t="shared" si="12"/>
        <v>#NUM!</v>
      </c>
      <c r="L45" s="1" t="e">
        <f t="shared" si="13"/>
        <v>#NUM!</v>
      </c>
      <c r="M45" s="1" t="e">
        <f t="shared" si="14"/>
        <v>#NUM!</v>
      </c>
    </row>
    <row r="46" spans="1:13" x14ac:dyDescent="0.25">
      <c r="A46" s="1">
        <v>10</v>
      </c>
      <c r="B46" s="1">
        <f t="shared" si="15"/>
        <v>2.4999999999999982</v>
      </c>
      <c r="C46" s="1">
        <f t="shared" si="16"/>
        <v>1.4929250395304326E+23</v>
      </c>
      <c r="E46" s="1" t="e">
        <f t="shared" si="19"/>
        <v>#NUM!</v>
      </c>
      <c r="F46" s="1" t="e">
        <f t="shared" si="17"/>
        <v>#NUM!</v>
      </c>
      <c r="G46" s="1" t="e">
        <f t="shared" si="10"/>
        <v>#NUM!</v>
      </c>
      <c r="I46" s="1" t="e">
        <f t="shared" si="18"/>
        <v>#NUM!</v>
      </c>
      <c r="J46" s="1" t="e">
        <f t="shared" si="11"/>
        <v>#NUM!</v>
      </c>
      <c r="K46" s="1" t="e">
        <f t="shared" si="12"/>
        <v>#NUM!</v>
      </c>
      <c r="L46" s="1" t="e">
        <f t="shared" si="13"/>
        <v>#NUM!</v>
      </c>
      <c r="M46" s="1" t="e">
        <f t="shared" si="14"/>
        <v>#NUM!</v>
      </c>
    </row>
    <row r="47" spans="1:13" x14ac:dyDescent="0.25">
      <c r="A47" s="1">
        <v>11</v>
      </c>
      <c r="B47" s="1">
        <f t="shared" si="15"/>
        <v>2.549999999999998</v>
      </c>
      <c r="C47" s="1">
        <f t="shared" si="16"/>
        <v>3.343237760485416E+45</v>
      </c>
      <c r="E47" s="1" t="e">
        <f t="shared" si="19"/>
        <v>#NUM!</v>
      </c>
      <c r="F47" s="1" t="e">
        <f t="shared" si="17"/>
        <v>#NUM!</v>
      </c>
      <c r="G47" s="1" t="e">
        <f t="shared" si="10"/>
        <v>#NUM!</v>
      </c>
      <c r="I47" s="1" t="e">
        <f t="shared" si="18"/>
        <v>#NUM!</v>
      </c>
      <c r="J47" s="1" t="e">
        <f t="shared" si="11"/>
        <v>#NUM!</v>
      </c>
      <c r="K47" s="1" t="e">
        <f t="shared" si="12"/>
        <v>#NUM!</v>
      </c>
      <c r="L47" s="1" t="e">
        <f t="shared" si="13"/>
        <v>#NUM!</v>
      </c>
      <c r="M47" s="1" t="e">
        <f t="shared" si="14"/>
        <v>#NUM!</v>
      </c>
    </row>
    <row r="48" spans="1:13" x14ac:dyDescent="0.25">
      <c r="A48" s="1">
        <v>12</v>
      </c>
      <c r="B48" s="1">
        <f t="shared" si="15"/>
        <v>2.5999999999999979</v>
      </c>
      <c r="C48" s="1">
        <f t="shared" si="16"/>
        <v>1.6765858084703311E+90</v>
      </c>
      <c r="E48" s="1" t="e">
        <f t="shared" si="19"/>
        <v>#NUM!</v>
      </c>
      <c r="F48" s="1" t="e">
        <f t="shared" si="17"/>
        <v>#NUM!</v>
      </c>
      <c r="G48" s="1" t="e">
        <f t="shared" si="10"/>
        <v>#NUM!</v>
      </c>
      <c r="I48" s="1" t="e">
        <f t="shared" si="18"/>
        <v>#NUM!</v>
      </c>
      <c r="J48" s="1" t="e">
        <f t="shared" si="11"/>
        <v>#NUM!</v>
      </c>
      <c r="K48" s="1" t="e">
        <f t="shared" si="12"/>
        <v>#NUM!</v>
      </c>
      <c r="L48" s="1" t="e">
        <f t="shared" si="13"/>
        <v>#NUM!</v>
      </c>
      <c r="M48" s="1" t="e">
        <f t="shared" si="14"/>
        <v>#NUM!</v>
      </c>
    </row>
    <row r="49" spans="1:13" x14ac:dyDescent="0.25">
      <c r="A49" s="1">
        <v>13</v>
      </c>
      <c r="B49" s="1">
        <f t="shared" si="15"/>
        <v>2.6499999999999977</v>
      </c>
      <c r="C49" s="1">
        <f t="shared" si="16"/>
        <v>4.2164099597461712E+179</v>
      </c>
      <c r="E49" s="1" t="e">
        <f t="shared" si="19"/>
        <v>#NUM!</v>
      </c>
      <c r="F49" s="1" t="e">
        <f t="shared" si="17"/>
        <v>#NUM!</v>
      </c>
      <c r="G49" s="1" t="e">
        <f t="shared" si="10"/>
        <v>#NUM!</v>
      </c>
      <c r="I49" s="1" t="e">
        <f t="shared" si="18"/>
        <v>#NUM!</v>
      </c>
      <c r="J49" s="1" t="e">
        <f t="shared" si="11"/>
        <v>#NUM!</v>
      </c>
      <c r="K49" s="1" t="e">
        <f t="shared" si="12"/>
        <v>#NUM!</v>
      </c>
      <c r="L49" s="1" t="e">
        <f t="shared" si="13"/>
        <v>#NUM!</v>
      </c>
      <c r="M49" s="1" t="e">
        <f t="shared" si="14"/>
        <v>#NUM!</v>
      </c>
    </row>
    <row r="50" spans="1:13" x14ac:dyDescent="0.25">
      <c r="A50" s="1">
        <v>14</v>
      </c>
      <c r="B50" s="1">
        <f t="shared" si="15"/>
        <v>2.6999999999999975</v>
      </c>
      <c r="C50" s="1" t="e">
        <f t="shared" si="16"/>
        <v>#NUM!</v>
      </c>
      <c r="E50" s="1" t="e">
        <f t="shared" si="19"/>
        <v>#NUM!</v>
      </c>
      <c r="F50" s="1" t="e">
        <f t="shared" si="17"/>
        <v>#NUM!</v>
      </c>
      <c r="G50" s="1" t="e">
        <f t="shared" si="10"/>
        <v>#NUM!</v>
      </c>
      <c r="I50" s="1" t="e">
        <f t="shared" si="18"/>
        <v>#NUM!</v>
      </c>
      <c r="J50" s="1" t="e">
        <f t="shared" si="11"/>
        <v>#NUM!</v>
      </c>
      <c r="K50" s="1" t="e">
        <f t="shared" si="12"/>
        <v>#NUM!</v>
      </c>
      <c r="L50" s="1" t="e">
        <f t="shared" si="13"/>
        <v>#NUM!</v>
      </c>
      <c r="M50" s="1" t="e">
        <f t="shared" si="14"/>
        <v>#NUM!</v>
      </c>
    </row>
    <row r="51" spans="1:13" x14ac:dyDescent="0.25">
      <c r="A51" s="1">
        <v>15</v>
      </c>
      <c r="B51" s="1">
        <f t="shared" si="15"/>
        <v>2.7499999999999973</v>
      </c>
      <c r="C51" s="1" t="e">
        <f t="shared" si="16"/>
        <v>#NUM!</v>
      </c>
      <c r="E51" s="1" t="e">
        <f t="shared" si="19"/>
        <v>#NUM!</v>
      </c>
      <c r="F51" s="1" t="e">
        <f t="shared" si="17"/>
        <v>#NUM!</v>
      </c>
      <c r="G51" s="1" t="e">
        <f t="shared" si="10"/>
        <v>#NUM!</v>
      </c>
      <c r="I51" s="1" t="e">
        <f t="shared" si="18"/>
        <v>#NUM!</v>
      </c>
      <c r="J51" s="1" t="e">
        <f t="shared" si="11"/>
        <v>#NUM!</v>
      </c>
      <c r="K51" s="1" t="e">
        <f t="shared" si="12"/>
        <v>#NUM!</v>
      </c>
      <c r="L51" s="1" t="e">
        <f t="shared" si="13"/>
        <v>#NUM!</v>
      </c>
      <c r="M51" s="1" t="e">
        <f t="shared" si="14"/>
        <v>#NUM!</v>
      </c>
    </row>
    <row r="52" spans="1:13" x14ac:dyDescent="0.25">
      <c r="A52" s="1">
        <v>16</v>
      </c>
      <c r="B52" s="1">
        <f t="shared" si="15"/>
        <v>2.7999999999999972</v>
      </c>
      <c r="C52" s="1" t="e">
        <f t="shared" si="16"/>
        <v>#NUM!</v>
      </c>
      <c r="E52" s="1" t="e">
        <f t="shared" si="19"/>
        <v>#NUM!</v>
      </c>
      <c r="F52" s="1" t="e">
        <f t="shared" si="17"/>
        <v>#NUM!</v>
      </c>
      <c r="G52" s="1" t="e">
        <f t="shared" si="10"/>
        <v>#NUM!</v>
      </c>
      <c r="I52" s="1" t="e">
        <f t="shared" si="18"/>
        <v>#NUM!</v>
      </c>
      <c r="J52" s="1" t="e">
        <f t="shared" si="11"/>
        <v>#NUM!</v>
      </c>
      <c r="K52" s="1" t="e">
        <f t="shared" si="12"/>
        <v>#NUM!</v>
      </c>
      <c r="L52" s="1" t="e">
        <f t="shared" si="13"/>
        <v>#NUM!</v>
      </c>
      <c r="M52" s="1" t="e">
        <f t="shared" si="14"/>
        <v>#NUM!</v>
      </c>
    </row>
    <row r="53" spans="1:13" x14ac:dyDescent="0.25">
      <c r="A53" s="1">
        <v>17</v>
      </c>
      <c r="B53" s="1">
        <f t="shared" si="15"/>
        <v>2.849999999999997</v>
      </c>
      <c r="C53" s="1" t="e">
        <f t="shared" si="16"/>
        <v>#NUM!</v>
      </c>
      <c r="E53" s="1" t="e">
        <f t="shared" si="19"/>
        <v>#NUM!</v>
      </c>
      <c r="F53" s="1" t="e">
        <f t="shared" si="17"/>
        <v>#NUM!</v>
      </c>
      <c r="G53" s="1" t="e">
        <f t="shared" si="10"/>
        <v>#NUM!</v>
      </c>
      <c r="I53" s="1" t="e">
        <f t="shared" si="18"/>
        <v>#NUM!</v>
      </c>
      <c r="J53" s="1" t="e">
        <f t="shared" si="11"/>
        <v>#NUM!</v>
      </c>
      <c r="K53" s="1" t="e">
        <f t="shared" si="12"/>
        <v>#NUM!</v>
      </c>
      <c r="L53" s="1" t="e">
        <f t="shared" si="13"/>
        <v>#NUM!</v>
      </c>
      <c r="M53" s="1" t="e">
        <f t="shared" si="14"/>
        <v>#NUM!</v>
      </c>
    </row>
    <row r="54" spans="1:13" x14ac:dyDescent="0.25">
      <c r="A54" s="1">
        <v>18</v>
      </c>
      <c r="B54" s="1">
        <f t="shared" si="15"/>
        <v>2.8999999999999968</v>
      </c>
      <c r="C54" s="1" t="e">
        <f t="shared" si="16"/>
        <v>#NUM!</v>
      </c>
      <c r="E54" s="1" t="e">
        <f t="shared" si="19"/>
        <v>#NUM!</v>
      </c>
      <c r="F54" s="1" t="e">
        <f t="shared" si="17"/>
        <v>#NUM!</v>
      </c>
      <c r="G54" s="1" t="e">
        <f t="shared" si="10"/>
        <v>#NUM!</v>
      </c>
      <c r="I54" s="1" t="e">
        <f t="shared" si="18"/>
        <v>#NUM!</v>
      </c>
      <c r="J54" s="1" t="e">
        <f t="shared" si="11"/>
        <v>#NUM!</v>
      </c>
      <c r="K54" s="1" t="e">
        <f t="shared" si="12"/>
        <v>#NUM!</v>
      </c>
      <c r="L54" s="1" t="e">
        <f t="shared" si="13"/>
        <v>#NUM!</v>
      </c>
      <c r="M54" s="1" t="e">
        <f t="shared" si="14"/>
        <v>#NUM!</v>
      </c>
    </row>
    <row r="55" spans="1:13" x14ac:dyDescent="0.25">
      <c r="A55" s="1">
        <v>19</v>
      </c>
      <c r="B55" s="1">
        <f t="shared" si="15"/>
        <v>2.9499999999999966</v>
      </c>
      <c r="C55" s="1" t="e">
        <f t="shared" si="16"/>
        <v>#NUM!</v>
      </c>
      <c r="E55" s="1" t="e">
        <f t="shared" si="19"/>
        <v>#NUM!</v>
      </c>
      <c r="F55" s="1" t="e">
        <f t="shared" si="17"/>
        <v>#NUM!</v>
      </c>
      <c r="G55" s="1" t="e">
        <f t="shared" si="10"/>
        <v>#NUM!</v>
      </c>
      <c r="I55" s="1" t="e">
        <f t="shared" si="18"/>
        <v>#NUM!</v>
      </c>
      <c r="J55" s="1" t="e">
        <f t="shared" si="11"/>
        <v>#NUM!</v>
      </c>
      <c r="K55" s="1" t="e">
        <f t="shared" si="12"/>
        <v>#NUM!</v>
      </c>
      <c r="L55" s="1" t="e">
        <f t="shared" si="13"/>
        <v>#NUM!</v>
      </c>
      <c r="M55" s="1" t="e">
        <f t="shared" si="14"/>
        <v>#NUM!</v>
      </c>
    </row>
    <row r="56" spans="1:13" x14ac:dyDescent="0.25">
      <c r="A56" s="1">
        <v>20</v>
      </c>
      <c r="B56" s="1">
        <f t="shared" si="15"/>
        <v>2.9999999999999964</v>
      </c>
      <c r="C56" s="1" t="e">
        <f t="shared" si="16"/>
        <v>#NUM!</v>
      </c>
      <c r="E56" s="1" t="e">
        <f t="shared" si="19"/>
        <v>#NUM!</v>
      </c>
      <c r="I56" s="1" t="e">
        <f t="shared" si="18"/>
        <v>#NUM!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мкр</vt:lpstr>
      <vt:lpstr>Эйлер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2023-04-10T06:36:38Z</dcterms:modified>
</cp:coreProperties>
</file>