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1020" yWindow="20" windowWidth="33720" windowHeight="28360" tabRatio="500" activeTab="2"/>
  </bookViews>
  <sheets>
    <sheet name="Lower" sheetId="6" r:id="rId1"/>
    <sheet name="Upper" sheetId="7" r:id="rId2"/>
    <sheet name="Extent" sheetId="8" r:id="rId3"/>
    <sheet name="Data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3" l="1"/>
  <c r="K3" i="3"/>
  <c r="K30" i="3"/>
  <c r="K61" i="3"/>
  <c r="K9" i="3"/>
  <c r="D36" i="3"/>
  <c r="K36" i="3"/>
  <c r="K67" i="3"/>
  <c r="J67" i="3"/>
  <c r="J36" i="3"/>
  <c r="J9" i="3"/>
  <c r="J61" i="3"/>
  <c r="J30" i="3"/>
  <c r="J3" i="3"/>
  <c r="K55" i="3"/>
  <c r="J55" i="3"/>
  <c r="K24" i="3"/>
  <c r="J24" i="3"/>
  <c r="H15" i="3"/>
  <c r="K15" i="3"/>
  <c r="H42" i="3"/>
  <c r="K42" i="3"/>
  <c r="H73" i="3"/>
  <c r="D73" i="3"/>
  <c r="K73" i="3"/>
  <c r="K23" i="3"/>
  <c r="K54" i="3"/>
  <c r="K82" i="3"/>
  <c r="H20" i="3"/>
  <c r="K20" i="3"/>
  <c r="K49" i="3"/>
  <c r="K78" i="3"/>
  <c r="J78" i="3"/>
  <c r="J49" i="3"/>
  <c r="J20" i="3"/>
  <c r="J82" i="3"/>
  <c r="J54" i="3"/>
  <c r="J23" i="3"/>
  <c r="J73" i="3"/>
  <c r="J42" i="3"/>
  <c r="J15" i="3"/>
  <c r="J4" i="3"/>
  <c r="K4" i="3"/>
  <c r="J5" i="3"/>
  <c r="K5" i="3"/>
  <c r="J6" i="3"/>
  <c r="K6" i="3"/>
  <c r="J7" i="3"/>
  <c r="K7" i="3"/>
  <c r="J8" i="3"/>
  <c r="K8" i="3"/>
  <c r="J10" i="3"/>
  <c r="K10" i="3"/>
  <c r="J11" i="3"/>
  <c r="K11" i="3"/>
  <c r="J12" i="3"/>
  <c r="K12" i="3"/>
  <c r="J13" i="3"/>
  <c r="K13" i="3"/>
  <c r="J14" i="3"/>
  <c r="K14" i="3"/>
  <c r="J16" i="3"/>
  <c r="K16" i="3"/>
  <c r="J17" i="3"/>
  <c r="K17" i="3"/>
  <c r="J18" i="3"/>
  <c r="K18" i="3"/>
  <c r="J19" i="3"/>
  <c r="K19" i="3"/>
  <c r="J21" i="3"/>
  <c r="K21" i="3"/>
  <c r="J22" i="3"/>
  <c r="K22" i="3"/>
  <c r="J25" i="3"/>
  <c r="K25" i="3"/>
  <c r="J26" i="3"/>
  <c r="K26" i="3"/>
  <c r="J27" i="3"/>
  <c r="K27" i="3"/>
  <c r="J28" i="3"/>
  <c r="K28" i="3"/>
  <c r="J29" i="3"/>
  <c r="K29" i="3"/>
  <c r="J31" i="3"/>
  <c r="K31" i="3"/>
  <c r="J32" i="3"/>
  <c r="K32" i="3"/>
  <c r="J33" i="3"/>
  <c r="K33" i="3"/>
  <c r="J34" i="3"/>
  <c r="K34" i="3"/>
  <c r="J35" i="3"/>
  <c r="K35" i="3"/>
  <c r="J37" i="3"/>
  <c r="K37" i="3"/>
  <c r="J38" i="3"/>
  <c r="K38" i="3"/>
  <c r="J39" i="3"/>
  <c r="K39" i="3"/>
  <c r="J40" i="3"/>
  <c r="K40" i="3"/>
  <c r="J41" i="3"/>
  <c r="K41" i="3"/>
  <c r="J43" i="3"/>
  <c r="K43" i="3"/>
  <c r="J44" i="3"/>
  <c r="K44" i="3"/>
  <c r="J45" i="3"/>
  <c r="K45" i="3"/>
  <c r="J46" i="3"/>
  <c r="K46" i="3"/>
  <c r="J47" i="3"/>
  <c r="K47" i="3"/>
  <c r="J48" i="3"/>
  <c r="K48" i="3"/>
  <c r="J50" i="3"/>
  <c r="K50" i="3"/>
  <c r="J51" i="3"/>
  <c r="K51" i="3"/>
  <c r="J52" i="3"/>
  <c r="K52" i="3"/>
  <c r="J53" i="3"/>
  <c r="K53" i="3"/>
  <c r="J56" i="3"/>
  <c r="K56" i="3"/>
  <c r="J57" i="3"/>
  <c r="K57" i="3"/>
  <c r="J58" i="3"/>
  <c r="K58" i="3"/>
  <c r="J59" i="3"/>
  <c r="K59" i="3"/>
  <c r="J60" i="3"/>
  <c r="K60" i="3"/>
  <c r="J62" i="3"/>
  <c r="K62" i="3"/>
  <c r="J63" i="3"/>
  <c r="K63" i="3"/>
  <c r="J64" i="3"/>
  <c r="K64" i="3"/>
  <c r="J65" i="3"/>
  <c r="K65" i="3"/>
  <c r="J66" i="3"/>
  <c r="K66" i="3"/>
  <c r="J68" i="3"/>
  <c r="K68" i="3"/>
  <c r="J69" i="3"/>
  <c r="K69" i="3"/>
  <c r="J70" i="3"/>
  <c r="K70" i="3"/>
  <c r="J71" i="3"/>
  <c r="K71" i="3"/>
  <c r="J72" i="3"/>
  <c r="K72" i="3"/>
  <c r="J74" i="3"/>
  <c r="K74" i="3"/>
  <c r="J75" i="3"/>
  <c r="K75" i="3"/>
  <c r="J76" i="3"/>
  <c r="K76" i="3"/>
  <c r="J77" i="3"/>
  <c r="K77" i="3"/>
  <c r="J79" i="3"/>
  <c r="K79" i="3"/>
  <c r="J80" i="3"/>
  <c r="K80" i="3"/>
  <c r="J81" i="3"/>
  <c r="K81" i="3"/>
  <c r="J83" i="3"/>
  <c r="K83" i="3"/>
  <c r="J84" i="3"/>
  <c r="K84" i="3"/>
  <c r="J2" i="3"/>
  <c r="K2" i="3"/>
</calcChain>
</file>

<file path=xl/sharedStrings.xml><?xml version="1.0" encoding="utf-8"?>
<sst xmlns="http://schemas.openxmlformats.org/spreadsheetml/2006/main" count="247" uniqueCount="50">
  <si>
    <t>Marmota flaviventris</t>
    <phoneticPr fontId="0" type="noConversion"/>
  </si>
  <si>
    <t>Ochotona princeps</t>
    <phoneticPr fontId="0" type="noConversion"/>
  </si>
  <si>
    <t>Callospermophiluslateralis</t>
  </si>
  <si>
    <t>NA</t>
  </si>
  <si>
    <t>Chaetodipuscalifornicus</t>
  </si>
  <si>
    <t>Dipodomysagilis</t>
  </si>
  <si>
    <t>Dipodomysheermanni</t>
  </si>
  <si>
    <t>Microtuscalifornicus</t>
  </si>
  <si>
    <t>Microtuslongicaudus</t>
  </si>
  <si>
    <t>Microtusmontanus</t>
  </si>
  <si>
    <t>Neotomacinerea</t>
  </si>
  <si>
    <t>Neotomafuscipes</t>
  </si>
  <si>
    <t>Neotomamacrotis</t>
  </si>
  <si>
    <t>Otospermophilusbeecheyi</t>
  </si>
  <si>
    <t>Peromyscusboylii</t>
  </si>
  <si>
    <t>Peromyscusmaniculatus</t>
  </si>
  <si>
    <t>Peromyscustruei</t>
  </si>
  <si>
    <t>Reithrodontomysmegalotis</t>
  </si>
  <si>
    <t>Sorexmonticolus</t>
  </si>
  <si>
    <t>Sorexornatus</t>
  </si>
  <si>
    <t>Sorexpalustris</t>
  </si>
  <si>
    <t>Sorextrowbridgii</t>
  </si>
  <si>
    <t>Sorexvagrans</t>
  </si>
  <si>
    <t>Tamiasalpinus</t>
  </si>
  <si>
    <t>Tamiasamoenus</t>
  </si>
  <si>
    <t>Tamiasmerriami</t>
  </si>
  <si>
    <t>Tamiaspanamintinus</t>
  </si>
  <si>
    <t>Tamiasquadrimaculatus</t>
  </si>
  <si>
    <t>Tamiassenex</t>
  </si>
  <si>
    <t>Tamiasspeciosus</t>
  </si>
  <si>
    <t>Urocitellusbeldingi</t>
  </si>
  <si>
    <t>Zapusprinceps</t>
  </si>
  <si>
    <t>Hmin</t>
  </si>
  <si>
    <t>Mmin</t>
  </si>
  <si>
    <t>Hmax</t>
  </si>
  <si>
    <t>Mmax</t>
  </si>
  <si>
    <t>pfa_min</t>
  </si>
  <si>
    <t>pfa_max</t>
  </si>
  <si>
    <t>Y</t>
  </si>
  <si>
    <t>N</t>
  </si>
  <si>
    <t>Shift</t>
  </si>
  <si>
    <t>bC</t>
  </si>
  <si>
    <t>Hrange</t>
  </si>
  <si>
    <t>cS</t>
  </si>
  <si>
    <t>aN</t>
  </si>
  <si>
    <t>Mrange</t>
  </si>
  <si>
    <t>Sciurus griseus</t>
  </si>
  <si>
    <t>Thomomys bottae</t>
  </si>
  <si>
    <t>Tamiasciurus douglasi</t>
  </si>
  <si>
    <t>Thomomys monticola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</si>
</sst>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Lower Elevation</a:t>
            </a:r>
            <a:r>
              <a:rPr lang="en-US" baseline="0"/>
              <a:t> Limit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72904429758828"/>
          <c:y val="0.0293864375272105"/>
          <c:w val="0.77306133722685"/>
          <c:h val="0.913317662939875"/>
        </c:manualLayout>
      </c:layout>
      <c:scatterChart>
        <c:scatterStyle val="lineMarker"/>
        <c:varyColors val="0"/>
        <c:ser>
          <c:idx val="1"/>
          <c:order val="0"/>
          <c:tx>
            <c:v>"North"</c:v>
          </c:tx>
          <c:spPr>
            <a:ln w="47625">
              <a:noFill/>
            </a:ln>
            <a:effectLst/>
          </c:spPr>
          <c:marker>
            <c:spPr>
              <a:solidFill>
                <a:schemeClr val="tx1"/>
              </a:solidFill>
              <a:ln>
                <a:noFill/>
              </a:ln>
              <a:effectLst/>
            </c:spPr>
          </c:marker>
          <c:xVal>
            <c:numRef>
              <c:f>Data!$C$2:$C$26</c:f>
              <c:numCache>
                <c:formatCode>General</c:formatCode>
                <c:ptCount val="25"/>
                <c:pt idx="0">
                  <c:v>1561.0</c:v>
                </c:pt>
                <c:pt idx="1">
                  <c:v>1561.0</c:v>
                </c:pt>
                <c:pt idx="2">
                  <c:v>79.0</c:v>
                </c:pt>
                <c:pt idx="3">
                  <c:v>1672.0</c:v>
                </c:pt>
                <c:pt idx="4">
                  <c:v>1335.0</c:v>
                </c:pt>
                <c:pt idx="5">
                  <c:v>1478.0</c:v>
                </c:pt>
                <c:pt idx="6">
                  <c:v>79.0</c:v>
                </c:pt>
                <c:pt idx="7">
                  <c:v>1478.0</c:v>
                </c:pt>
                <c:pt idx="8">
                  <c:v>79.0</c:v>
                </c:pt>
                <c:pt idx="9">
                  <c:v>79.0</c:v>
                </c:pt>
                <c:pt idx="10">
                  <c:v>79.0</c:v>
                </c:pt>
                <c:pt idx="11">
                  <c:v>79.0</c:v>
                </c:pt>
                <c:pt idx="12">
                  <c:v>79.0</c:v>
                </c:pt>
                <c:pt idx="13">
                  <c:v>103.0</c:v>
                </c:pt>
                <c:pt idx="14">
                  <c:v>1583.0</c:v>
                </c:pt>
                <c:pt idx="15">
                  <c:v>1051.0</c:v>
                </c:pt>
                <c:pt idx="16">
                  <c:v>1335.0</c:v>
                </c:pt>
                <c:pt idx="17">
                  <c:v>1561.0</c:v>
                </c:pt>
                <c:pt idx="18">
                  <c:v>886.0</c:v>
                </c:pt>
                <c:pt idx="19">
                  <c:v>1478.0</c:v>
                </c:pt>
                <c:pt idx="20">
                  <c:v>1561.0</c:v>
                </c:pt>
                <c:pt idx="21">
                  <c:v>75.0</c:v>
                </c:pt>
                <c:pt idx="22">
                  <c:v>1561.0</c:v>
                </c:pt>
                <c:pt idx="23">
                  <c:v>1485.0</c:v>
                </c:pt>
                <c:pt idx="24">
                  <c:v>1478.0</c:v>
                </c:pt>
              </c:numCache>
            </c:numRef>
          </c:xVal>
          <c:yVal>
            <c:numRef>
              <c:f>Data!$D$2:$D$26</c:f>
              <c:numCache>
                <c:formatCode>General</c:formatCode>
                <c:ptCount val="25"/>
                <c:pt idx="0">
                  <c:v>1459.0</c:v>
                </c:pt>
                <c:pt idx="1">
                  <c:v>1561.0</c:v>
                </c:pt>
                <c:pt idx="2">
                  <c:v>80.0</c:v>
                </c:pt>
                <c:pt idx="3">
                  <c:v>1468.0</c:v>
                </c:pt>
                <c:pt idx="4">
                  <c:v>1468.0</c:v>
                </c:pt>
                <c:pt idx="5">
                  <c:v>1680.0</c:v>
                </c:pt>
                <c:pt idx="6">
                  <c:v>111.0</c:v>
                </c:pt>
                <c:pt idx="7">
                  <c:v>1478.0</c:v>
                </c:pt>
                <c:pt idx="8">
                  <c:v>111.0</c:v>
                </c:pt>
                <c:pt idx="9">
                  <c:v>168.0</c:v>
                </c:pt>
                <c:pt idx="10">
                  <c:v>92.0</c:v>
                </c:pt>
                <c:pt idx="11">
                  <c:v>608.0</c:v>
                </c:pt>
                <c:pt idx="12">
                  <c:v>80.0</c:v>
                </c:pt>
                <c:pt idx="13">
                  <c:v>103.0</c:v>
                </c:pt>
                <c:pt idx="14">
                  <c:v>608.0</c:v>
                </c:pt>
                <c:pt idx="15">
                  <c:v>1459.0</c:v>
                </c:pt>
                <c:pt idx="16">
                  <c:v>1044.0</c:v>
                </c:pt>
                <c:pt idx="17">
                  <c:v>1559.0</c:v>
                </c:pt>
                <c:pt idx="18">
                  <c:v>886.0</c:v>
                </c:pt>
                <c:pt idx="19">
                  <c:v>1459.0</c:v>
                </c:pt>
                <c:pt idx="20">
                  <c:v>1783.0</c:v>
                </c:pt>
                <c:pt idx="21">
                  <c:v>75.0</c:v>
                </c:pt>
                <c:pt idx="22">
                  <c:v>1561.0</c:v>
                </c:pt>
                <c:pt idx="23">
                  <c:v>1559.0</c:v>
                </c:pt>
                <c:pt idx="24">
                  <c:v>1616.0</c:v>
                </c:pt>
              </c:numCache>
            </c:numRef>
          </c:yVal>
          <c:smooth val="0"/>
        </c:ser>
        <c:ser>
          <c:idx val="3"/>
          <c:order val="1"/>
          <c:tx>
            <c:v>"Trend"</c:v>
          </c:tx>
          <c:spPr>
            <a:ln w="4762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Data!$G$85:$G$86</c:f>
              <c:numCache>
                <c:formatCode>General</c:formatCode>
                <c:ptCount val="2"/>
                <c:pt idx="0">
                  <c:v>0.0</c:v>
                </c:pt>
                <c:pt idx="1">
                  <c:v>4000.0</c:v>
                </c:pt>
              </c:numCache>
            </c:numRef>
          </c:xVal>
          <c:yVal>
            <c:numRef>
              <c:f>Data!$H$85:$H$86</c:f>
              <c:numCache>
                <c:formatCode>General</c:formatCode>
                <c:ptCount val="2"/>
                <c:pt idx="0">
                  <c:v>0.0</c:v>
                </c:pt>
                <c:pt idx="1">
                  <c:v>4000.0</c:v>
                </c:pt>
              </c:numCache>
            </c:numRef>
          </c:yVal>
          <c:smooth val="0"/>
        </c:ser>
        <c:ser>
          <c:idx val="0"/>
          <c:order val="2"/>
          <c:tx>
            <c:v>"Central"</c:v>
          </c:tx>
          <c:spPr>
            <a:ln w="47625">
              <a:noFill/>
            </a:ln>
            <a:effectLst/>
          </c:spPr>
          <c:marker>
            <c:spPr>
              <a:solidFill>
                <a:schemeClr val="bg1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Data!$C$27:$C$57</c:f>
              <c:numCache>
                <c:formatCode>General</c:formatCode>
                <c:ptCount val="31"/>
                <c:pt idx="0">
                  <c:v>1646.0</c:v>
                </c:pt>
                <c:pt idx="1">
                  <c:v>183.0</c:v>
                </c:pt>
                <c:pt idx="2">
                  <c:v>52.0</c:v>
                </c:pt>
                <c:pt idx="3">
                  <c:v>2469.0</c:v>
                </c:pt>
                <c:pt idx="4">
                  <c:v>52.0</c:v>
                </c:pt>
                <c:pt idx="5">
                  <c:v>583.0</c:v>
                </c:pt>
                <c:pt idx="6">
                  <c:v>1211.0</c:v>
                </c:pt>
                <c:pt idx="7">
                  <c:v>1803.0</c:v>
                </c:pt>
                <c:pt idx="8">
                  <c:v>183.0</c:v>
                </c:pt>
                <c:pt idx="9">
                  <c:v>2377.0</c:v>
                </c:pt>
                <c:pt idx="10">
                  <c:v>61.0</c:v>
                </c:pt>
                <c:pt idx="11">
                  <c:v>183.0</c:v>
                </c:pt>
                <c:pt idx="12">
                  <c:v>52.0</c:v>
                </c:pt>
                <c:pt idx="13">
                  <c:v>183.0</c:v>
                </c:pt>
                <c:pt idx="14">
                  <c:v>52.0</c:v>
                </c:pt>
                <c:pt idx="15">
                  <c:v>183.0</c:v>
                </c:pt>
                <c:pt idx="16">
                  <c:v>2176.0</c:v>
                </c:pt>
                <c:pt idx="17">
                  <c:v>549.0</c:v>
                </c:pt>
                <c:pt idx="18">
                  <c:v>1647.0</c:v>
                </c:pt>
                <c:pt idx="19">
                  <c:v>1068.0</c:v>
                </c:pt>
                <c:pt idx="20">
                  <c:v>2386.0</c:v>
                </c:pt>
                <c:pt idx="21">
                  <c:v>2438.0</c:v>
                </c:pt>
                <c:pt idx="22">
                  <c:v>1229.0</c:v>
                </c:pt>
                <c:pt idx="23">
                  <c:v>488.0</c:v>
                </c:pt>
                <c:pt idx="24">
                  <c:v>1494.0</c:v>
                </c:pt>
                <c:pt idx="25">
                  <c:v>1402.0</c:v>
                </c:pt>
                <c:pt idx="26">
                  <c:v>1768.0</c:v>
                </c:pt>
                <c:pt idx="27">
                  <c:v>57.0</c:v>
                </c:pt>
                <c:pt idx="28">
                  <c:v>1905.0</c:v>
                </c:pt>
                <c:pt idx="29">
                  <c:v>2286.0</c:v>
                </c:pt>
                <c:pt idx="30">
                  <c:v>1211.0</c:v>
                </c:pt>
              </c:numCache>
            </c:numRef>
          </c:xVal>
          <c:yVal>
            <c:numRef>
              <c:f>Data!$D$27:$D$57</c:f>
              <c:numCache>
                <c:formatCode>General</c:formatCode>
                <c:ptCount val="31"/>
                <c:pt idx="0">
                  <c:v>1951.0</c:v>
                </c:pt>
                <c:pt idx="1">
                  <c:v>557.0</c:v>
                </c:pt>
                <c:pt idx="2">
                  <c:v>115.0</c:v>
                </c:pt>
                <c:pt idx="3">
                  <c:v>2469.0</c:v>
                </c:pt>
                <c:pt idx="4">
                  <c:v>57.0</c:v>
                </c:pt>
                <c:pt idx="5">
                  <c:v>1227.0</c:v>
                </c:pt>
                <c:pt idx="6">
                  <c:v>1205.0</c:v>
                </c:pt>
                <c:pt idx="7">
                  <c:v>2383.0</c:v>
                </c:pt>
                <c:pt idx="8">
                  <c:v>57.0</c:v>
                </c:pt>
                <c:pt idx="9">
                  <c:v>2874.0</c:v>
                </c:pt>
                <c:pt idx="10">
                  <c:v>76.0</c:v>
                </c:pt>
                <c:pt idx="11">
                  <c:v>57.0</c:v>
                </c:pt>
                <c:pt idx="12">
                  <c:v>50.0</c:v>
                </c:pt>
                <c:pt idx="13">
                  <c:v>557.0</c:v>
                </c:pt>
                <c:pt idx="14">
                  <c:v>57.0</c:v>
                </c:pt>
                <c:pt idx="15">
                  <c:v>183.0</c:v>
                </c:pt>
                <c:pt idx="16">
                  <c:v>1205.0</c:v>
                </c:pt>
                <c:pt idx="17">
                  <c:v>57.0</c:v>
                </c:pt>
                <c:pt idx="18">
                  <c:v>2153.0</c:v>
                </c:pt>
                <c:pt idx="19">
                  <c:v>1129.0</c:v>
                </c:pt>
                <c:pt idx="20">
                  <c:v>2883.0</c:v>
                </c:pt>
                <c:pt idx="21">
                  <c:v>2474.0</c:v>
                </c:pt>
                <c:pt idx="22">
                  <c:v>1229.0</c:v>
                </c:pt>
                <c:pt idx="23">
                  <c:v>887.0</c:v>
                </c:pt>
                <c:pt idx="24">
                  <c:v>1646.0</c:v>
                </c:pt>
                <c:pt idx="25">
                  <c:v>2383.0</c:v>
                </c:pt>
                <c:pt idx="26">
                  <c:v>1881.0</c:v>
                </c:pt>
                <c:pt idx="27">
                  <c:v>57.0</c:v>
                </c:pt>
                <c:pt idx="28">
                  <c:v>1905.0</c:v>
                </c:pt>
                <c:pt idx="29">
                  <c:v>2685.0</c:v>
                </c:pt>
                <c:pt idx="30">
                  <c:v>1424.0</c:v>
                </c:pt>
              </c:numCache>
            </c:numRef>
          </c:yVal>
          <c:smooth val="0"/>
        </c:ser>
        <c:ser>
          <c:idx val="2"/>
          <c:order val="3"/>
          <c:tx>
            <c:v>"South"</c:v>
          </c:tx>
          <c:spPr>
            <a:ln w="47625">
              <a:noFill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Data!$C$58:$C$84</c:f>
              <c:numCache>
                <c:formatCode>General</c:formatCode>
                <c:ptCount val="27"/>
                <c:pt idx="0">
                  <c:v>2147.0</c:v>
                </c:pt>
                <c:pt idx="1">
                  <c:v>118.0</c:v>
                </c:pt>
                <c:pt idx="2">
                  <c:v>721.0</c:v>
                </c:pt>
                <c:pt idx="3">
                  <c:v>2268.0</c:v>
                </c:pt>
                <c:pt idx="4">
                  <c:v>118.0</c:v>
                </c:pt>
                <c:pt idx="5">
                  <c:v>1529.0</c:v>
                </c:pt>
                <c:pt idx="6">
                  <c:v>1984.0</c:v>
                </c:pt>
                <c:pt idx="7">
                  <c:v>1529.0</c:v>
                </c:pt>
                <c:pt idx="8">
                  <c:v>118.0</c:v>
                </c:pt>
                <c:pt idx="9">
                  <c:v>2732.0</c:v>
                </c:pt>
                <c:pt idx="10">
                  <c:v>118.0</c:v>
                </c:pt>
                <c:pt idx="11">
                  <c:v>118.0</c:v>
                </c:pt>
                <c:pt idx="12">
                  <c:v>118.0</c:v>
                </c:pt>
                <c:pt idx="13">
                  <c:v>636.0</c:v>
                </c:pt>
                <c:pt idx="14">
                  <c:v>118.0</c:v>
                </c:pt>
                <c:pt idx="15">
                  <c:v>787.0</c:v>
                </c:pt>
                <c:pt idx="16">
                  <c:v>1529.0</c:v>
                </c:pt>
                <c:pt idx="17">
                  <c:v>118.0</c:v>
                </c:pt>
                <c:pt idx="18">
                  <c:v>2314.0</c:v>
                </c:pt>
                <c:pt idx="19">
                  <c:v>2314.0</c:v>
                </c:pt>
                <c:pt idx="20">
                  <c:v>1592.0</c:v>
                </c:pt>
                <c:pt idx="21">
                  <c:v>636.0</c:v>
                </c:pt>
                <c:pt idx="22">
                  <c:v>2732.0</c:v>
                </c:pt>
                <c:pt idx="23">
                  <c:v>1529.0</c:v>
                </c:pt>
                <c:pt idx="24">
                  <c:v>118.0</c:v>
                </c:pt>
                <c:pt idx="25">
                  <c:v>2761.0</c:v>
                </c:pt>
                <c:pt idx="26">
                  <c:v>1592.0</c:v>
                </c:pt>
              </c:numCache>
            </c:numRef>
          </c:xVal>
          <c:yVal>
            <c:numRef>
              <c:f>Data!$D$58:$D$84</c:f>
              <c:numCache>
                <c:formatCode>General</c:formatCode>
                <c:ptCount val="27"/>
                <c:pt idx="0">
                  <c:v>2262.0</c:v>
                </c:pt>
                <c:pt idx="1">
                  <c:v>231.0</c:v>
                </c:pt>
                <c:pt idx="2">
                  <c:v>810.0</c:v>
                </c:pt>
                <c:pt idx="3">
                  <c:v>2268.0</c:v>
                </c:pt>
                <c:pt idx="4">
                  <c:v>583.0</c:v>
                </c:pt>
                <c:pt idx="5">
                  <c:v>2167.0</c:v>
                </c:pt>
                <c:pt idx="6">
                  <c:v>2167.0</c:v>
                </c:pt>
                <c:pt idx="7">
                  <c:v>1507.0</c:v>
                </c:pt>
                <c:pt idx="8">
                  <c:v>231.0</c:v>
                </c:pt>
                <c:pt idx="9">
                  <c:v>2732.0</c:v>
                </c:pt>
                <c:pt idx="10">
                  <c:v>138.0</c:v>
                </c:pt>
                <c:pt idx="11">
                  <c:v>138.0</c:v>
                </c:pt>
                <c:pt idx="12">
                  <c:v>135.0</c:v>
                </c:pt>
                <c:pt idx="13">
                  <c:v>583.0</c:v>
                </c:pt>
                <c:pt idx="14">
                  <c:v>135.0</c:v>
                </c:pt>
                <c:pt idx="15">
                  <c:v>1507.0</c:v>
                </c:pt>
                <c:pt idx="16">
                  <c:v>1507.0</c:v>
                </c:pt>
                <c:pt idx="17">
                  <c:v>231.0</c:v>
                </c:pt>
                <c:pt idx="18">
                  <c:v>2990.0</c:v>
                </c:pt>
                <c:pt idx="19">
                  <c:v>2785.0</c:v>
                </c:pt>
                <c:pt idx="20">
                  <c:v>1592.0</c:v>
                </c:pt>
                <c:pt idx="21">
                  <c:v>999.0</c:v>
                </c:pt>
                <c:pt idx="22">
                  <c:v>2772.0</c:v>
                </c:pt>
                <c:pt idx="23">
                  <c:v>2167.0</c:v>
                </c:pt>
                <c:pt idx="24">
                  <c:v>118.0</c:v>
                </c:pt>
                <c:pt idx="25">
                  <c:v>3316.0</c:v>
                </c:pt>
                <c:pt idx="26">
                  <c:v>2413.0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14296"/>
        <c:axId val="531283800"/>
      </c:scatterChart>
      <c:valAx>
        <c:axId val="553314296"/>
        <c:scaling>
          <c:orientation val="minMax"/>
          <c:max val="4000.0"/>
        </c:scaling>
        <c:delete val="0"/>
        <c:axPos val="b"/>
        <c:title>
          <c:tx>
            <c:rich>
              <a:bodyPr lIns="2" anchor="ctr" anchorCtr="1">
                <a:spAutoFit/>
              </a:bodyPr>
              <a:lstStyle/>
              <a:p>
                <a:pPr>
                  <a:defRPr/>
                </a:pPr>
                <a:r>
                  <a:rPr lang="en-US"/>
                  <a:t>Historical Elevation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1283800"/>
        <c:crosses val="autoZero"/>
        <c:crossBetween val="midCat"/>
      </c:valAx>
      <c:valAx>
        <c:axId val="531283800"/>
        <c:scaling>
          <c:orientation val="minMax"/>
          <c:max val="40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Modern Elevation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3314296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Upper </a:t>
            </a:r>
            <a:r>
              <a:rPr lang="en-US" baseline="0"/>
              <a:t>Elevation Limit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"North"</c:v>
          </c:tx>
          <c:spPr>
            <a:ln w="47625">
              <a:noFill/>
            </a:ln>
            <a:effectLst/>
          </c:spPr>
          <c:marker>
            <c:symbol val="square"/>
            <c:size val="9"/>
            <c:spPr>
              <a:solidFill>
                <a:schemeClr val="tx1"/>
              </a:solidFill>
              <a:ln>
                <a:noFill/>
              </a:ln>
              <a:effectLst/>
            </c:spPr>
          </c:marker>
          <c:xVal>
            <c:numRef>
              <c:f>Data!$G$2:$G$26</c:f>
              <c:numCache>
                <c:formatCode>General</c:formatCode>
                <c:ptCount val="25"/>
                <c:pt idx="0">
                  <c:v>3124.0</c:v>
                </c:pt>
                <c:pt idx="1">
                  <c:v>1971.0</c:v>
                </c:pt>
                <c:pt idx="2">
                  <c:v>1335.0</c:v>
                </c:pt>
                <c:pt idx="3">
                  <c:v>2462.0</c:v>
                </c:pt>
                <c:pt idx="4">
                  <c:v>1784.0</c:v>
                </c:pt>
                <c:pt idx="5">
                  <c:v>2514.0</c:v>
                </c:pt>
                <c:pt idx="6">
                  <c:v>1051.0</c:v>
                </c:pt>
                <c:pt idx="7">
                  <c:v>2514.0</c:v>
                </c:pt>
                <c:pt idx="8">
                  <c:v>1051.0</c:v>
                </c:pt>
                <c:pt idx="9">
                  <c:v>1051.0</c:v>
                </c:pt>
                <c:pt idx="10">
                  <c:v>2514.0</c:v>
                </c:pt>
                <c:pt idx="11">
                  <c:v>1051.0</c:v>
                </c:pt>
                <c:pt idx="12">
                  <c:v>1478.0</c:v>
                </c:pt>
                <c:pt idx="13">
                  <c:v>1051.0</c:v>
                </c:pt>
                <c:pt idx="14">
                  <c:v>2514.0</c:v>
                </c:pt>
                <c:pt idx="15">
                  <c:v>2061.0</c:v>
                </c:pt>
                <c:pt idx="16">
                  <c:v>2514.0</c:v>
                </c:pt>
                <c:pt idx="17">
                  <c:v>2514.0</c:v>
                </c:pt>
                <c:pt idx="18">
                  <c:v>2061.0</c:v>
                </c:pt>
                <c:pt idx="19">
                  <c:v>2462.0</c:v>
                </c:pt>
                <c:pt idx="20">
                  <c:v>2514.0</c:v>
                </c:pt>
                <c:pt idx="21">
                  <c:v>1335.0</c:v>
                </c:pt>
                <c:pt idx="22">
                  <c:v>2514.0</c:v>
                </c:pt>
                <c:pt idx="23">
                  <c:v>1845.0</c:v>
                </c:pt>
                <c:pt idx="24">
                  <c:v>2462.0</c:v>
                </c:pt>
              </c:numCache>
            </c:numRef>
          </c:xVal>
          <c:yVal>
            <c:numRef>
              <c:f>Data!$H$2:$H$26</c:f>
              <c:numCache>
                <c:formatCode>General</c:formatCode>
                <c:ptCount val="25"/>
                <c:pt idx="0">
                  <c:v>2491.0</c:v>
                </c:pt>
                <c:pt idx="1">
                  <c:v>2491.0</c:v>
                </c:pt>
                <c:pt idx="2">
                  <c:v>1044.0</c:v>
                </c:pt>
                <c:pt idx="3">
                  <c:v>2491.0</c:v>
                </c:pt>
                <c:pt idx="4">
                  <c:v>1850.0</c:v>
                </c:pt>
                <c:pt idx="5">
                  <c:v>1785.0</c:v>
                </c:pt>
                <c:pt idx="6">
                  <c:v>1566.0</c:v>
                </c:pt>
                <c:pt idx="7">
                  <c:v>2514.0</c:v>
                </c:pt>
                <c:pt idx="8">
                  <c:v>1785.0</c:v>
                </c:pt>
                <c:pt idx="9">
                  <c:v>1044.0</c:v>
                </c:pt>
                <c:pt idx="10">
                  <c:v>2491.0</c:v>
                </c:pt>
                <c:pt idx="11">
                  <c:v>1459.0</c:v>
                </c:pt>
                <c:pt idx="12">
                  <c:v>1044.0</c:v>
                </c:pt>
                <c:pt idx="13">
                  <c:v>1722.0</c:v>
                </c:pt>
                <c:pt idx="14">
                  <c:v>608.0</c:v>
                </c:pt>
                <c:pt idx="15">
                  <c:v>2491.0</c:v>
                </c:pt>
                <c:pt idx="16">
                  <c:v>2491.0</c:v>
                </c:pt>
                <c:pt idx="17">
                  <c:v>2491.0</c:v>
                </c:pt>
                <c:pt idx="18">
                  <c:v>2491.0</c:v>
                </c:pt>
                <c:pt idx="19">
                  <c:v>2491.0</c:v>
                </c:pt>
                <c:pt idx="20">
                  <c:v>2491.0</c:v>
                </c:pt>
                <c:pt idx="21">
                  <c:v>1335.0</c:v>
                </c:pt>
                <c:pt idx="22">
                  <c:v>2514.0</c:v>
                </c:pt>
                <c:pt idx="23">
                  <c:v>1628.0</c:v>
                </c:pt>
                <c:pt idx="24">
                  <c:v>2276.0</c:v>
                </c:pt>
              </c:numCache>
            </c:numRef>
          </c:yVal>
          <c:smooth val="0"/>
        </c:ser>
        <c:ser>
          <c:idx val="1"/>
          <c:order val="1"/>
          <c:tx>
            <c:v>"Central"</c:v>
          </c:tx>
          <c:spPr>
            <a:ln w="47625">
              <a:noFill/>
            </a:ln>
            <a:effectLst/>
          </c:spPr>
          <c:marker>
            <c:symbol val="diamond"/>
            <c:size val="9"/>
            <c:spPr>
              <a:solidFill>
                <a:schemeClr val="bg1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Data!$G$27:$G$57</c:f>
              <c:numCache>
                <c:formatCode>General</c:formatCode>
                <c:ptCount val="31"/>
                <c:pt idx="0">
                  <c:v>3200.0</c:v>
                </c:pt>
                <c:pt idx="1">
                  <c:v>914.0</c:v>
                </c:pt>
                <c:pt idx="2">
                  <c:v>975.0</c:v>
                </c:pt>
                <c:pt idx="3">
                  <c:v>3353.0</c:v>
                </c:pt>
                <c:pt idx="4">
                  <c:v>1647.0</c:v>
                </c:pt>
                <c:pt idx="5">
                  <c:v>3281.0</c:v>
                </c:pt>
                <c:pt idx="6">
                  <c:v>3161.0</c:v>
                </c:pt>
                <c:pt idx="7">
                  <c:v>3281.0</c:v>
                </c:pt>
                <c:pt idx="8">
                  <c:v>1647.0</c:v>
                </c:pt>
                <c:pt idx="9">
                  <c:v>3871.0</c:v>
                </c:pt>
                <c:pt idx="10">
                  <c:v>2632.0</c:v>
                </c:pt>
                <c:pt idx="11">
                  <c:v>2464.0</c:v>
                </c:pt>
                <c:pt idx="12">
                  <c:v>3281.0</c:v>
                </c:pt>
                <c:pt idx="13">
                  <c:v>975.0</c:v>
                </c:pt>
                <c:pt idx="14">
                  <c:v>1158.0</c:v>
                </c:pt>
                <c:pt idx="15">
                  <c:v>1951.0</c:v>
                </c:pt>
                <c:pt idx="16">
                  <c:v>3281.0</c:v>
                </c:pt>
                <c:pt idx="17">
                  <c:v>914.0</c:v>
                </c:pt>
                <c:pt idx="18">
                  <c:v>3161.0</c:v>
                </c:pt>
                <c:pt idx="19">
                  <c:v>2286.0</c:v>
                </c:pt>
                <c:pt idx="20">
                  <c:v>3353.0</c:v>
                </c:pt>
                <c:pt idx="21">
                  <c:v>2865.0</c:v>
                </c:pt>
                <c:pt idx="22">
                  <c:v>3185.0</c:v>
                </c:pt>
                <c:pt idx="23">
                  <c:v>1524.0</c:v>
                </c:pt>
                <c:pt idx="24">
                  <c:v>2210.0</c:v>
                </c:pt>
                <c:pt idx="25">
                  <c:v>2743.0</c:v>
                </c:pt>
                <c:pt idx="26">
                  <c:v>3281.0</c:v>
                </c:pt>
                <c:pt idx="27">
                  <c:v>1676.0</c:v>
                </c:pt>
                <c:pt idx="28">
                  <c:v>3155.0</c:v>
                </c:pt>
                <c:pt idx="29">
                  <c:v>3281.0</c:v>
                </c:pt>
                <c:pt idx="30">
                  <c:v>3281.0</c:v>
                </c:pt>
              </c:numCache>
            </c:numRef>
          </c:xVal>
          <c:yVal>
            <c:numRef>
              <c:f>Data!$H$27:$H$57</c:f>
              <c:numCache>
                <c:formatCode>General</c:formatCode>
                <c:ptCount val="31"/>
                <c:pt idx="0">
                  <c:v>3255.0</c:v>
                </c:pt>
                <c:pt idx="1">
                  <c:v>1701.0</c:v>
                </c:pt>
                <c:pt idx="2">
                  <c:v>728.0</c:v>
                </c:pt>
                <c:pt idx="3">
                  <c:v>3353.0</c:v>
                </c:pt>
                <c:pt idx="4">
                  <c:v>1646.0</c:v>
                </c:pt>
                <c:pt idx="5">
                  <c:v>3255.0</c:v>
                </c:pt>
                <c:pt idx="6">
                  <c:v>3255.0</c:v>
                </c:pt>
                <c:pt idx="7">
                  <c:v>2474.0</c:v>
                </c:pt>
                <c:pt idx="8">
                  <c:v>1701.0</c:v>
                </c:pt>
                <c:pt idx="9">
                  <c:v>3871.0</c:v>
                </c:pt>
                <c:pt idx="10">
                  <c:v>2784.0</c:v>
                </c:pt>
                <c:pt idx="11">
                  <c:v>2495.0</c:v>
                </c:pt>
                <c:pt idx="12">
                  <c:v>3255.0</c:v>
                </c:pt>
                <c:pt idx="13">
                  <c:v>1811.0</c:v>
                </c:pt>
                <c:pt idx="14">
                  <c:v>1268.0</c:v>
                </c:pt>
                <c:pt idx="15">
                  <c:v>1689.0</c:v>
                </c:pt>
                <c:pt idx="16">
                  <c:v>3255.0</c:v>
                </c:pt>
                <c:pt idx="17">
                  <c:v>569.0</c:v>
                </c:pt>
                <c:pt idx="18">
                  <c:v>3255.0</c:v>
                </c:pt>
                <c:pt idx="19">
                  <c:v>2232.0</c:v>
                </c:pt>
                <c:pt idx="20">
                  <c:v>3255.0</c:v>
                </c:pt>
                <c:pt idx="21">
                  <c:v>2784.0</c:v>
                </c:pt>
                <c:pt idx="22">
                  <c:v>3185.0</c:v>
                </c:pt>
                <c:pt idx="23">
                  <c:v>1268.0</c:v>
                </c:pt>
                <c:pt idx="24">
                  <c:v>2238.0</c:v>
                </c:pt>
                <c:pt idx="25">
                  <c:v>2383.0</c:v>
                </c:pt>
                <c:pt idx="26">
                  <c:v>3255.0</c:v>
                </c:pt>
                <c:pt idx="27">
                  <c:v>1676.0</c:v>
                </c:pt>
                <c:pt idx="28">
                  <c:v>3155.0</c:v>
                </c:pt>
                <c:pt idx="29">
                  <c:v>3255.0</c:v>
                </c:pt>
                <c:pt idx="30">
                  <c:v>3255.0</c:v>
                </c:pt>
              </c:numCache>
            </c:numRef>
          </c:yVal>
          <c:smooth val="0"/>
        </c:ser>
        <c:ser>
          <c:idx val="2"/>
          <c:order val="2"/>
          <c:tx>
            <c:v>"South"</c:v>
          </c:tx>
          <c:spPr>
            <a:ln w="47625">
              <a:noFill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Data!$G$58:$G$84</c:f>
              <c:numCache>
                <c:formatCode>General</c:formatCode>
                <c:ptCount val="27"/>
                <c:pt idx="0">
                  <c:v>3474.0</c:v>
                </c:pt>
                <c:pt idx="1">
                  <c:v>2147.0</c:v>
                </c:pt>
                <c:pt idx="2">
                  <c:v>1860.0</c:v>
                </c:pt>
                <c:pt idx="3">
                  <c:v>3384.0</c:v>
                </c:pt>
                <c:pt idx="4">
                  <c:v>1261.0</c:v>
                </c:pt>
                <c:pt idx="5">
                  <c:v>3474.0</c:v>
                </c:pt>
                <c:pt idx="6">
                  <c:v>3384.0</c:v>
                </c:pt>
                <c:pt idx="7">
                  <c:v>3384.0</c:v>
                </c:pt>
                <c:pt idx="8">
                  <c:v>2147.0</c:v>
                </c:pt>
                <c:pt idx="9">
                  <c:v>3384.0</c:v>
                </c:pt>
                <c:pt idx="10">
                  <c:v>2997.0</c:v>
                </c:pt>
                <c:pt idx="11">
                  <c:v>3147.0</c:v>
                </c:pt>
                <c:pt idx="12">
                  <c:v>3384.0</c:v>
                </c:pt>
                <c:pt idx="13">
                  <c:v>3147.0</c:v>
                </c:pt>
                <c:pt idx="14">
                  <c:v>1860.0</c:v>
                </c:pt>
                <c:pt idx="15">
                  <c:v>2364.0</c:v>
                </c:pt>
                <c:pt idx="16">
                  <c:v>3474.0</c:v>
                </c:pt>
                <c:pt idx="17">
                  <c:v>180.0</c:v>
                </c:pt>
                <c:pt idx="18">
                  <c:v>3384.0</c:v>
                </c:pt>
                <c:pt idx="19">
                  <c:v>3503.0</c:v>
                </c:pt>
                <c:pt idx="20">
                  <c:v>3384.0</c:v>
                </c:pt>
                <c:pt idx="21">
                  <c:v>2732.0</c:v>
                </c:pt>
                <c:pt idx="22">
                  <c:v>2997.0</c:v>
                </c:pt>
                <c:pt idx="23">
                  <c:v>3384.0</c:v>
                </c:pt>
                <c:pt idx="24">
                  <c:v>3384.0</c:v>
                </c:pt>
                <c:pt idx="25">
                  <c:v>3474.0</c:v>
                </c:pt>
                <c:pt idx="26">
                  <c:v>2657.0</c:v>
                </c:pt>
              </c:numCache>
            </c:numRef>
          </c:xVal>
          <c:yVal>
            <c:numRef>
              <c:f>Data!$H$58:$H$84</c:f>
              <c:numCache>
                <c:formatCode>General</c:formatCode>
                <c:ptCount val="27"/>
                <c:pt idx="0">
                  <c:v>3454.0</c:v>
                </c:pt>
                <c:pt idx="1">
                  <c:v>2373.0</c:v>
                </c:pt>
                <c:pt idx="2">
                  <c:v>2167.0</c:v>
                </c:pt>
                <c:pt idx="3">
                  <c:v>3384.0</c:v>
                </c:pt>
                <c:pt idx="4">
                  <c:v>999.0</c:v>
                </c:pt>
                <c:pt idx="5">
                  <c:v>3454.0</c:v>
                </c:pt>
                <c:pt idx="6">
                  <c:v>3398.0</c:v>
                </c:pt>
                <c:pt idx="7">
                  <c:v>3398.0</c:v>
                </c:pt>
                <c:pt idx="8">
                  <c:v>2373.0</c:v>
                </c:pt>
                <c:pt idx="9">
                  <c:v>3384.0</c:v>
                </c:pt>
                <c:pt idx="10">
                  <c:v>2940.0</c:v>
                </c:pt>
                <c:pt idx="11">
                  <c:v>2282.0</c:v>
                </c:pt>
                <c:pt idx="12">
                  <c:v>3640.0</c:v>
                </c:pt>
                <c:pt idx="13">
                  <c:v>2940.0</c:v>
                </c:pt>
                <c:pt idx="14">
                  <c:v>999.0</c:v>
                </c:pt>
                <c:pt idx="15">
                  <c:v>1614.0</c:v>
                </c:pt>
                <c:pt idx="16">
                  <c:v>3441.0</c:v>
                </c:pt>
                <c:pt idx="17">
                  <c:v>1542.0</c:v>
                </c:pt>
                <c:pt idx="18">
                  <c:v>3398.0</c:v>
                </c:pt>
                <c:pt idx="19">
                  <c:v>3454.0</c:v>
                </c:pt>
                <c:pt idx="20">
                  <c:v>3384.0</c:v>
                </c:pt>
                <c:pt idx="21">
                  <c:v>2905.0</c:v>
                </c:pt>
                <c:pt idx="22">
                  <c:v>3398.0</c:v>
                </c:pt>
                <c:pt idx="23">
                  <c:v>3398.0</c:v>
                </c:pt>
                <c:pt idx="24">
                  <c:v>3384.0</c:v>
                </c:pt>
                <c:pt idx="25">
                  <c:v>3454.0</c:v>
                </c:pt>
                <c:pt idx="26">
                  <c:v>3240.0</c:v>
                </c:pt>
              </c:numCache>
            </c:numRef>
          </c:yVal>
          <c:smooth val="0"/>
        </c:ser>
        <c:ser>
          <c:idx val="3"/>
          <c:order val="3"/>
          <c:tx>
            <c:v>"Trend"</c:v>
          </c:tx>
          <c:spPr>
            <a:ln w="4762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Data!$G$85:$G$86</c:f>
              <c:numCache>
                <c:formatCode>General</c:formatCode>
                <c:ptCount val="2"/>
                <c:pt idx="0">
                  <c:v>0.0</c:v>
                </c:pt>
                <c:pt idx="1">
                  <c:v>4000.0</c:v>
                </c:pt>
              </c:numCache>
            </c:numRef>
          </c:xVal>
          <c:yVal>
            <c:numRef>
              <c:f>Data!$H$85:$H$86</c:f>
              <c:numCache>
                <c:formatCode>General</c:formatCode>
                <c:ptCount val="2"/>
                <c:pt idx="0">
                  <c:v>0.0</c:v>
                </c:pt>
                <c:pt idx="1">
                  <c:v>4000.0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53928"/>
        <c:axId val="531000312"/>
      </c:scatterChart>
      <c:valAx>
        <c:axId val="531453928"/>
        <c:scaling>
          <c:orientation val="minMax"/>
          <c:max val="4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Historical Elevation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1000312"/>
        <c:crosses val="autoZero"/>
        <c:crossBetween val="midCat"/>
      </c:valAx>
      <c:valAx>
        <c:axId val="531000312"/>
        <c:scaling>
          <c:orientation val="minMax"/>
          <c:max val="40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Modern Elevation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1453928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Elevation Extent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"North"</c:v>
          </c:tx>
          <c:spPr>
            <a:ln w="47625">
              <a:noFill/>
            </a:ln>
            <a:effectLst/>
          </c:spPr>
          <c:marker>
            <c:symbol val="square"/>
            <c:size val="9"/>
            <c:spPr>
              <a:solidFill>
                <a:schemeClr val="tx1"/>
              </a:solidFill>
              <a:ln>
                <a:noFill/>
              </a:ln>
              <a:effectLst/>
            </c:spPr>
          </c:marker>
          <c:xVal>
            <c:numRef>
              <c:f>Data!$J$2:$J$26</c:f>
              <c:numCache>
                <c:formatCode>General</c:formatCode>
                <c:ptCount val="25"/>
                <c:pt idx="0">
                  <c:v>1563.0</c:v>
                </c:pt>
                <c:pt idx="1">
                  <c:v>410.0</c:v>
                </c:pt>
                <c:pt idx="2">
                  <c:v>1256.0</c:v>
                </c:pt>
                <c:pt idx="3">
                  <c:v>790.0</c:v>
                </c:pt>
                <c:pt idx="4">
                  <c:v>449.0</c:v>
                </c:pt>
                <c:pt idx="5">
                  <c:v>1036.0</c:v>
                </c:pt>
                <c:pt idx="6">
                  <c:v>972.0</c:v>
                </c:pt>
                <c:pt idx="7">
                  <c:v>1036.0</c:v>
                </c:pt>
                <c:pt idx="8">
                  <c:v>972.0</c:v>
                </c:pt>
                <c:pt idx="9">
                  <c:v>972.0</c:v>
                </c:pt>
                <c:pt idx="10">
                  <c:v>2435.0</c:v>
                </c:pt>
                <c:pt idx="11">
                  <c:v>972.0</c:v>
                </c:pt>
                <c:pt idx="12">
                  <c:v>1399.0</c:v>
                </c:pt>
                <c:pt idx="13">
                  <c:v>948.0</c:v>
                </c:pt>
                <c:pt idx="14">
                  <c:v>931.0</c:v>
                </c:pt>
                <c:pt idx="15">
                  <c:v>1010.0</c:v>
                </c:pt>
                <c:pt idx="16">
                  <c:v>1179.0</c:v>
                </c:pt>
                <c:pt idx="17">
                  <c:v>953.0</c:v>
                </c:pt>
                <c:pt idx="18">
                  <c:v>1175.0</c:v>
                </c:pt>
                <c:pt idx="19">
                  <c:v>984.0</c:v>
                </c:pt>
                <c:pt idx="20">
                  <c:v>953.0</c:v>
                </c:pt>
                <c:pt idx="21">
                  <c:v>1260.0</c:v>
                </c:pt>
                <c:pt idx="22">
                  <c:v>953.0</c:v>
                </c:pt>
                <c:pt idx="23">
                  <c:v>360.0</c:v>
                </c:pt>
                <c:pt idx="24">
                  <c:v>984.0</c:v>
                </c:pt>
              </c:numCache>
            </c:numRef>
          </c:xVal>
          <c:yVal>
            <c:numRef>
              <c:f>Data!$K$2:$K$26</c:f>
              <c:numCache>
                <c:formatCode>General</c:formatCode>
                <c:ptCount val="25"/>
                <c:pt idx="0">
                  <c:v>1032.0</c:v>
                </c:pt>
                <c:pt idx="1">
                  <c:v>930.0</c:v>
                </c:pt>
                <c:pt idx="2">
                  <c:v>964.0</c:v>
                </c:pt>
                <c:pt idx="3">
                  <c:v>1023.0</c:v>
                </c:pt>
                <c:pt idx="4">
                  <c:v>382.0</c:v>
                </c:pt>
                <c:pt idx="5">
                  <c:v>105.0</c:v>
                </c:pt>
                <c:pt idx="6">
                  <c:v>1455.0</c:v>
                </c:pt>
                <c:pt idx="7">
                  <c:v>1036.0</c:v>
                </c:pt>
                <c:pt idx="8">
                  <c:v>1674.0</c:v>
                </c:pt>
                <c:pt idx="9">
                  <c:v>876.0</c:v>
                </c:pt>
                <c:pt idx="10">
                  <c:v>2399.0</c:v>
                </c:pt>
                <c:pt idx="11">
                  <c:v>851.0</c:v>
                </c:pt>
                <c:pt idx="12">
                  <c:v>964.0</c:v>
                </c:pt>
                <c:pt idx="13">
                  <c:v>1619.0</c:v>
                </c:pt>
                <c:pt idx="14">
                  <c:v>0.0</c:v>
                </c:pt>
                <c:pt idx="15">
                  <c:v>1032.0</c:v>
                </c:pt>
                <c:pt idx="16">
                  <c:v>1447.0</c:v>
                </c:pt>
                <c:pt idx="17">
                  <c:v>932.0</c:v>
                </c:pt>
                <c:pt idx="18">
                  <c:v>1605.0</c:v>
                </c:pt>
                <c:pt idx="19">
                  <c:v>1032.0</c:v>
                </c:pt>
                <c:pt idx="20">
                  <c:v>708.0</c:v>
                </c:pt>
                <c:pt idx="21">
                  <c:v>1260.0</c:v>
                </c:pt>
                <c:pt idx="22">
                  <c:v>953.0</c:v>
                </c:pt>
                <c:pt idx="23">
                  <c:v>69.0</c:v>
                </c:pt>
                <c:pt idx="24">
                  <c:v>660.0</c:v>
                </c:pt>
              </c:numCache>
            </c:numRef>
          </c:yVal>
          <c:smooth val="0"/>
        </c:ser>
        <c:ser>
          <c:idx val="1"/>
          <c:order val="1"/>
          <c:tx>
            <c:v>"Central"</c:v>
          </c:tx>
          <c:spPr>
            <a:ln w="47625">
              <a:noFill/>
            </a:ln>
            <a:effectLst/>
          </c:spPr>
          <c:marker>
            <c:symbol val="diamond"/>
            <c:size val="9"/>
            <c:spPr>
              <a:solidFill>
                <a:schemeClr val="bg1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Data!$J$27:$J$57</c:f>
              <c:numCache>
                <c:formatCode>General</c:formatCode>
                <c:ptCount val="31"/>
                <c:pt idx="0">
                  <c:v>1554.0</c:v>
                </c:pt>
                <c:pt idx="1">
                  <c:v>731.0</c:v>
                </c:pt>
                <c:pt idx="2">
                  <c:v>923.0</c:v>
                </c:pt>
                <c:pt idx="3">
                  <c:v>884.0</c:v>
                </c:pt>
                <c:pt idx="4">
                  <c:v>1595.0</c:v>
                </c:pt>
                <c:pt idx="5">
                  <c:v>2698.0</c:v>
                </c:pt>
                <c:pt idx="6">
                  <c:v>1950.0</c:v>
                </c:pt>
                <c:pt idx="7">
                  <c:v>1478.0</c:v>
                </c:pt>
                <c:pt idx="8">
                  <c:v>1464.0</c:v>
                </c:pt>
                <c:pt idx="9">
                  <c:v>1494.0</c:v>
                </c:pt>
                <c:pt idx="10">
                  <c:v>2571.0</c:v>
                </c:pt>
                <c:pt idx="11">
                  <c:v>2281.0</c:v>
                </c:pt>
                <c:pt idx="12">
                  <c:v>3229.0</c:v>
                </c:pt>
                <c:pt idx="13">
                  <c:v>792.0</c:v>
                </c:pt>
                <c:pt idx="14">
                  <c:v>1106.0</c:v>
                </c:pt>
                <c:pt idx="15">
                  <c:v>1768.0</c:v>
                </c:pt>
                <c:pt idx="16">
                  <c:v>1105.0</c:v>
                </c:pt>
                <c:pt idx="17">
                  <c:v>365.0</c:v>
                </c:pt>
                <c:pt idx="18">
                  <c:v>1514.0</c:v>
                </c:pt>
                <c:pt idx="19">
                  <c:v>1218.0</c:v>
                </c:pt>
                <c:pt idx="20">
                  <c:v>967.0</c:v>
                </c:pt>
                <c:pt idx="21">
                  <c:v>427.0</c:v>
                </c:pt>
                <c:pt idx="22">
                  <c:v>1956.0</c:v>
                </c:pt>
                <c:pt idx="23">
                  <c:v>1036.0</c:v>
                </c:pt>
                <c:pt idx="24">
                  <c:v>716.0</c:v>
                </c:pt>
                <c:pt idx="25">
                  <c:v>1341.0</c:v>
                </c:pt>
                <c:pt idx="26">
                  <c:v>1513.0</c:v>
                </c:pt>
                <c:pt idx="27">
                  <c:v>1619.0</c:v>
                </c:pt>
                <c:pt idx="28">
                  <c:v>1250.0</c:v>
                </c:pt>
                <c:pt idx="29">
                  <c:v>995.0</c:v>
                </c:pt>
                <c:pt idx="30">
                  <c:v>2070.0</c:v>
                </c:pt>
              </c:numCache>
            </c:numRef>
          </c:xVal>
          <c:yVal>
            <c:numRef>
              <c:f>Data!$K$27:$K$57</c:f>
              <c:numCache>
                <c:formatCode>General</c:formatCode>
                <c:ptCount val="31"/>
                <c:pt idx="0">
                  <c:v>1304.0</c:v>
                </c:pt>
                <c:pt idx="1">
                  <c:v>1144.0</c:v>
                </c:pt>
                <c:pt idx="2">
                  <c:v>613.0</c:v>
                </c:pt>
                <c:pt idx="3">
                  <c:v>884.0</c:v>
                </c:pt>
                <c:pt idx="4">
                  <c:v>1589.0</c:v>
                </c:pt>
                <c:pt idx="5">
                  <c:v>2028.0</c:v>
                </c:pt>
                <c:pt idx="6">
                  <c:v>2050.0</c:v>
                </c:pt>
                <c:pt idx="7">
                  <c:v>91.0</c:v>
                </c:pt>
                <c:pt idx="8">
                  <c:v>1644.0</c:v>
                </c:pt>
                <c:pt idx="9">
                  <c:v>997.0</c:v>
                </c:pt>
                <c:pt idx="10">
                  <c:v>2708.0</c:v>
                </c:pt>
                <c:pt idx="11">
                  <c:v>2438.0</c:v>
                </c:pt>
                <c:pt idx="12">
                  <c:v>3205.0</c:v>
                </c:pt>
                <c:pt idx="13">
                  <c:v>1254.0</c:v>
                </c:pt>
                <c:pt idx="14">
                  <c:v>1211.0</c:v>
                </c:pt>
                <c:pt idx="15">
                  <c:v>1506.0</c:v>
                </c:pt>
                <c:pt idx="16">
                  <c:v>2050.0</c:v>
                </c:pt>
                <c:pt idx="17">
                  <c:v>512.0</c:v>
                </c:pt>
                <c:pt idx="18">
                  <c:v>1102.0</c:v>
                </c:pt>
                <c:pt idx="19">
                  <c:v>1103.0</c:v>
                </c:pt>
                <c:pt idx="20">
                  <c:v>372.0</c:v>
                </c:pt>
                <c:pt idx="21">
                  <c:v>310.0</c:v>
                </c:pt>
                <c:pt idx="22">
                  <c:v>1956.0</c:v>
                </c:pt>
                <c:pt idx="23">
                  <c:v>381.0</c:v>
                </c:pt>
                <c:pt idx="24">
                  <c:v>592.0</c:v>
                </c:pt>
                <c:pt idx="25">
                  <c:v>0.0</c:v>
                </c:pt>
                <c:pt idx="26">
                  <c:v>1374.0</c:v>
                </c:pt>
                <c:pt idx="27">
                  <c:v>1619.0</c:v>
                </c:pt>
                <c:pt idx="28">
                  <c:v>1250.0</c:v>
                </c:pt>
                <c:pt idx="29">
                  <c:v>570.0</c:v>
                </c:pt>
                <c:pt idx="30">
                  <c:v>1831.0</c:v>
                </c:pt>
              </c:numCache>
            </c:numRef>
          </c:yVal>
          <c:smooth val="0"/>
        </c:ser>
        <c:ser>
          <c:idx val="2"/>
          <c:order val="2"/>
          <c:tx>
            <c:v>"South"</c:v>
          </c:tx>
          <c:spPr>
            <a:ln w="47625">
              <a:noFill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Data!$J$57:$J$84</c:f>
              <c:numCache>
                <c:formatCode>General</c:formatCode>
                <c:ptCount val="28"/>
                <c:pt idx="0">
                  <c:v>2070.0</c:v>
                </c:pt>
                <c:pt idx="1">
                  <c:v>1327.0</c:v>
                </c:pt>
                <c:pt idx="2">
                  <c:v>2029.0</c:v>
                </c:pt>
                <c:pt idx="3">
                  <c:v>1139.0</c:v>
                </c:pt>
                <c:pt idx="4">
                  <c:v>1116.0</c:v>
                </c:pt>
                <c:pt idx="5">
                  <c:v>1143.0</c:v>
                </c:pt>
                <c:pt idx="6">
                  <c:v>1945.0</c:v>
                </c:pt>
                <c:pt idx="7">
                  <c:v>1400.0</c:v>
                </c:pt>
                <c:pt idx="8">
                  <c:v>1855.0</c:v>
                </c:pt>
                <c:pt idx="9">
                  <c:v>2029.0</c:v>
                </c:pt>
                <c:pt idx="10">
                  <c:v>652.0</c:v>
                </c:pt>
                <c:pt idx="11">
                  <c:v>2879.0</c:v>
                </c:pt>
                <c:pt idx="12">
                  <c:v>3029.0</c:v>
                </c:pt>
                <c:pt idx="13">
                  <c:v>3266.0</c:v>
                </c:pt>
                <c:pt idx="14">
                  <c:v>2511.0</c:v>
                </c:pt>
                <c:pt idx="15">
                  <c:v>1742.0</c:v>
                </c:pt>
                <c:pt idx="16">
                  <c:v>1577.0</c:v>
                </c:pt>
                <c:pt idx="17">
                  <c:v>1945.0</c:v>
                </c:pt>
                <c:pt idx="18">
                  <c:v>62.0</c:v>
                </c:pt>
                <c:pt idx="19">
                  <c:v>1070.0</c:v>
                </c:pt>
                <c:pt idx="20">
                  <c:v>1189.0</c:v>
                </c:pt>
                <c:pt idx="21">
                  <c:v>1792.0</c:v>
                </c:pt>
                <c:pt idx="22">
                  <c:v>2096.0</c:v>
                </c:pt>
                <c:pt idx="23">
                  <c:v>265.0</c:v>
                </c:pt>
                <c:pt idx="24">
                  <c:v>1855.0</c:v>
                </c:pt>
                <c:pt idx="25">
                  <c:v>3266.0</c:v>
                </c:pt>
                <c:pt idx="26">
                  <c:v>713.0</c:v>
                </c:pt>
                <c:pt idx="27">
                  <c:v>1065.0</c:v>
                </c:pt>
              </c:numCache>
            </c:numRef>
          </c:xVal>
          <c:yVal>
            <c:numRef>
              <c:f>Data!$K$57:$K$84</c:f>
              <c:numCache>
                <c:formatCode>General</c:formatCode>
                <c:ptCount val="28"/>
                <c:pt idx="0">
                  <c:v>1831.0</c:v>
                </c:pt>
                <c:pt idx="1">
                  <c:v>1192.0</c:v>
                </c:pt>
                <c:pt idx="2">
                  <c:v>2142.0</c:v>
                </c:pt>
                <c:pt idx="3">
                  <c:v>1357.0</c:v>
                </c:pt>
                <c:pt idx="4">
                  <c:v>1116.0</c:v>
                </c:pt>
                <c:pt idx="5">
                  <c:v>416.0</c:v>
                </c:pt>
                <c:pt idx="6">
                  <c:v>1287.0</c:v>
                </c:pt>
                <c:pt idx="7">
                  <c:v>1231.0</c:v>
                </c:pt>
                <c:pt idx="8">
                  <c:v>1891.0</c:v>
                </c:pt>
                <c:pt idx="9">
                  <c:v>2142.0</c:v>
                </c:pt>
                <c:pt idx="10">
                  <c:v>652.0</c:v>
                </c:pt>
                <c:pt idx="11">
                  <c:v>2802.0</c:v>
                </c:pt>
                <c:pt idx="12">
                  <c:v>2144.0</c:v>
                </c:pt>
                <c:pt idx="13">
                  <c:v>3505.0</c:v>
                </c:pt>
                <c:pt idx="14">
                  <c:v>2357.0</c:v>
                </c:pt>
                <c:pt idx="15">
                  <c:v>864.0</c:v>
                </c:pt>
                <c:pt idx="16">
                  <c:v>107.0</c:v>
                </c:pt>
                <c:pt idx="17">
                  <c:v>1934.0</c:v>
                </c:pt>
                <c:pt idx="18">
                  <c:v>1311.0</c:v>
                </c:pt>
                <c:pt idx="19">
                  <c:v>408.0</c:v>
                </c:pt>
                <c:pt idx="20">
                  <c:v>669.0</c:v>
                </c:pt>
                <c:pt idx="21">
                  <c:v>1792.0</c:v>
                </c:pt>
                <c:pt idx="22">
                  <c:v>1906.0</c:v>
                </c:pt>
                <c:pt idx="23">
                  <c:v>626.0</c:v>
                </c:pt>
                <c:pt idx="24">
                  <c:v>1231.0</c:v>
                </c:pt>
                <c:pt idx="25">
                  <c:v>3266.0</c:v>
                </c:pt>
                <c:pt idx="26">
                  <c:v>138.0</c:v>
                </c:pt>
                <c:pt idx="27">
                  <c:v>827.0</c:v>
                </c:pt>
              </c:numCache>
            </c:numRef>
          </c:yVal>
          <c:smooth val="0"/>
        </c:ser>
        <c:ser>
          <c:idx val="3"/>
          <c:order val="3"/>
          <c:tx>
            <c:v>"Trend"</c:v>
          </c:tx>
          <c:spPr>
            <a:ln w="4762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Data!$G$85:$G$86</c:f>
              <c:numCache>
                <c:formatCode>General</c:formatCode>
                <c:ptCount val="2"/>
                <c:pt idx="0">
                  <c:v>0.0</c:v>
                </c:pt>
                <c:pt idx="1">
                  <c:v>4000.0</c:v>
                </c:pt>
              </c:numCache>
            </c:numRef>
          </c:xVal>
          <c:yVal>
            <c:numRef>
              <c:f>Data!$H$85:$H$86</c:f>
              <c:numCache>
                <c:formatCode>General</c:formatCode>
                <c:ptCount val="2"/>
                <c:pt idx="0">
                  <c:v>0.0</c:v>
                </c:pt>
                <c:pt idx="1">
                  <c:v>4000.0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62264"/>
        <c:axId val="597286216"/>
      </c:scatterChart>
      <c:valAx>
        <c:axId val="59746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Historical</a:t>
                </a:r>
                <a:r>
                  <a:rPr lang="en-US" baseline="0"/>
                  <a:t> Elevation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286216"/>
        <c:crosses val="autoZero"/>
        <c:crossBetween val="midCat"/>
      </c:valAx>
      <c:valAx>
        <c:axId val="5972862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Modern Elevation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462264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28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28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2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182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8429" cy="56182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5621" cy="56135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46" workbookViewId="0">
      <selection activeCell="A70" sqref="A70:XFD70"/>
    </sheetView>
  </sheetViews>
  <sheetFormatPr baseColWidth="10" defaultRowHeight="15" x14ac:dyDescent="0"/>
  <cols>
    <col min="1" max="1" width="3.5" bestFit="1" customWidth="1"/>
    <col min="2" max="2" width="23.33203125" bestFit="1" customWidth="1"/>
  </cols>
  <sheetData>
    <row r="1" spans="1:11">
      <c r="C1" t="s">
        <v>32</v>
      </c>
      <c r="D1" t="s">
        <v>33</v>
      </c>
      <c r="E1" t="s">
        <v>40</v>
      </c>
      <c r="F1" t="s">
        <v>36</v>
      </c>
      <c r="G1" t="s">
        <v>34</v>
      </c>
      <c r="H1" t="s">
        <v>35</v>
      </c>
      <c r="I1" t="s">
        <v>37</v>
      </c>
      <c r="J1" t="s">
        <v>42</v>
      </c>
      <c r="K1" t="s">
        <v>45</v>
      </c>
    </row>
    <row r="2" spans="1:11">
      <c r="A2" t="s">
        <v>44</v>
      </c>
      <c r="B2" t="s">
        <v>2</v>
      </c>
      <c r="C2">
        <v>1561</v>
      </c>
      <c r="D2">
        <v>1459</v>
      </c>
      <c r="F2">
        <v>0.215164666</v>
      </c>
      <c r="G2">
        <v>3124</v>
      </c>
      <c r="H2">
        <v>2491</v>
      </c>
      <c r="I2" t="s">
        <v>3</v>
      </c>
      <c r="J2">
        <f>G2-C2</f>
        <v>1563</v>
      </c>
      <c r="K2">
        <f>H2-D2</f>
        <v>1032</v>
      </c>
    </row>
    <row r="3" spans="1:11">
      <c r="A3" t="s">
        <v>44</v>
      </c>
      <c r="B3" s="2" t="s">
        <v>0</v>
      </c>
      <c r="C3">
        <v>1561</v>
      </c>
      <c r="D3">
        <v>1561</v>
      </c>
      <c r="F3" s="1"/>
      <c r="G3">
        <v>1971</v>
      </c>
      <c r="H3">
        <f>G3+520</f>
        <v>2491</v>
      </c>
      <c r="I3" s="1"/>
      <c r="J3">
        <f>G3-C3</f>
        <v>410</v>
      </c>
      <c r="K3">
        <f>H3-D3</f>
        <v>930</v>
      </c>
    </row>
    <row r="4" spans="1:11">
      <c r="A4" t="s">
        <v>44</v>
      </c>
      <c r="B4" t="s">
        <v>7</v>
      </c>
      <c r="C4">
        <v>79</v>
      </c>
      <c r="D4">
        <v>80</v>
      </c>
      <c r="F4" t="s">
        <v>3</v>
      </c>
      <c r="G4">
        <v>1335</v>
      </c>
      <c r="H4">
        <v>1044</v>
      </c>
      <c r="I4" t="s">
        <v>3</v>
      </c>
      <c r="J4">
        <f>G4-C4</f>
        <v>1256</v>
      </c>
      <c r="K4">
        <f>H4-D4</f>
        <v>964</v>
      </c>
    </row>
    <row r="5" spans="1:11">
      <c r="A5" t="s">
        <v>44</v>
      </c>
      <c r="B5" t="s">
        <v>8</v>
      </c>
      <c r="C5">
        <v>1672</v>
      </c>
      <c r="D5">
        <v>1468</v>
      </c>
      <c r="F5" s="1">
        <v>4.19E-18</v>
      </c>
      <c r="G5">
        <v>2462</v>
      </c>
      <c r="H5">
        <v>2491</v>
      </c>
      <c r="I5" t="s">
        <v>3</v>
      </c>
      <c r="J5">
        <f>G5-C5</f>
        <v>790</v>
      </c>
      <c r="K5">
        <f>H5-D5</f>
        <v>1023</v>
      </c>
    </row>
    <row r="6" spans="1:11">
      <c r="A6" t="s">
        <v>44</v>
      </c>
      <c r="B6" t="s">
        <v>9</v>
      </c>
      <c r="C6">
        <v>1335</v>
      </c>
      <c r="D6">
        <v>1468</v>
      </c>
      <c r="F6">
        <v>1.68457E-4</v>
      </c>
      <c r="G6">
        <v>1784</v>
      </c>
      <c r="H6">
        <v>1850</v>
      </c>
      <c r="I6" s="1">
        <v>2.6599999999999999E-5</v>
      </c>
      <c r="J6">
        <f>G6-C6</f>
        <v>449</v>
      </c>
      <c r="K6">
        <f>H6-D6</f>
        <v>382</v>
      </c>
    </row>
    <row r="7" spans="1:11">
      <c r="A7" t="s">
        <v>44</v>
      </c>
      <c r="B7" t="s">
        <v>10</v>
      </c>
      <c r="C7">
        <v>1478</v>
      </c>
      <c r="D7">
        <v>1680</v>
      </c>
      <c r="F7" s="1">
        <v>1.4800000000000001E-5</v>
      </c>
      <c r="G7">
        <v>2514</v>
      </c>
      <c r="H7">
        <v>1785</v>
      </c>
      <c r="I7" s="1">
        <v>2.3600000000000001E-5</v>
      </c>
      <c r="J7">
        <f>G7-C7</f>
        <v>1036</v>
      </c>
      <c r="K7">
        <f>H7-D7</f>
        <v>105</v>
      </c>
    </row>
    <row r="8" spans="1:11">
      <c r="A8" t="s">
        <v>44</v>
      </c>
      <c r="B8" t="s">
        <v>11</v>
      </c>
      <c r="C8">
        <v>79</v>
      </c>
      <c r="D8">
        <v>111</v>
      </c>
      <c r="F8" s="1">
        <v>2.3E-14</v>
      </c>
      <c r="G8">
        <v>1051</v>
      </c>
      <c r="H8">
        <v>1566</v>
      </c>
      <c r="I8" s="1">
        <v>1.9700000000000001E-5</v>
      </c>
      <c r="J8">
        <f>G8-C8</f>
        <v>972</v>
      </c>
      <c r="K8">
        <f>H8-D8</f>
        <v>1455</v>
      </c>
    </row>
    <row r="9" spans="1:11">
      <c r="A9" t="s">
        <v>44</v>
      </c>
      <c r="B9" s="2" t="s">
        <v>1</v>
      </c>
      <c r="C9">
        <v>1478</v>
      </c>
      <c r="D9">
        <v>1478</v>
      </c>
      <c r="F9" s="1"/>
      <c r="G9">
        <v>2514</v>
      </c>
      <c r="H9">
        <v>2514</v>
      </c>
      <c r="I9" s="1"/>
      <c r="J9">
        <f>G9-C9</f>
        <v>1036</v>
      </c>
      <c r="K9">
        <f>H9-D9</f>
        <v>1036</v>
      </c>
    </row>
    <row r="10" spans="1:11">
      <c r="A10" t="s">
        <v>44</v>
      </c>
      <c r="B10" t="s">
        <v>13</v>
      </c>
      <c r="C10">
        <v>79</v>
      </c>
      <c r="D10">
        <v>111</v>
      </c>
      <c r="F10">
        <v>0.255144274</v>
      </c>
      <c r="G10">
        <v>1051</v>
      </c>
      <c r="H10">
        <v>1785</v>
      </c>
      <c r="I10">
        <v>6.0024759999999996E-3</v>
      </c>
      <c r="J10">
        <f>G10-C10</f>
        <v>972</v>
      </c>
      <c r="K10">
        <f>H10-D10</f>
        <v>1674</v>
      </c>
    </row>
    <row r="11" spans="1:11">
      <c r="A11" t="s">
        <v>44</v>
      </c>
      <c r="B11" t="s">
        <v>14</v>
      </c>
      <c r="C11">
        <v>79</v>
      </c>
      <c r="D11">
        <v>168</v>
      </c>
      <c r="F11" s="1">
        <v>1.08E-7</v>
      </c>
      <c r="G11">
        <v>1051</v>
      </c>
      <c r="H11">
        <v>1044</v>
      </c>
      <c r="I11" t="s">
        <v>3</v>
      </c>
      <c r="J11">
        <f>G11-C11</f>
        <v>972</v>
      </c>
      <c r="K11">
        <f>H11-D11</f>
        <v>876</v>
      </c>
    </row>
    <row r="12" spans="1:11">
      <c r="A12" t="s">
        <v>44</v>
      </c>
      <c r="B12" t="s">
        <v>15</v>
      </c>
      <c r="C12">
        <v>79</v>
      </c>
      <c r="D12">
        <v>92</v>
      </c>
      <c r="F12">
        <v>5.8596173000000001E-2</v>
      </c>
      <c r="G12">
        <v>2514</v>
      </c>
      <c r="H12">
        <v>2491</v>
      </c>
      <c r="I12" t="s">
        <v>3</v>
      </c>
      <c r="J12">
        <f>G12-C12</f>
        <v>2435</v>
      </c>
      <c r="K12">
        <f>H12-D12</f>
        <v>2399</v>
      </c>
    </row>
    <row r="13" spans="1:11">
      <c r="A13" t="s">
        <v>44</v>
      </c>
      <c r="B13" t="s">
        <v>16</v>
      </c>
      <c r="C13">
        <v>79</v>
      </c>
      <c r="D13">
        <v>608</v>
      </c>
      <c r="F13" s="1">
        <v>8.4499999999999996E-9</v>
      </c>
      <c r="G13">
        <v>1051</v>
      </c>
      <c r="H13">
        <v>1459</v>
      </c>
      <c r="I13">
        <v>0.13449361800000001</v>
      </c>
      <c r="J13">
        <f>G13-C13</f>
        <v>972</v>
      </c>
      <c r="K13">
        <f>H13-D13</f>
        <v>851</v>
      </c>
    </row>
    <row r="14" spans="1:11">
      <c r="A14" t="s">
        <v>44</v>
      </c>
      <c r="B14" t="s">
        <v>17</v>
      </c>
      <c r="C14">
        <v>79</v>
      </c>
      <c r="D14">
        <v>80</v>
      </c>
      <c r="F14" t="s">
        <v>3</v>
      </c>
      <c r="G14">
        <v>1478</v>
      </c>
      <c r="H14">
        <v>1044</v>
      </c>
      <c r="I14" s="1">
        <v>4.7899999999999999E-5</v>
      </c>
      <c r="J14">
        <f>G14-C14</f>
        <v>1399</v>
      </c>
      <c r="K14">
        <f>H14-D14</f>
        <v>964</v>
      </c>
    </row>
    <row r="15" spans="1:11">
      <c r="A15" t="s">
        <v>44</v>
      </c>
      <c r="B15" s="2" t="s">
        <v>46</v>
      </c>
      <c r="C15">
        <v>103</v>
      </c>
      <c r="D15">
        <v>103</v>
      </c>
      <c r="F15" s="1"/>
      <c r="G15">
        <v>1051</v>
      </c>
      <c r="H15">
        <f>G15+671</f>
        <v>1722</v>
      </c>
      <c r="I15" s="1"/>
      <c r="J15">
        <f>G15-C15</f>
        <v>948</v>
      </c>
      <c r="K15">
        <f>H15-D15</f>
        <v>1619</v>
      </c>
    </row>
    <row r="16" spans="1:11">
      <c r="A16" t="s">
        <v>44</v>
      </c>
      <c r="B16" t="s">
        <v>20</v>
      </c>
      <c r="C16">
        <v>1583</v>
      </c>
      <c r="D16">
        <v>608</v>
      </c>
      <c r="F16">
        <v>2.2226220000000001E-3</v>
      </c>
      <c r="G16">
        <v>2514</v>
      </c>
      <c r="H16">
        <v>608</v>
      </c>
      <c r="I16" s="1">
        <v>1.22E-8</v>
      </c>
      <c r="J16">
        <f>G16-C16</f>
        <v>931</v>
      </c>
      <c r="K16">
        <f>H16-D16</f>
        <v>0</v>
      </c>
    </row>
    <row r="17" spans="1:11">
      <c r="A17" t="s">
        <v>44</v>
      </c>
      <c r="B17" t="s">
        <v>21</v>
      </c>
      <c r="C17">
        <v>1051</v>
      </c>
      <c r="D17">
        <v>1459</v>
      </c>
      <c r="F17" t="s">
        <v>3</v>
      </c>
      <c r="G17">
        <v>2061</v>
      </c>
      <c r="H17">
        <v>2491</v>
      </c>
      <c r="I17" t="s">
        <v>3</v>
      </c>
      <c r="J17">
        <f>G17-C17</f>
        <v>1010</v>
      </c>
      <c r="K17">
        <f>H17-D17</f>
        <v>1032</v>
      </c>
    </row>
    <row r="18" spans="1:11">
      <c r="A18" t="s">
        <v>44</v>
      </c>
      <c r="B18" t="s">
        <v>22</v>
      </c>
      <c r="C18">
        <v>1335</v>
      </c>
      <c r="D18">
        <v>1044</v>
      </c>
      <c r="F18">
        <v>0.23685209300000001</v>
      </c>
      <c r="G18">
        <v>2514</v>
      </c>
      <c r="H18">
        <v>2491</v>
      </c>
      <c r="I18" t="s">
        <v>3</v>
      </c>
      <c r="J18">
        <f>G18-C18</f>
        <v>1179</v>
      </c>
      <c r="K18">
        <f>H18-D18</f>
        <v>1447</v>
      </c>
    </row>
    <row r="19" spans="1:11">
      <c r="A19" t="s">
        <v>44</v>
      </c>
      <c r="B19" t="s">
        <v>24</v>
      </c>
      <c r="C19">
        <v>1561</v>
      </c>
      <c r="D19">
        <v>1559</v>
      </c>
      <c r="F19" t="s">
        <v>3</v>
      </c>
      <c r="G19">
        <v>2514</v>
      </c>
      <c r="H19">
        <v>2491</v>
      </c>
      <c r="I19" t="s">
        <v>3</v>
      </c>
      <c r="J19">
        <f>G19-C19</f>
        <v>953</v>
      </c>
      <c r="K19">
        <f>H19-D19</f>
        <v>932</v>
      </c>
    </row>
    <row r="20" spans="1:11">
      <c r="A20" t="s">
        <v>44</v>
      </c>
      <c r="B20" s="2" t="s">
        <v>48</v>
      </c>
      <c r="C20">
        <v>886</v>
      </c>
      <c r="D20">
        <v>886</v>
      </c>
      <c r="F20" s="1"/>
      <c r="G20">
        <v>2061</v>
      </c>
      <c r="H20">
        <f>G20+430</f>
        <v>2491</v>
      </c>
      <c r="I20" s="1"/>
      <c r="J20">
        <f>G20-C20</f>
        <v>1175</v>
      </c>
      <c r="K20">
        <f>H20-D20</f>
        <v>1605</v>
      </c>
    </row>
    <row r="21" spans="1:11">
      <c r="A21" t="s">
        <v>44</v>
      </c>
      <c r="B21" t="s">
        <v>28</v>
      </c>
      <c r="C21">
        <v>1478</v>
      </c>
      <c r="D21">
        <v>1459</v>
      </c>
      <c r="F21" t="s">
        <v>3</v>
      </c>
      <c r="G21">
        <v>2462</v>
      </c>
      <c r="H21">
        <v>2491</v>
      </c>
      <c r="I21" t="s">
        <v>3</v>
      </c>
      <c r="J21">
        <f>G21-C21</f>
        <v>984</v>
      </c>
      <c r="K21">
        <f>H21-D21</f>
        <v>1032</v>
      </c>
    </row>
    <row r="22" spans="1:11">
      <c r="A22" t="s">
        <v>44</v>
      </c>
      <c r="B22" t="s">
        <v>29</v>
      </c>
      <c r="C22">
        <v>1561</v>
      </c>
      <c r="D22">
        <v>1783</v>
      </c>
      <c r="F22" s="1">
        <v>7.8499999999999995E-8</v>
      </c>
      <c r="G22">
        <v>2514</v>
      </c>
      <c r="H22">
        <v>2491</v>
      </c>
      <c r="I22" t="s">
        <v>3</v>
      </c>
      <c r="J22">
        <f>G22-C22</f>
        <v>953</v>
      </c>
      <c r="K22">
        <f>H22-D22</f>
        <v>708</v>
      </c>
    </row>
    <row r="23" spans="1:11">
      <c r="A23" t="s">
        <v>44</v>
      </c>
      <c r="B23" s="2" t="s">
        <v>47</v>
      </c>
      <c r="C23">
        <v>75</v>
      </c>
      <c r="D23">
        <v>75</v>
      </c>
      <c r="F23" s="1"/>
      <c r="G23">
        <v>1335</v>
      </c>
      <c r="H23">
        <v>1335</v>
      </c>
      <c r="I23" s="1"/>
      <c r="J23">
        <f>G23-C23</f>
        <v>1260</v>
      </c>
      <c r="K23">
        <f>H23-D23</f>
        <v>1260</v>
      </c>
    </row>
    <row r="24" spans="1:11">
      <c r="A24" t="s">
        <v>44</v>
      </c>
      <c r="B24" s="2" t="s">
        <v>49</v>
      </c>
      <c r="C24">
        <v>1561</v>
      </c>
      <c r="D24">
        <v>1561</v>
      </c>
      <c r="F24" s="1"/>
      <c r="G24">
        <v>2514</v>
      </c>
      <c r="H24">
        <v>2514</v>
      </c>
      <c r="I24" s="1"/>
      <c r="J24">
        <f>G24-C24</f>
        <v>953</v>
      </c>
      <c r="K24">
        <f>H24-D24</f>
        <v>953</v>
      </c>
    </row>
    <row r="25" spans="1:11">
      <c r="A25" t="s">
        <v>44</v>
      </c>
      <c r="B25" t="s">
        <v>30</v>
      </c>
      <c r="C25">
        <v>1485</v>
      </c>
      <c r="D25">
        <v>1559</v>
      </c>
      <c r="F25" t="s">
        <v>3</v>
      </c>
      <c r="G25">
        <v>1845</v>
      </c>
      <c r="H25">
        <v>1628</v>
      </c>
      <c r="I25" s="1">
        <v>4.74E-5</v>
      </c>
      <c r="J25">
        <f>G25-C25</f>
        <v>360</v>
      </c>
      <c r="K25">
        <f>H25-D25</f>
        <v>69</v>
      </c>
    </row>
    <row r="26" spans="1:11">
      <c r="A26" t="s">
        <v>44</v>
      </c>
      <c r="B26" t="s">
        <v>31</v>
      </c>
      <c r="C26">
        <v>1478</v>
      </c>
      <c r="D26">
        <v>1616</v>
      </c>
      <c r="F26" s="1">
        <v>2.5700000000000001E-5</v>
      </c>
      <c r="G26">
        <v>2462</v>
      </c>
      <c r="H26">
        <v>2276</v>
      </c>
      <c r="I26" t="s">
        <v>3</v>
      </c>
      <c r="J26">
        <f>G26-C26</f>
        <v>984</v>
      </c>
      <c r="K26">
        <f>H26-D26</f>
        <v>660</v>
      </c>
    </row>
    <row r="27" spans="1:11">
      <c r="A27" t="s">
        <v>41</v>
      </c>
      <c r="B27" t="s">
        <v>2</v>
      </c>
      <c r="C27">
        <v>1646</v>
      </c>
      <c r="D27">
        <v>1951</v>
      </c>
      <c r="E27" t="s">
        <v>38</v>
      </c>
      <c r="F27">
        <v>2.1360849999999998E-3</v>
      </c>
      <c r="G27">
        <v>3200</v>
      </c>
      <c r="H27">
        <v>3255</v>
      </c>
      <c r="I27" t="s">
        <v>3</v>
      </c>
      <c r="J27">
        <f>G27-C27</f>
        <v>1554</v>
      </c>
      <c r="K27">
        <f>H27-D27</f>
        <v>1304</v>
      </c>
    </row>
    <row r="28" spans="1:11">
      <c r="A28" t="s">
        <v>41</v>
      </c>
      <c r="B28" t="s">
        <v>4</v>
      </c>
      <c r="C28">
        <v>183</v>
      </c>
      <c r="D28">
        <v>557</v>
      </c>
      <c r="E28" t="s">
        <v>39</v>
      </c>
      <c r="F28">
        <v>0.21897830099999999</v>
      </c>
      <c r="G28">
        <v>914</v>
      </c>
      <c r="H28">
        <v>1701</v>
      </c>
      <c r="I28" s="1">
        <v>4.7500000000000003E-5</v>
      </c>
      <c r="J28">
        <f>G28-C28</f>
        <v>731</v>
      </c>
      <c r="K28">
        <f>H28-D28</f>
        <v>1144</v>
      </c>
    </row>
    <row r="29" spans="1:11">
      <c r="A29" t="s">
        <v>41</v>
      </c>
      <c r="B29" t="s">
        <v>6</v>
      </c>
      <c r="C29">
        <v>52</v>
      </c>
      <c r="D29">
        <v>115</v>
      </c>
      <c r="E29" t="s">
        <v>39</v>
      </c>
      <c r="F29">
        <v>6.5535917999999999E-2</v>
      </c>
      <c r="G29">
        <v>975</v>
      </c>
      <c r="H29">
        <v>728</v>
      </c>
      <c r="I29" s="1">
        <v>9.4900000000000006E-6</v>
      </c>
      <c r="J29">
        <f>G29-C29</f>
        <v>923</v>
      </c>
      <c r="K29">
        <f>H29-D29</f>
        <v>613</v>
      </c>
    </row>
    <row r="30" spans="1:11">
      <c r="A30" t="s">
        <v>41</v>
      </c>
      <c r="B30" s="2" t="s">
        <v>0</v>
      </c>
      <c r="C30">
        <v>2469</v>
      </c>
      <c r="D30">
        <v>2469</v>
      </c>
      <c r="F30" s="1"/>
      <c r="G30">
        <v>3353</v>
      </c>
      <c r="H30">
        <v>3353</v>
      </c>
      <c r="I30" s="1"/>
      <c r="J30">
        <f>G30-C30</f>
        <v>884</v>
      </c>
      <c r="K30">
        <f>H30-D30</f>
        <v>884</v>
      </c>
    </row>
    <row r="31" spans="1:11">
      <c r="A31" t="s">
        <v>41</v>
      </c>
      <c r="B31" t="s">
        <v>7</v>
      </c>
      <c r="C31">
        <v>52</v>
      </c>
      <c r="D31">
        <v>57</v>
      </c>
      <c r="E31" t="s">
        <v>39</v>
      </c>
      <c r="F31" t="s">
        <v>3</v>
      </c>
      <c r="G31">
        <v>1647</v>
      </c>
      <c r="H31">
        <v>1646</v>
      </c>
      <c r="I31" t="s">
        <v>3</v>
      </c>
      <c r="J31">
        <f>G31-C31</f>
        <v>1595</v>
      </c>
      <c r="K31">
        <f>H31-D31</f>
        <v>1589</v>
      </c>
    </row>
    <row r="32" spans="1:11">
      <c r="A32" t="s">
        <v>41</v>
      </c>
      <c r="B32" t="s">
        <v>8</v>
      </c>
      <c r="C32">
        <v>583</v>
      </c>
      <c r="D32">
        <v>1227</v>
      </c>
      <c r="E32" t="s">
        <v>38</v>
      </c>
      <c r="F32" s="1">
        <v>5.1200000000000004E-28</v>
      </c>
      <c r="G32">
        <v>3281</v>
      </c>
      <c r="H32">
        <v>3255</v>
      </c>
      <c r="I32" t="s">
        <v>3</v>
      </c>
      <c r="J32">
        <f>G32-C32</f>
        <v>2698</v>
      </c>
      <c r="K32">
        <f>H32-D32</f>
        <v>2028</v>
      </c>
    </row>
    <row r="33" spans="1:11">
      <c r="A33" t="s">
        <v>41</v>
      </c>
      <c r="B33" t="s">
        <v>9</v>
      </c>
      <c r="C33">
        <v>1211</v>
      </c>
      <c r="D33">
        <v>1205</v>
      </c>
      <c r="E33" t="s">
        <v>39</v>
      </c>
      <c r="F33" t="s">
        <v>3</v>
      </c>
      <c r="G33">
        <v>3161</v>
      </c>
      <c r="H33">
        <v>3255</v>
      </c>
      <c r="I33" t="s">
        <v>3</v>
      </c>
      <c r="J33">
        <f>G33-C33</f>
        <v>1950</v>
      </c>
      <c r="K33">
        <f>H33-D33</f>
        <v>2050</v>
      </c>
    </row>
    <row r="34" spans="1:11">
      <c r="A34" t="s">
        <v>41</v>
      </c>
      <c r="B34" t="s">
        <v>10</v>
      </c>
      <c r="C34">
        <v>1803</v>
      </c>
      <c r="D34">
        <v>2383</v>
      </c>
      <c r="E34" t="s">
        <v>38</v>
      </c>
      <c r="F34" s="1">
        <v>1.2400000000000001E-9</v>
      </c>
      <c r="G34">
        <v>3281</v>
      </c>
      <c r="H34">
        <v>2474</v>
      </c>
      <c r="I34" s="1">
        <v>3.0099999999999998E-11</v>
      </c>
      <c r="J34">
        <f>G34-C34</f>
        <v>1478</v>
      </c>
      <c r="K34">
        <f>H34-D34</f>
        <v>91</v>
      </c>
    </row>
    <row r="35" spans="1:11">
      <c r="A35" t="s">
        <v>41</v>
      </c>
      <c r="B35" t="s">
        <v>12</v>
      </c>
      <c r="C35">
        <v>183</v>
      </c>
      <c r="D35">
        <v>57</v>
      </c>
      <c r="E35" t="s">
        <v>39</v>
      </c>
      <c r="F35">
        <v>8.4834546999999996E-2</v>
      </c>
      <c r="G35">
        <v>1647</v>
      </c>
      <c r="H35">
        <v>1701</v>
      </c>
      <c r="I35" t="s">
        <v>3</v>
      </c>
      <c r="J35">
        <f>G35-C35</f>
        <v>1464</v>
      </c>
      <c r="K35">
        <f>H35-D35</f>
        <v>1644</v>
      </c>
    </row>
    <row r="36" spans="1:11">
      <c r="A36" t="s">
        <v>41</v>
      </c>
      <c r="B36" s="2" t="s">
        <v>1</v>
      </c>
      <c r="C36">
        <v>2377</v>
      </c>
      <c r="D36">
        <f>C36+497</f>
        <v>2874</v>
      </c>
      <c r="F36" s="1"/>
      <c r="G36">
        <v>3871</v>
      </c>
      <c r="H36">
        <v>3871</v>
      </c>
      <c r="I36" s="1"/>
      <c r="J36">
        <f>G36-C36</f>
        <v>1494</v>
      </c>
      <c r="K36">
        <f>H36-D36</f>
        <v>997</v>
      </c>
    </row>
    <row r="37" spans="1:11">
      <c r="A37" t="s">
        <v>41</v>
      </c>
      <c r="B37" t="s">
        <v>13</v>
      </c>
      <c r="C37">
        <v>61</v>
      </c>
      <c r="D37">
        <v>76</v>
      </c>
      <c r="E37" t="s">
        <v>39</v>
      </c>
      <c r="F37" t="s">
        <v>3</v>
      </c>
      <c r="G37">
        <v>2632</v>
      </c>
      <c r="H37">
        <v>2784</v>
      </c>
      <c r="I37">
        <v>0.88680877999999996</v>
      </c>
      <c r="J37">
        <f>G37-C37</f>
        <v>2571</v>
      </c>
      <c r="K37">
        <f>H37-D37</f>
        <v>2708</v>
      </c>
    </row>
    <row r="38" spans="1:11">
      <c r="A38" t="s">
        <v>41</v>
      </c>
      <c r="B38" t="s">
        <v>14</v>
      </c>
      <c r="C38">
        <v>183</v>
      </c>
      <c r="D38">
        <v>57</v>
      </c>
      <c r="E38" t="s">
        <v>38</v>
      </c>
      <c r="F38">
        <v>2.3938549999999999E-3</v>
      </c>
      <c r="G38">
        <v>2464</v>
      </c>
      <c r="H38">
        <v>2495</v>
      </c>
      <c r="I38">
        <v>1</v>
      </c>
      <c r="J38">
        <f>G38-C38</f>
        <v>2281</v>
      </c>
      <c r="K38">
        <f>H38-D38</f>
        <v>2438</v>
      </c>
    </row>
    <row r="39" spans="1:11">
      <c r="A39" t="s">
        <v>41</v>
      </c>
      <c r="B39" t="s">
        <v>15</v>
      </c>
      <c r="C39">
        <v>52</v>
      </c>
      <c r="D39">
        <v>50</v>
      </c>
      <c r="E39" t="s">
        <v>39</v>
      </c>
      <c r="F39" t="s">
        <v>3</v>
      </c>
      <c r="G39">
        <v>3281</v>
      </c>
      <c r="H39">
        <v>3255</v>
      </c>
      <c r="I39" t="s">
        <v>3</v>
      </c>
      <c r="J39">
        <f>G39-C39</f>
        <v>3229</v>
      </c>
      <c r="K39">
        <f>H39-D39</f>
        <v>3205</v>
      </c>
    </row>
    <row r="40" spans="1:11">
      <c r="A40" t="s">
        <v>41</v>
      </c>
      <c r="B40" t="s">
        <v>16</v>
      </c>
      <c r="C40">
        <v>183</v>
      </c>
      <c r="D40">
        <v>557</v>
      </c>
      <c r="E40" t="s">
        <v>39</v>
      </c>
      <c r="F40">
        <v>9.9019957000000006E-2</v>
      </c>
      <c r="G40">
        <v>975</v>
      </c>
      <c r="H40">
        <v>1811</v>
      </c>
      <c r="I40" s="1">
        <v>1.2999999999999999E-10</v>
      </c>
      <c r="J40">
        <f>G40-C40</f>
        <v>792</v>
      </c>
      <c r="K40">
        <f>H40-D40</f>
        <v>1254</v>
      </c>
    </row>
    <row r="41" spans="1:11">
      <c r="A41" t="s">
        <v>41</v>
      </c>
      <c r="B41" t="s">
        <v>17</v>
      </c>
      <c r="C41">
        <v>52</v>
      </c>
      <c r="D41">
        <v>57</v>
      </c>
      <c r="E41" t="s">
        <v>39</v>
      </c>
      <c r="F41" t="s">
        <v>3</v>
      </c>
      <c r="G41">
        <v>1158</v>
      </c>
      <c r="H41">
        <v>1268</v>
      </c>
      <c r="I41">
        <v>1.7781226000000001E-2</v>
      </c>
      <c r="J41">
        <f>G41-C41</f>
        <v>1106</v>
      </c>
      <c r="K41">
        <f>H41-D41</f>
        <v>1211</v>
      </c>
    </row>
    <row r="42" spans="1:11">
      <c r="A42" t="s">
        <v>41</v>
      </c>
      <c r="B42" s="2" t="s">
        <v>46</v>
      </c>
      <c r="C42">
        <v>183</v>
      </c>
      <c r="D42">
        <v>183</v>
      </c>
      <c r="F42" s="1"/>
      <c r="G42">
        <v>1951</v>
      </c>
      <c r="H42">
        <f>G42-262</f>
        <v>1689</v>
      </c>
      <c r="I42" s="1"/>
      <c r="J42">
        <f>G42-C42</f>
        <v>1768</v>
      </c>
      <c r="K42">
        <f>H42-D42</f>
        <v>1506</v>
      </c>
    </row>
    <row r="43" spans="1:11">
      <c r="A43" t="s">
        <v>41</v>
      </c>
      <c r="B43" t="s">
        <v>18</v>
      </c>
      <c r="C43">
        <v>2176</v>
      </c>
      <c r="D43">
        <v>1205</v>
      </c>
      <c r="E43" t="s">
        <v>38</v>
      </c>
      <c r="F43" s="1">
        <v>3.5299999999999997E-11</v>
      </c>
      <c r="G43">
        <v>3281</v>
      </c>
      <c r="H43">
        <v>3255</v>
      </c>
      <c r="I43" t="s">
        <v>3</v>
      </c>
      <c r="J43">
        <f>G43-C43</f>
        <v>1105</v>
      </c>
      <c r="K43">
        <f>H43-D43</f>
        <v>2050</v>
      </c>
    </row>
    <row r="44" spans="1:11">
      <c r="A44" t="s">
        <v>41</v>
      </c>
      <c r="B44" t="s">
        <v>19</v>
      </c>
      <c r="C44">
        <v>549</v>
      </c>
      <c r="D44">
        <v>57</v>
      </c>
      <c r="E44" t="s">
        <v>39</v>
      </c>
      <c r="F44">
        <v>0.47772493300000002</v>
      </c>
      <c r="G44">
        <v>914</v>
      </c>
      <c r="H44">
        <v>569</v>
      </c>
      <c r="I44">
        <v>0.20692597700000001</v>
      </c>
      <c r="J44">
        <f>G44-C44</f>
        <v>365</v>
      </c>
      <c r="K44">
        <f>H44-D44</f>
        <v>512</v>
      </c>
    </row>
    <row r="45" spans="1:11">
      <c r="A45" t="s">
        <v>41</v>
      </c>
      <c r="B45" t="s">
        <v>20</v>
      </c>
      <c r="C45">
        <v>1647</v>
      </c>
      <c r="D45">
        <v>2153</v>
      </c>
      <c r="E45" t="s">
        <v>38</v>
      </c>
      <c r="F45">
        <v>1.7301351E-2</v>
      </c>
      <c r="G45">
        <v>3161</v>
      </c>
      <c r="H45">
        <v>3255</v>
      </c>
      <c r="I45" t="s">
        <v>3</v>
      </c>
      <c r="J45">
        <f>G45-C45</f>
        <v>1514</v>
      </c>
      <c r="K45">
        <f>H45-D45</f>
        <v>1102</v>
      </c>
    </row>
    <row r="46" spans="1:11">
      <c r="A46" t="s">
        <v>41</v>
      </c>
      <c r="B46" t="s">
        <v>21</v>
      </c>
      <c r="C46">
        <v>1068</v>
      </c>
      <c r="D46">
        <v>1129</v>
      </c>
      <c r="E46" t="s">
        <v>39</v>
      </c>
      <c r="F46">
        <v>1</v>
      </c>
      <c r="G46">
        <v>2286</v>
      </c>
      <c r="H46">
        <v>2232</v>
      </c>
      <c r="I46">
        <v>1.8284073000000001E-2</v>
      </c>
      <c r="J46">
        <f>G46-C46</f>
        <v>1218</v>
      </c>
      <c r="K46">
        <f>H46-D46</f>
        <v>1103</v>
      </c>
    </row>
    <row r="47" spans="1:11">
      <c r="A47" t="s">
        <v>41</v>
      </c>
      <c r="B47" t="s">
        <v>23</v>
      </c>
      <c r="C47">
        <v>2386</v>
      </c>
      <c r="D47">
        <v>2883</v>
      </c>
      <c r="E47" t="s">
        <v>38</v>
      </c>
      <c r="F47" s="1">
        <v>3.0599999999999998E-10</v>
      </c>
      <c r="G47">
        <v>3353</v>
      </c>
      <c r="H47">
        <v>3255</v>
      </c>
      <c r="I47" t="s">
        <v>3</v>
      </c>
      <c r="J47">
        <f>G47-C47</f>
        <v>967</v>
      </c>
      <c r="K47">
        <f>H47-D47</f>
        <v>372</v>
      </c>
    </row>
    <row r="48" spans="1:11">
      <c r="A48" t="s">
        <v>41</v>
      </c>
      <c r="B48" t="s">
        <v>24</v>
      </c>
      <c r="C48">
        <v>2438</v>
      </c>
      <c r="D48">
        <v>2474</v>
      </c>
      <c r="E48" t="s">
        <v>38</v>
      </c>
      <c r="F48">
        <v>2.4051029000000002E-2</v>
      </c>
      <c r="G48">
        <v>2865</v>
      </c>
      <c r="H48">
        <v>2784</v>
      </c>
      <c r="I48">
        <v>8.9089049999999999E-3</v>
      </c>
      <c r="J48">
        <f>G48-C48</f>
        <v>427</v>
      </c>
      <c r="K48">
        <f>H48-D48</f>
        <v>310</v>
      </c>
    </row>
    <row r="49" spans="1:11">
      <c r="A49" t="s">
        <v>41</v>
      </c>
      <c r="B49" s="2" t="s">
        <v>48</v>
      </c>
      <c r="C49">
        <v>1229</v>
      </c>
      <c r="D49">
        <v>1229</v>
      </c>
      <c r="F49" s="1"/>
      <c r="G49">
        <v>3185</v>
      </c>
      <c r="H49">
        <v>3185</v>
      </c>
      <c r="I49" s="1"/>
      <c r="J49">
        <f>G49-C49</f>
        <v>1956</v>
      </c>
      <c r="K49">
        <f>H49-D49</f>
        <v>1956</v>
      </c>
    </row>
    <row r="50" spans="1:11">
      <c r="A50" t="s">
        <v>41</v>
      </c>
      <c r="B50" t="s">
        <v>25</v>
      </c>
      <c r="C50">
        <v>488</v>
      </c>
      <c r="D50">
        <v>887</v>
      </c>
      <c r="E50" t="s">
        <v>39</v>
      </c>
      <c r="F50">
        <v>6.1835329000000001E-2</v>
      </c>
      <c r="G50">
        <v>1524</v>
      </c>
      <c r="H50">
        <v>1268</v>
      </c>
      <c r="I50">
        <v>0.42436710900000002</v>
      </c>
      <c r="J50">
        <f>G50-C50</f>
        <v>1036</v>
      </c>
      <c r="K50">
        <f>H50-D50</f>
        <v>381</v>
      </c>
    </row>
    <row r="51" spans="1:11">
      <c r="A51" t="s">
        <v>41</v>
      </c>
      <c r="B51" t="s">
        <v>27</v>
      </c>
      <c r="C51">
        <v>1494</v>
      </c>
      <c r="D51">
        <v>1646</v>
      </c>
      <c r="E51" t="s">
        <v>39</v>
      </c>
      <c r="F51" t="s">
        <v>3</v>
      </c>
      <c r="G51">
        <v>2210</v>
      </c>
      <c r="H51">
        <v>2238</v>
      </c>
      <c r="I51">
        <v>0.74787770200000003</v>
      </c>
      <c r="J51">
        <f>G51-C51</f>
        <v>716</v>
      </c>
      <c r="K51">
        <f>H51-D51</f>
        <v>592</v>
      </c>
    </row>
    <row r="52" spans="1:11">
      <c r="A52" t="s">
        <v>41</v>
      </c>
      <c r="B52" t="s">
        <v>28</v>
      </c>
      <c r="C52">
        <v>1402</v>
      </c>
      <c r="D52">
        <v>2383</v>
      </c>
      <c r="E52" t="s">
        <v>38</v>
      </c>
      <c r="F52" s="1">
        <v>1.7500000000000001E-19</v>
      </c>
      <c r="G52">
        <v>2743</v>
      </c>
      <c r="H52">
        <v>2383</v>
      </c>
      <c r="I52" s="1">
        <v>3.3899999999999999E-8</v>
      </c>
      <c r="J52">
        <f>G52-C52</f>
        <v>1341</v>
      </c>
      <c r="K52">
        <f>H52-D52</f>
        <v>0</v>
      </c>
    </row>
    <row r="53" spans="1:11">
      <c r="A53" t="s">
        <v>41</v>
      </c>
      <c r="B53" t="s">
        <v>29</v>
      </c>
      <c r="C53">
        <v>1768</v>
      </c>
      <c r="D53">
        <v>1881</v>
      </c>
      <c r="E53" t="s">
        <v>38</v>
      </c>
      <c r="F53">
        <v>3.3655299999999998E-3</v>
      </c>
      <c r="G53">
        <v>3281</v>
      </c>
      <c r="H53">
        <v>3255</v>
      </c>
      <c r="I53" t="s">
        <v>3</v>
      </c>
      <c r="J53">
        <f>G53-C53</f>
        <v>1513</v>
      </c>
      <c r="K53">
        <f>H53-D53</f>
        <v>1374</v>
      </c>
    </row>
    <row r="54" spans="1:11">
      <c r="A54" t="s">
        <v>41</v>
      </c>
      <c r="B54" s="2" t="s">
        <v>47</v>
      </c>
      <c r="C54">
        <v>57</v>
      </c>
      <c r="D54">
        <v>57</v>
      </c>
      <c r="F54" s="1"/>
      <c r="G54">
        <v>1676</v>
      </c>
      <c r="H54">
        <v>1676</v>
      </c>
      <c r="I54" s="1"/>
      <c r="J54">
        <f>G54-C54</f>
        <v>1619</v>
      </c>
      <c r="K54">
        <f>H54-D54</f>
        <v>1619</v>
      </c>
    </row>
    <row r="55" spans="1:11">
      <c r="A55" t="s">
        <v>41</v>
      </c>
      <c r="B55" s="2" t="s">
        <v>49</v>
      </c>
      <c r="C55">
        <v>1905</v>
      </c>
      <c r="D55">
        <v>1905</v>
      </c>
      <c r="F55" s="1"/>
      <c r="G55">
        <v>3155</v>
      </c>
      <c r="H55">
        <v>3155</v>
      </c>
      <c r="I55" s="1"/>
      <c r="J55">
        <f>G55-C55</f>
        <v>1250</v>
      </c>
      <c r="K55">
        <f>H55-D55</f>
        <v>1250</v>
      </c>
    </row>
    <row r="56" spans="1:11">
      <c r="A56" t="s">
        <v>41</v>
      </c>
      <c r="B56" t="s">
        <v>30</v>
      </c>
      <c r="C56">
        <v>2286</v>
      </c>
      <c r="D56">
        <v>2685</v>
      </c>
      <c r="E56" t="s">
        <v>38</v>
      </c>
      <c r="F56" s="1">
        <v>2.2699999999999999E-6</v>
      </c>
      <c r="G56">
        <v>3281</v>
      </c>
      <c r="H56">
        <v>3255</v>
      </c>
      <c r="I56" t="s">
        <v>3</v>
      </c>
      <c r="J56">
        <f>G56-C56</f>
        <v>995</v>
      </c>
      <c r="K56">
        <f>H56-D56</f>
        <v>570</v>
      </c>
    </row>
    <row r="57" spans="1:11">
      <c r="A57" t="s">
        <v>41</v>
      </c>
      <c r="B57" t="s">
        <v>31</v>
      </c>
      <c r="C57">
        <v>1211</v>
      </c>
      <c r="D57">
        <v>1424</v>
      </c>
      <c r="E57" t="s">
        <v>38</v>
      </c>
      <c r="F57" s="1">
        <v>2.0200000000000001E-6</v>
      </c>
      <c r="G57">
        <v>3281</v>
      </c>
      <c r="H57">
        <v>3255</v>
      </c>
      <c r="I57" t="s">
        <v>3</v>
      </c>
      <c r="J57">
        <f>G57-C57</f>
        <v>2070</v>
      </c>
      <c r="K57">
        <f>H57-D57</f>
        <v>1831</v>
      </c>
    </row>
    <row r="58" spans="1:11">
      <c r="A58" t="s">
        <v>43</v>
      </c>
      <c r="B58" t="s">
        <v>2</v>
      </c>
      <c r="C58">
        <v>2147</v>
      </c>
      <c r="D58">
        <v>2262</v>
      </c>
      <c r="F58">
        <v>1.2379080000000001E-2</v>
      </c>
      <c r="G58">
        <v>3474</v>
      </c>
      <c r="H58">
        <v>3454</v>
      </c>
      <c r="I58" t="s">
        <v>3</v>
      </c>
      <c r="J58">
        <f>G58-C58</f>
        <v>1327</v>
      </c>
      <c r="K58">
        <f>H58-D58</f>
        <v>1192</v>
      </c>
    </row>
    <row r="59" spans="1:11">
      <c r="A59" t="s">
        <v>43</v>
      </c>
      <c r="B59" t="s">
        <v>4</v>
      </c>
      <c r="C59">
        <v>118</v>
      </c>
      <c r="D59">
        <v>231</v>
      </c>
      <c r="F59">
        <v>2.4930220000000001E-3</v>
      </c>
      <c r="G59">
        <v>2147</v>
      </c>
      <c r="H59">
        <v>2373</v>
      </c>
      <c r="I59" s="1">
        <v>1.1600000000000001E-5</v>
      </c>
      <c r="J59">
        <f>G59-C59</f>
        <v>2029</v>
      </c>
      <c r="K59">
        <f>H59-D59</f>
        <v>2142</v>
      </c>
    </row>
    <row r="60" spans="1:11">
      <c r="A60" t="s">
        <v>43</v>
      </c>
      <c r="B60" t="s">
        <v>5</v>
      </c>
      <c r="C60">
        <v>721</v>
      </c>
      <c r="D60">
        <v>810</v>
      </c>
      <c r="F60" s="1">
        <v>2.08E-6</v>
      </c>
      <c r="G60">
        <v>1860</v>
      </c>
      <c r="H60">
        <v>2167</v>
      </c>
      <c r="I60" s="1">
        <v>3.4499999999999998E-8</v>
      </c>
      <c r="J60">
        <f>G60-C60</f>
        <v>1139</v>
      </c>
      <c r="K60">
        <f>H60-D60</f>
        <v>1357</v>
      </c>
    </row>
    <row r="61" spans="1:11">
      <c r="A61" t="s">
        <v>43</v>
      </c>
      <c r="B61" s="2" t="s">
        <v>0</v>
      </c>
      <c r="C61">
        <v>2268</v>
      </c>
      <c r="D61">
        <v>2268</v>
      </c>
      <c r="F61" s="1"/>
      <c r="G61">
        <v>3384</v>
      </c>
      <c r="H61">
        <v>3384</v>
      </c>
      <c r="I61" s="1"/>
      <c r="J61">
        <f>G61-C61</f>
        <v>1116</v>
      </c>
      <c r="K61">
        <f>H61-D61</f>
        <v>1116</v>
      </c>
    </row>
    <row r="62" spans="1:11">
      <c r="A62" t="s">
        <v>43</v>
      </c>
      <c r="B62" t="s">
        <v>7</v>
      </c>
      <c r="C62">
        <v>118</v>
      </c>
      <c r="D62">
        <v>583</v>
      </c>
      <c r="F62">
        <v>2.523946E-3</v>
      </c>
      <c r="G62">
        <v>1261</v>
      </c>
      <c r="H62">
        <v>999</v>
      </c>
      <c r="I62" t="s">
        <v>3</v>
      </c>
      <c r="J62">
        <f>G62-C62</f>
        <v>1143</v>
      </c>
      <c r="K62">
        <f>H62-D62</f>
        <v>416</v>
      </c>
    </row>
    <row r="63" spans="1:11">
      <c r="A63" t="s">
        <v>43</v>
      </c>
      <c r="B63" t="s">
        <v>8</v>
      </c>
      <c r="C63">
        <v>1529</v>
      </c>
      <c r="D63">
        <v>2167</v>
      </c>
      <c r="F63">
        <v>2.6444000000000001E-4</v>
      </c>
      <c r="G63">
        <v>3474</v>
      </c>
      <c r="H63">
        <v>3454</v>
      </c>
      <c r="I63" t="s">
        <v>3</v>
      </c>
      <c r="J63">
        <f>G63-C63</f>
        <v>1945</v>
      </c>
      <c r="K63">
        <f>H63-D63</f>
        <v>1287</v>
      </c>
    </row>
    <row r="64" spans="1:11">
      <c r="A64" t="s">
        <v>43</v>
      </c>
      <c r="B64" t="s">
        <v>9</v>
      </c>
      <c r="C64">
        <v>1984</v>
      </c>
      <c r="D64">
        <v>2167</v>
      </c>
      <c r="F64" t="s">
        <v>3</v>
      </c>
      <c r="G64">
        <v>3384</v>
      </c>
      <c r="H64">
        <v>3398</v>
      </c>
      <c r="I64">
        <v>1</v>
      </c>
      <c r="J64">
        <f>G64-C64</f>
        <v>1400</v>
      </c>
      <c r="K64">
        <f>H64-D64</f>
        <v>1231</v>
      </c>
    </row>
    <row r="65" spans="1:11">
      <c r="A65" t="s">
        <v>43</v>
      </c>
      <c r="B65" t="s">
        <v>10</v>
      </c>
      <c r="C65">
        <v>1529</v>
      </c>
      <c r="D65">
        <v>1507</v>
      </c>
      <c r="F65" t="s">
        <v>3</v>
      </c>
      <c r="G65">
        <v>3384</v>
      </c>
      <c r="H65">
        <v>3398</v>
      </c>
      <c r="I65">
        <v>1</v>
      </c>
      <c r="J65">
        <f>G65-C65</f>
        <v>1855</v>
      </c>
      <c r="K65">
        <f>H65-D65</f>
        <v>1891</v>
      </c>
    </row>
    <row r="66" spans="1:11">
      <c r="A66" t="s">
        <v>43</v>
      </c>
      <c r="B66" t="s">
        <v>12</v>
      </c>
      <c r="C66">
        <v>118</v>
      </c>
      <c r="D66">
        <v>231</v>
      </c>
      <c r="F66">
        <v>6.359155E-3</v>
      </c>
      <c r="G66">
        <v>2147</v>
      </c>
      <c r="H66">
        <v>2373</v>
      </c>
      <c r="I66" s="1">
        <v>4.5000000000000003E-5</v>
      </c>
      <c r="J66">
        <f>G66-C66</f>
        <v>2029</v>
      </c>
      <c r="K66">
        <f>H66-D66</f>
        <v>2142</v>
      </c>
    </row>
    <row r="67" spans="1:11">
      <c r="A67" t="s">
        <v>43</v>
      </c>
      <c r="B67" s="2" t="s">
        <v>1</v>
      </c>
      <c r="C67">
        <v>2732</v>
      </c>
      <c r="D67">
        <v>2732</v>
      </c>
      <c r="F67" s="1"/>
      <c r="G67">
        <v>3384</v>
      </c>
      <c r="H67">
        <v>3384</v>
      </c>
      <c r="I67" s="1"/>
      <c r="J67">
        <f>G67-C67</f>
        <v>652</v>
      </c>
      <c r="K67">
        <f>H67-D67</f>
        <v>652</v>
      </c>
    </row>
    <row r="68" spans="1:11">
      <c r="A68" t="s">
        <v>43</v>
      </c>
      <c r="B68" t="s">
        <v>13</v>
      </c>
      <c r="C68">
        <v>118</v>
      </c>
      <c r="D68">
        <v>138</v>
      </c>
      <c r="F68">
        <v>9.6937163000000007E-2</v>
      </c>
      <c r="G68">
        <v>2997</v>
      </c>
      <c r="H68">
        <v>2940</v>
      </c>
      <c r="I68">
        <v>6.7984550000000001E-3</v>
      </c>
      <c r="J68">
        <f>G68-C68</f>
        <v>2879</v>
      </c>
      <c r="K68">
        <f>H68-D68</f>
        <v>2802</v>
      </c>
    </row>
    <row r="69" spans="1:11">
      <c r="A69" t="s">
        <v>43</v>
      </c>
      <c r="B69" t="s">
        <v>14</v>
      </c>
      <c r="C69">
        <v>118</v>
      </c>
      <c r="D69">
        <v>138</v>
      </c>
      <c r="F69">
        <v>1.9002489999999999E-3</v>
      </c>
      <c r="G69">
        <v>3147</v>
      </c>
      <c r="H69">
        <v>2282</v>
      </c>
      <c r="I69" s="1">
        <v>5.5600000000000004E-32</v>
      </c>
      <c r="J69">
        <f>G69-C69</f>
        <v>3029</v>
      </c>
      <c r="K69">
        <f>H69-D69</f>
        <v>2144</v>
      </c>
    </row>
    <row r="70" spans="1:11">
      <c r="A70" t="s">
        <v>43</v>
      </c>
      <c r="B70" t="s">
        <v>15</v>
      </c>
      <c r="C70">
        <v>118</v>
      </c>
      <c r="D70">
        <v>135</v>
      </c>
      <c r="F70" t="s">
        <v>3</v>
      </c>
      <c r="G70">
        <v>3384</v>
      </c>
      <c r="H70">
        <v>3640</v>
      </c>
      <c r="I70" t="s">
        <v>3</v>
      </c>
      <c r="J70">
        <f>G70-C70</f>
        <v>3266</v>
      </c>
      <c r="K70">
        <f>H70-D70</f>
        <v>3505</v>
      </c>
    </row>
    <row r="71" spans="1:11">
      <c r="A71" t="s">
        <v>43</v>
      </c>
      <c r="B71" t="s">
        <v>16</v>
      </c>
      <c r="C71">
        <v>636</v>
      </c>
      <c r="D71">
        <v>583</v>
      </c>
      <c r="F71" t="s">
        <v>3</v>
      </c>
      <c r="G71">
        <v>3147</v>
      </c>
      <c r="H71">
        <v>2940</v>
      </c>
      <c r="I71" s="1">
        <v>1.44E-9</v>
      </c>
      <c r="J71">
        <f>G71-C71</f>
        <v>2511</v>
      </c>
      <c r="K71">
        <f>H71-D71</f>
        <v>2357</v>
      </c>
    </row>
    <row r="72" spans="1:11">
      <c r="A72" t="s">
        <v>43</v>
      </c>
      <c r="B72" t="s">
        <v>17</v>
      </c>
      <c r="C72">
        <v>118</v>
      </c>
      <c r="D72">
        <v>135</v>
      </c>
      <c r="F72" t="s">
        <v>3</v>
      </c>
      <c r="G72">
        <v>1860</v>
      </c>
      <c r="H72">
        <v>999</v>
      </c>
      <c r="I72" s="1">
        <v>3.4700000000000002E-16</v>
      </c>
      <c r="J72">
        <f>G72-C72</f>
        <v>1742</v>
      </c>
      <c r="K72">
        <f>H72-D72</f>
        <v>864</v>
      </c>
    </row>
    <row r="73" spans="1:11">
      <c r="A73" t="s">
        <v>43</v>
      </c>
      <c r="B73" s="2" t="s">
        <v>46</v>
      </c>
      <c r="C73">
        <v>787</v>
      </c>
      <c r="D73">
        <f>C73+720</f>
        <v>1507</v>
      </c>
      <c r="F73" s="1"/>
      <c r="G73">
        <v>2364</v>
      </c>
      <c r="H73">
        <f>G73-750</f>
        <v>1614</v>
      </c>
      <c r="I73" s="1"/>
      <c r="J73">
        <f>G73-C73</f>
        <v>1577</v>
      </c>
      <c r="K73">
        <f>H73-D73</f>
        <v>107</v>
      </c>
    </row>
    <row r="74" spans="1:11">
      <c r="A74" t="s">
        <v>43</v>
      </c>
      <c r="B74" t="s">
        <v>18</v>
      </c>
      <c r="C74">
        <v>1529</v>
      </c>
      <c r="D74">
        <v>1507</v>
      </c>
      <c r="F74" t="s">
        <v>3</v>
      </c>
      <c r="G74">
        <v>3474</v>
      </c>
      <c r="H74">
        <v>3441</v>
      </c>
      <c r="I74">
        <v>7.4531873999999998E-2</v>
      </c>
      <c r="J74">
        <f>G74-C74</f>
        <v>1945</v>
      </c>
      <c r="K74">
        <f>H74-D74</f>
        <v>1934</v>
      </c>
    </row>
    <row r="75" spans="1:11">
      <c r="A75" t="s">
        <v>43</v>
      </c>
      <c r="B75" t="s">
        <v>19</v>
      </c>
      <c r="C75">
        <v>118</v>
      </c>
      <c r="D75">
        <v>231</v>
      </c>
      <c r="F75">
        <v>0.39656396599999999</v>
      </c>
      <c r="G75">
        <v>180</v>
      </c>
      <c r="H75">
        <v>1542</v>
      </c>
      <c r="I75" s="1">
        <v>2.1399999999999998E-6</v>
      </c>
      <c r="J75">
        <f>G75-C75</f>
        <v>62</v>
      </c>
      <c r="K75">
        <f>H75-D75</f>
        <v>1311</v>
      </c>
    </row>
    <row r="76" spans="1:11">
      <c r="A76" t="s">
        <v>43</v>
      </c>
      <c r="B76" t="s">
        <v>20</v>
      </c>
      <c r="C76">
        <v>2314</v>
      </c>
      <c r="D76">
        <v>2990</v>
      </c>
      <c r="F76">
        <v>4.7449129999999999E-3</v>
      </c>
      <c r="G76">
        <v>3384</v>
      </c>
      <c r="H76">
        <v>3398</v>
      </c>
      <c r="I76">
        <v>1</v>
      </c>
      <c r="J76">
        <f>G76-C76</f>
        <v>1070</v>
      </c>
      <c r="K76">
        <f>H76-D76</f>
        <v>408</v>
      </c>
    </row>
    <row r="77" spans="1:11">
      <c r="A77" t="s">
        <v>43</v>
      </c>
      <c r="B77" t="s">
        <v>23</v>
      </c>
      <c r="C77">
        <v>2314</v>
      </c>
      <c r="D77">
        <v>2785</v>
      </c>
      <c r="F77" s="1">
        <v>7.5900000000000002E-6</v>
      </c>
      <c r="G77">
        <v>3503</v>
      </c>
      <c r="H77">
        <v>3454</v>
      </c>
      <c r="I77" t="s">
        <v>3</v>
      </c>
      <c r="J77">
        <f>G77-C77</f>
        <v>1189</v>
      </c>
      <c r="K77">
        <f>H77-D77</f>
        <v>669</v>
      </c>
    </row>
    <row r="78" spans="1:11">
      <c r="A78" t="s">
        <v>43</v>
      </c>
      <c r="B78" s="2" t="s">
        <v>48</v>
      </c>
      <c r="C78">
        <v>1592</v>
      </c>
      <c r="D78">
        <v>1592</v>
      </c>
      <c r="F78" s="1"/>
      <c r="G78">
        <v>3384</v>
      </c>
      <c r="H78">
        <v>3384</v>
      </c>
      <c r="I78" s="1"/>
      <c r="J78">
        <f>G78-C78</f>
        <v>1792</v>
      </c>
      <c r="K78">
        <f>H78-D78</f>
        <v>1792</v>
      </c>
    </row>
    <row r="79" spans="1:11">
      <c r="A79" t="s">
        <v>43</v>
      </c>
      <c r="B79" t="s">
        <v>25</v>
      </c>
      <c r="C79">
        <v>636</v>
      </c>
      <c r="D79">
        <v>999</v>
      </c>
      <c r="F79">
        <v>9.2766065999999994E-2</v>
      </c>
      <c r="G79">
        <v>2732</v>
      </c>
      <c r="H79">
        <v>2905</v>
      </c>
      <c r="I79">
        <v>0.8928237</v>
      </c>
      <c r="J79">
        <f>G79-C79</f>
        <v>2096</v>
      </c>
      <c r="K79">
        <f>H79-D79</f>
        <v>1906</v>
      </c>
    </row>
    <row r="80" spans="1:11">
      <c r="A80" t="s">
        <v>43</v>
      </c>
      <c r="B80" t="s">
        <v>26</v>
      </c>
      <c r="C80">
        <v>2732</v>
      </c>
      <c r="D80">
        <v>2772</v>
      </c>
      <c r="F80">
        <v>0.678008316</v>
      </c>
      <c r="G80">
        <v>2997</v>
      </c>
      <c r="H80">
        <v>3398</v>
      </c>
      <c r="I80">
        <v>2.583659E-2</v>
      </c>
      <c r="J80">
        <f>G80-C80</f>
        <v>265</v>
      </c>
      <c r="K80">
        <f>H80-D80</f>
        <v>626</v>
      </c>
    </row>
    <row r="81" spans="1:11">
      <c r="A81" t="s">
        <v>43</v>
      </c>
      <c r="B81" t="s">
        <v>29</v>
      </c>
      <c r="C81">
        <v>1529</v>
      </c>
      <c r="D81">
        <v>2167</v>
      </c>
      <c r="F81" s="1">
        <v>6.1E-9</v>
      </c>
      <c r="G81">
        <v>3384</v>
      </c>
      <c r="H81">
        <v>3398</v>
      </c>
      <c r="I81">
        <v>1</v>
      </c>
      <c r="J81">
        <f>G81-C81</f>
        <v>1855</v>
      </c>
      <c r="K81">
        <f>H81-D81</f>
        <v>1231</v>
      </c>
    </row>
    <row r="82" spans="1:11">
      <c r="A82" t="s">
        <v>43</v>
      </c>
      <c r="B82" s="2" t="s">
        <v>47</v>
      </c>
      <c r="C82">
        <v>118</v>
      </c>
      <c r="D82">
        <v>118</v>
      </c>
      <c r="F82" s="1"/>
      <c r="G82">
        <v>3384</v>
      </c>
      <c r="H82">
        <v>3384</v>
      </c>
      <c r="I82" s="1"/>
      <c r="J82">
        <f>G82-C82</f>
        <v>3266</v>
      </c>
      <c r="K82">
        <f>H82-D82</f>
        <v>3266</v>
      </c>
    </row>
    <row r="83" spans="1:11">
      <c r="A83" t="s">
        <v>43</v>
      </c>
      <c r="B83" t="s">
        <v>30</v>
      </c>
      <c r="C83">
        <v>2761</v>
      </c>
      <c r="D83">
        <v>3316</v>
      </c>
      <c r="F83" s="1">
        <v>1.8000000000000001E-15</v>
      </c>
      <c r="G83">
        <v>3474</v>
      </c>
      <c r="H83">
        <v>3454</v>
      </c>
      <c r="I83" t="s">
        <v>3</v>
      </c>
      <c r="J83">
        <f>G83-C83</f>
        <v>713</v>
      </c>
      <c r="K83">
        <f>H83-D83</f>
        <v>138</v>
      </c>
    </row>
    <row r="84" spans="1:11">
      <c r="A84" t="s">
        <v>43</v>
      </c>
      <c r="B84" t="s">
        <v>31</v>
      </c>
      <c r="C84">
        <v>1592</v>
      </c>
      <c r="D84">
        <v>2413</v>
      </c>
      <c r="F84" s="1">
        <v>1.2099999999999999E-5</v>
      </c>
      <c r="G84">
        <v>2657</v>
      </c>
      <c r="H84">
        <v>3240</v>
      </c>
      <c r="I84" s="1">
        <v>3.5899999999999997E-8</v>
      </c>
      <c r="J84">
        <f>G84-C84</f>
        <v>1065</v>
      </c>
      <c r="K84">
        <f>H84-D84</f>
        <v>827</v>
      </c>
    </row>
    <row r="85" spans="1:11">
      <c r="C85">
        <v>0</v>
      </c>
      <c r="D85">
        <v>0</v>
      </c>
      <c r="G85">
        <v>0</v>
      </c>
      <c r="H85">
        <v>0</v>
      </c>
    </row>
    <row r="86" spans="1:11">
      <c r="C86">
        <v>4000</v>
      </c>
      <c r="D86">
        <v>4000</v>
      </c>
      <c r="G86">
        <v>4000</v>
      </c>
      <c r="H86">
        <v>4000</v>
      </c>
    </row>
  </sheetData>
  <sortState ref="A2:K87">
    <sortCondition ref="A2:A87"/>
    <sortCondition ref="B2:B8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Lower</vt:lpstr>
      <vt:lpstr>Upper</vt:lpstr>
      <vt:lpstr>Extent</vt:lpstr>
    </vt:vector>
  </TitlesOfParts>
  <Company>Museum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Sciences</dc:creator>
  <cp:lastModifiedBy>MV Sciences</cp:lastModifiedBy>
  <cp:lastPrinted>2011-09-30T05:29:37Z</cp:lastPrinted>
  <dcterms:created xsi:type="dcterms:W3CDTF">2011-09-30T04:50:35Z</dcterms:created>
  <dcterms:modified xsi:type="dcterms:W3CDTF">2011-10-06T05:53:44Z</dcterms:modified>
</cp:coreProperties>
</file>